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355" windowHeight="4845" tabRatio="846" firstSheet="9" activeTab="17"/>
  </bookViews>
  <sheets>
    <sheet name="National CO2 Price" sheetId="76" r:id="rId1"/>
    <sheet name="Market Prices" sheetId="1" r:id="rId2"/>
    <sheet name="Capacity" sheetId="47" r:id="rId3"/>
    <sheet name="Capacity Factors" sheetId="48" r:id="rId4"/>
    <sheet name="Generation" sheetId="49" r:id="rId5"/>
    <sheet name="Unplanned Builds" sheetId="5" r:id="rId6"/>
    <sheet name="Total Builds" sheetId="7" r:id="rId7"/>
    <sheet name="Unplanned Retirements" sheetId="14" r:id="rId8"/>
    <sheet name="Total Retirements" sheetId="10" r:id="rId9"/>
    <sheet name="Coal Retirements by Age" sheetId="25" r:id="rId10"/>
    <sheet name="Emissions" sheetId="21" r:id="rId11"/>
    <sheet name="Emissions (CO2) by type" sheetId="23" r:id="rId12"/>
    <sheet name="Levelized Capital" sheetId="43" r:id="rId13"/>
    <sheet name="Total Annual Costs" sheetId="50" r:id="rId14"/>
    <sheet name="Unplanned Retrofits " sheetId="28" r:id="rId15"/>
    <sheet name="Total Retrofits" sheetId="32" r:id="rId16"/>
    <sheet name="Fuel Cost" sheetId="44" r:id="rId17"/>
    <sheet name="O&amp;M" sheetId="45" r:id="rId18"/>
    <sheet name="Data for Charts" sheetId="68" state="hidden" r:id="rId19"/>
  </sheets>
  <externalReferences>
    <externalReference r:id="rId20"/>
    <externalReference r:id="rId21"/>
  </externalReferences>
  <definedNames>
    <definedName name="_1_2010_Output_Pechan_Utility_Boiler">#REF!</definedName>
    <definedName name="_xlnm._FilterDatabase" localSheetId="2" hidden="1">Capacity!$C$6:$C$201</definedName>
    <definedName name="_xlnm._FilterDatabase" localSheetId="3" hidden="1">'Capacity Factors'!$C$6:$C$227</definedName>
    <definedName name="_xlnm._FilterDatabase" localSheetId="4" hidden="1">Generation!$C$6:$I$279</definedName>
    <definedName name="_xlnm._FilterDatabase" localSheetId="1" hidden="1">'Market Prices'!$C$1:$C$90</definedName>
    <definedName name="ACC">[1]Setup!$V$7</definedName>
    <definedName name="ACState">[1]Setup!$V$4</definedName>
    <definedName name="AddIN_Temp">[1]Setup!$U$18</definedName>
    <definedName name="Base_Policy">[1]Setup!$V$21</definedName>
    <definedName name="CAIR_Share">'[1]state list abb'!$G$1:$I$65536</definedName>
    <definedName name="CAIR_State">'[1]state list abb'!$E$1:$E$65536</definedName>
    <definedName name="Cap_Region">[1]Cap_Summary!$A$1:$A$65536</definedName>
    <definedName name="Coal">[1]Setup!$J$28:$J$44</definedName>
    <definedName name="CoalRegion">'[1]Input - Coal Supply'!$A$1:$B$65536</definedName>
    <definedName name="cofiring_capacity">#REF!</definedName>
    <definedName name="cofiring_energy">'[2]Coal and Gas Cofiring 091213'!$E$5:$M$152</definedName>
    <definedName name="cofiring_lookup">'[2]Coal and Gas Cofiring 091213'!$A$5:$A$152</definedName>
    <definedName name="Comb_Cost">[1]Setup!$Q$21</definedName>
    <definedName name="ContigRange">'[1]Create LoadShape'!$A$79:$A$110</definedName>
    <definedName name="Country_Map">'[1]state list abb'!$AJ$1:$AL$65536</definedName>
    <definedName name="CountryMap">'[1]state list abb'!$AJ$2:$AL$33</definedName>
    <definedName name="CutrptANS">[1]Setup!$V$6</definedName>
    <definedName name="Emiss_File">[1]Setup!$V$8</definedName>
    <definedName name="ExtraPlants">'[1]state list abb'!$K$1:$K$65536</definedName>
    <definedName name="FirstYear">[1]NPV!$E$2</definedName>
    <definedName name="FormulaBlock">[1]NPV!$E$1:$F$6</definedName>
    <definedName name="FossilRange">'[1]input - Collapse Tables'!$AV$1:$AX$65536</definedName>
    <definedName name="FuelType">'[1]state list abb'!$Q$1:$R$65536</definedName>
    <definedName name="HeatContent">'[1]Input - Coal Supply'!$G$1:$H$65536</definedName>
    <definedName name="LastYear">[1]NPV!$E$3</definedName>
    <definedName name="LogANS">[1]Setup!$V$5</definedName>
    <definedName name="lookup">#REF!</definedName>
    <definedName name="NewBuildANS">[1]Setup!$R$6</definedName>
    <definedName name="PieChart_Data">#REF!</definedName>
    <definedName name="PlantType">'[1]input - Collapse Tables'!$AV$1:$AW$65536</definedName>
    <definedName name="ProvinceList">'[1]state list abb'!$B$56</definedName>
    <definedName name="Retro_Place">#REF!</definedName>
    <definedName name="RPEAns">[1]Setup!$V$2</definedName>
    <definedName name="SliceTable">'[1]state list abb'!$AO$13:$AP$21</definedName>
    <definedName name="StateList">'[1]state list abb'!$B$2:$B$50</definedName>
    <definedName name="Sum_Capacity">[1]Summary!$N$11</definedName>
    <definedName name="Sum_CoalPrice">[1]Summary!$N$9</definedName>
    <definedName name="Sum_CoalProd">[1]Summary!$N$7</definedName>
    <definedName name="Sum_CoalUse">[1]Summary!$N$8</definedName>
    <definedName name="Sum_Cost">[1]Summary!$N$4</definedName>
    <definedName name="Sum_Emis">[1]Summary!$N$15</definedName>
    <definedName name="Sum_Emiss">[1]Summary!#REF!</definedName>
    <definedName name="Sum_Gen">[1]Summary!$N$6</definedName>
    <definedName name="Sum_Henry">[1]Summary!$N$10</definedName>
    <definedName name="Sum_NatEmis">[1]Summary!$N$14</definedName>
    <definedName name="Sum_NatEmiss">[1]Summary!#REF!</definedName>
    <definedName name="Sum_NewCap">[1]Summary!$N$16</definedName>
    <definedName name="Sum_NOx">[1]Summary!$N$18</definedName>
    <definedName name="Sum_Retire">[1]Summary!$N$12</definedName>
    <definedName name="Sum_Retro">[1]Summary!$N$5</definedName>
    <definedName name="Sum_SO2">[1]Summary!$N$17</definedName>
    <definedName name="Sum_Wholesale">[1]Summary!$N$13</definedName>
    <definedName name="Sys_Report">[1]Setup!$V$13</definedName>
    <definedName name="Tbl_Cap">#REF!</definedName>
    <definedName name="Thepath">[1]Setup!$P$17</definedName>
    <definedName name="TheStorePath">[1]Setup!$P$22</definedName>
    <definedName name="TitleChange">'[1]state list abb'!$AO$2:$AP$8</definedName>
    <definedName name="WordANS">[1]Setup!$V$3</definedName>
    <definedName name="WordPrintANS">[1]Setup!$V$4</definedName>
    <definedName name="YrDollars">[1]Setup!$Q$14</definedName>
  </definedNames>
  <calcPr calcId="145621"/>
</workbook>
</file>

<file path=xl/calcChain.xml><?xml version="1.0" encoding="utf-8"?>
<calcChain xmlns="http://schemas.openxmlformats.org/spreadsheetml/2006/main">
  <c r="D60" i="68" l="1"/>
  <c r="D59" i="68"/>
  <c r="D58" i="68"/>
  <c r="E3" i="68" l="1"/>
  <c r="F3" i="68"/>
  <c r="G3" i="68"/>
  <c r="H3" i="68"/>
  <c r="I3" i="68"/>
  <c r="J3" i="68"/>
  <c r="K3" i="68"/>
  <c r="L3" i="68"/>
  <c r="D3" i="68"/>
  <c r="R3" i="68" l="1"/>
  <c r="S3" i="68" s="1"/>
  <c r="T3" i="68" s="1"/>
  <c r="U3" i="68" s="1"/>
  <c r="V3" i="68" s="1"/>
  <c r="W3" i="68" s="1"/>
  <c r="X3" i="68" s="1"/>
  <c r="Y3" i="68" s="1"/>
  <c r="Z3" i="68" s="1"/>
  <c r="Z86" i="68" l="1"/>
  <c r="Y86" i="68"/>
  <c r="X86" i="68"/>
  <c r="W86" i="68"/>
  <c r="V86" i="68"/>
  <c r="U86" i="68"/>
  <c r="T86" i="68"/>
  <c r="S86" i="68"/>
  <c r="R86" i="68"/>
  <c r="Z85" i="68"/>
  <c r="Y85" i="68"/>
  <c r="X85" i="68"/>
  <c r="W85" i="68"/>
  <c r="V85" i="68"/>
  <c r="U85" i="68"/>
  <c r="T85" i="68"/>
  <c r="S85" i="68"/>
  <c r="R85" i="68"/>
  <c r="Z84" i="68"/>
  <c r="Y84" i="68"/>
  <c r="X84" i="68"/>
  <c r="W84" i="68"/>
  <c r="V84" i="68"/>
  <c r="U84" i="68"/>
  <c r="T84" i="68"/>
  <c r="S84" i="68"/>
  <c r="R84" i="68"/>
  <c r="Z83" i="68"/>
  <c r="Y83" i="68"/>
  <c r="X83" i="68"/>
  <c r="W83" i="68"/>
  <c r="V83" i="68"/>
  <c r="U83" i="68"/>
  <c r="T83" i="68"/>
  <c r="S83" i="68"/>
  <c r="R83" i="68"/>
  <c r="Z82" i="68"/>
  <c r="Y82" i="68"/>
  <c r="X82" i="68"/>
  <c r="W82" i="68"/>
  <c r="V82" i="68"/>
  <c r="U82" i="68"/>
  <c r="T82" i="68"/>
  <c r="S82" i="68"/>
  <c r="R82" i="68"/>
  <c r="Z81" i="68"/>
  <c r="Y81" i="68"/>
  <c r="X81" i="68"/>
  <c r="W81" i="68"/>
  <c r="V81" i="68"/>
  <c r="U81" i="68"/>
  <c r="T81" i="68"/>
  <c r="S81" i="68"/>
  <c r="R81" i="68"/>
  <c r="Z80" i="68"/>
  <c r="Y80" i="68"/>
  <c r="X80" i="68"/>
  <c r="W80" i="68"/>
  <c r="V80" i="68"/>
  <c r="U80" i="68"/>
  <c r="T80" i="68"/>
  <c r="S80" i="68"/>
  <c r="R80" i="68"/>
  <c r="D81" i="68" l="1"/>
  <c r="E81" i="68"/>
  <c r="F81" i="68"/>
  <c r="G81" i="68"/>
  <c r="H81" i="68"/>
  <c r="I81" i="68"/>
  <c r="J81" i="68"/>
  <c r="K81" i="68"/>
  <c r="L81" i="68"/>
  <c r="D82" i="68"/>
  <c r="E82" i="68"/>
  <c r="F82" i="68"/>
  <c r="G82" i="68"/>
  <c r="H82" i="68"/>
  <c r="I82" i="68"/>
  <c r="J82" i="68"/>
  <c r="K82" i="68"/>
  <c r="L82" i="68"/>
  <c r="D83" i="68"/>
  <c r="E83" i="68"/>
  <c r="F83" i="68"/>
  <c r="G83" i="68"/>
  <c r="H83" i="68"/>
  <c r="I83" i="68"/>
  <c r="J83" i="68"/>
  <c r="K83" i="68"/>
  <c r="L83" i="68"/>
  <c r="D84" i="68"/>
  <c r="E84" i="68"/>
  <c r="F84" i="68"/>
  <c r="G84" i="68"/>
  <c r="H84" i="68"/>
  <c r="I84" i="68"/>
  <c r="J84" i="68"/>
  <c r="K84" i="68"/>
  <c r="L84" i="68"/>
  <c r="D85" i="68"/>
  <c r="E85" i="68"/>
  <c r="F85" i="68"/>
  <c r="G85" i="68"/>
  <c r="H85" i="68"/>
  <c r="I85" i="68"/>
  <c r="J85" i="68"/>
  <c r="K85" i="68"/>
  <c r="L85" i="68"/>
  <c r="D86" i="68"/>
  <c r="E86" i="68"/>
  <c r="F86" i="68"/>
  <c r="G86" i="68"/>
  <c r="H86" i="68"/>
  <c r="I86" i="68"/>
  <c r="J86" i="68"/>
  <c r="K86" i="68"/>
  <c r="L86" i="68"/>
  <c r="D87" i="68"/>
  <c r="E87" i="68"/>
  <c r="F87" i="68"/>
  <c r="G87" i="68"/>
  <c r="H87" i="68"/>
  <c r="I87" i="68"/>
  <c r="J87" i="68"/>
  <c r="K87" i="68"/>
  <c r="L87" i="68"/>
  <c r="D88" i="68"/>
  <c r="E88" i="68"/>
  <c r="F88" i="68"/>
  <c r="G88" i="68"/>
  <c r="H88" i="68"/>
  <c r="I88" i="68"/>
  <c r="J88" i="68"/>
  <c r="K88" i="68"/>
  <c r="L88" i="68"/>
  <c r="E80" i="68"/>
  <c r="F80" i="68"/>
  <c r="G80" i="68"/>
  <c r="H80" i="68"/>
  <c r="I80" i="68"/>
  <c r="J80" i="68"/>
  <c r="K80" i="68"/>
  <c r="L80" i="68"/>
  <c r="D80" i="68"/>
  <c r="E75" i="68"/>
  <c r="F75" i="68"/>
  <c r="G75" i="68"/>
  <c r="H75" i="68"/>
  <c r="I75" i="68"/>
  <c r="J75" i="68"/>
  <c r="K75" i="68"/>
  <c r="L75" i="68"/>
  <c r="D75" i="68"/>
  <c r="D65" i="68"/>
  <c r="E65" i="68" s="1"/>
  <c r="F65" i="68" s="1"/>
  <c r="G65" i="68" s="1"/>
  <c r="H65" i="68" s="1"/>
  <c r="I65" i="68" s="1"/>
  <c r="J65" i="68" s="1"/>
  <c r="K65" i="68" s="1"/>
  <c r="L65" i="68" s="1"/>
  <c r="D66" i="68"/>
  <c r="E66" i="68" s="1"/>
  <c r="F66" i="68" s="1"/>
  <c r="G66" i="68" s="1"/>
  <c r="H66" i="68" s="1"/>
  <c r="I66" i="68" s="1"/>
  <c r="J66" i="68" s="1"/>
  <c r="K66" i="68" s="1"/>
  <c r="L66" i="68" s="1"/>
  <c r="D67" i="68"/>
  <c r="E67" i="68" s="1"/>
  <c r="F67" i="68" s="1"/>
  <c r="G67" i="68" s="1"/>
  <c r="H67" i="68" s="1"/>
  <c r="I67" i="68" s="1"/>
  <c r="J67" i="68" s="1"/>
  <c r="K67" i="68" s="1"/>
  <c r="L67" i="68" s="1"/>
  <c r="D68" i="68"/>
  <c r="E68" i="68" s="1"/>
  <c r="F68" i="68" s="1"/>
  <c r="G68" i="68" s="1"/>
  <c r="H68" i="68" s="1"/>
  <c r="I68" i="68" s="1"/>
  <c r="J68" i="68" s="1"/>
  <c r="K68" i="68" s="1"/>
  <c r="L68" i="68" s="1"/>
  <c r="D69" i="68"/>
  <c r="E69" i="68" s="1"/>
  <c r="F69" i="68" s="1"/>
  <c r="G69" i="68" s="1"/>
  <c r="H69" i="68" s="1"/>
  <c r="I69" i="68" s="1"/>
  <c r="J69" i="68" s="1"/>
  <c r="K69" i="68" s="1"/>
  <c r="L69" i="68" s="1"/>
  <c r="D70" i="68"/>
  <c r="E70" i="68" s="1"/>
  <c r="F70" i="68" s="1"/>
  <c r="G70" i="68" s="1"/>
  <c r="H70" i="68" s="1"/>
  <c r="I70" i="68" s="1"/>
  <c r="J70" i="68" s="1"/>
  <c r="K70" i="68" s="1"/>
  <c r="L70" i="68" s="1"/>
  <c r="D71" i="68"/>
  <c r="E71" i="68" s="1"/>
  <c r="F71" i="68" s="1"/>
  <c r="G71" i="68" s="1"/>
  <c r="H71" i="68" s="1"/>
  <c r="I71" i="68" s="1"/>
  <c r="J71" i="68" s="1"/>
  <c r="K71" i="68" s="1"/>
  <c r="L71" i="68" s="1"/>
  <c r="D64" i="68"/>
  <c r="E64" i="68" s="1"/>
  <c r="F64" i="68" s="1"/>
  <c r="G64" i="68" s="1"/>
  <c r="H64" i="68" s="1"/>
  <c r="I64" i="68" s="1"/>
  <c r="J64" i="68" s="1"/>
  <c r="K64" i="68" s="1"/>
  <c r="L64" i="68" s="1"/>
  <c r="D52" i="68"/>
  <c r="E52" i="68" s="1"/>
  <c r="F52" i="68" s="1"/>
  <c r="G52" i="68" s="1"/>
  <c r="H52" i="68" s="1"/>
  <c r="I52" i="68" s="1"/>
  <c r="J52" i="68" s="1"/>
  <c r="K52" i="68" s="1"/>
  <c r="L52" i="68" s="1"/>
  <c r="D53" i="68"/>
  <c r="E53" i="68" s="1"/>
  <c r="F53" i="68" s="1"/>
  <c r="G53" i="68" s="1"/>
  <c r="H53" i="68" s="1"/>
  <c r="I53" i="68" s="1"/>
  <c r="J53" i="68" s="1"/>
  <c r="K53" i="68" s="1"/>
  <c r="L53" i="68" s="1"/>
  <c r="D54" i="68"/>
  <c r="E54" i="68" s="1"/>
  <c r="F54" i="68" s="1"/>
  <c r="G54" i="68" s="1"/>
  <c r="H54" i="68" s="1"/>
  <c r="I54" i="68" s="1"/>
  <c r="J54" i="68" s="1"/>
  <c r="K54" i="68" s="1"/>
  <c r="L54" i="68" s="1"/>
  <c r="D55" i="68"/>
  <c r="E55" i="68" s="1"/>
  <c r="F55" i="68" s="1"/>
  <c r="G55" i="68" s="1"/>
  <c r="H55" i="68" s="1"/>
  <c r="I55" i="68" s="1"/>
  <c r="J55" i="68" s="1"/>
  <c r="K55" i="68" s="1"/>
  <c r="L55" i="68" s="1"/>
  <c r="D56" i="68"/>
  <c r="E56" i="68" s="1"/>
  <c r="F56" i="68" s="1"/>
  <c r="G56" i="68" s="1"/>
  <c r="H56" i="68" s="1"/>
  <c r="I56" i="68" s="1"/>
  <c r="J56" i="68" s="1"/>
  <c r="K56" i="68" s="1"/>
  <c r="L56" i="68" s="1"/>
  <c r="D57" i="68"/>
  <c r="E57" i="68" s="1"/>
  <c r="F57" i="68" s="1"/>
  <c r="G57" i="68" s="1"/>
  <c r="H57" i="68" s="1"/>
  <c r="I57" i="68" s="1"/>
  <c r="J57" i="68" s="1"/>
  <c r="K57" i="68" s="1"/>
  <c r="L57" i="68" s="1"/>
  <c r="E58" i="68"/>
  <c r="F58" i="68" s="1"/>
  <c r="G58" i="68" s="1"/>
  <c r="H58" i="68" s="1"/>
  <c r="I58" i="68" s="1"/>
  <c r="J58" i="68" s="1"/>
  <c r="K58" i="68" s="1"/>
  <c r="L58" i="68" s="1"/>
  <c r="E59" i="68"/>
  <c r="F59" i="68" s="1"/>
  <c r="G59" i="68" s="1"/>
  <c r="H59" i="68" s="1"/>
  <c r="I59" i="68" s="1"/>
  <c r="J59" i="68" s="1"/>
  <c r="K59" i="68" s="1"/>
  <c r="L59" i="68" s="1"/>
  <c r="E60" i="68"/>
  <c r="F60" i="68" s="1"/>
  <c r="G60" i="68" s="1"/>
  <c r="H60" i="68" s="1"/>
  <c r="I60" i="68" s="1"/>
  <c r="J60" i="68" s="1"/>
  <c r="K60" i="68" s="1"/>
  <c r="L60" i="68" s="1"/>
  <c r="D51" i="68"/>
  <c r="E51" i="68" s="1"/>
  <c r="F51" i="68" s="1"/>
  <c r="G51" i="68" s="1"/>
  <c r="H51" i="68" s="1"/>
  <c r="I51" i="68" s="1"/>
  <c r="J51" i="68" s="1"/>
  <c r="K51" i="68" s="1"/>
  <c r="L51" i="68" s="1"/>
  <c r="D34" i="68"/>
  <c r="R37" i="68" s="1"/>
  <c r="E34" i="68"/>
  <c r="S37" i="68" s="1"/>
  <c r="F34" i="68"/>
  <c r="T37" i="68" s="1"/>
  <c r="G34" i="68"/>
  <c r="U37" i="68" s="1"/>
  <c r="H34" i="68"/>
  <c r="V37" i="68" s="1"/>
  <c r="I34" i="68"/>
  <c r="W37" i="68" s="1"/>
  <c r="J34" i="68"/>
  <c r="X37" i="68" s="1"/>
  <c r="K34" i="68"/>
  <c r="Y37" i="68" s="1"/>
  <c r="L34" i="68"/>
  <c r="Z37" i="68" s="1"/>
  <c r="D35" i="68"/>
  <c r="E35" i="68"/>
  <c r="F35" i="68"/>
  <c r="G35" i="68"/>
  <c r="H35" i="68"/>
  <c r="I35" i="68"/>
  <c r="J35" i="68"/>
  <c r="K35" i="68"/>
  <c r="L35" i="68"/>
  <c r="D36" i="68"/>
  <c r="R34" i="68" s="1"/>
  <c r="E36" i="68"/>
  <c r="S34" i="68" s="1"/>
  <c r="F36" i="68"/>
  <c r="T34" i="68" s="1"/>
  <c r="G36" i="68"/>
  <c r="U34" i="68" s="1"/>
  <c r="H36" i="68"/>
  <c r="V34" i="68" s="1"/>
  <c r="I36" i="68"/>
  <c r="W34" i="68" s="1"/>
  <c r="J36" i="68"/>
  <c r="X34" i="68" s="1"/>
  <c r="K36" i="68"/>
  <c r="Y34" i="68" s="1"/>
  <c r="L36" i="68"/>
  <c r="Z34" i="68" s="1"/>
  <c r="D37" i="68"/>
  <c r="R35" i="68" s="1"/>
  <c r="E37" i="68"/>
  <c r="S35" i="68" s="1"/>
  <c r="F37" i="68"/>
  <c r="T35" i="68" s="1"/>
  <c r="G37" i="68"/>
  <c r="U35" i="68" s="1"/>
  <c r="H37" i="68"/>
  <c r="V35" i="68" s="1"/>
  <c r="I37" i="68"/>
  <c r="W35" i="68" s="1"/>
  <c r="J37" i="68"/>
  <c r="X35" i="68" s="1"/>
  <c r="K37" i="68"/>
  <c r="Y35" i="68" s="1"/>
  <c r="L37" i="68"/>
  <c r="Z35" i="68" s="1"/>
  <c r="D38" i="68"/>
  <c r="E38" i="68"/>
  <c r="F38" i="68"/>
  <c r="G38" i="68"/>
  <c r="H38" i="68"/>
  <c r="I38" i="68"/>
  <c r="J38" i="68"/>
  <c r="K38" i="68"/>
  <c r="L38" i="68"/>
  <c r="D39" i="68"/>
  <c r="R38" i="68" s="1"/>
  <c r="E39" i="68"/>
  <c r="S38" i="68" s="1"/>
  <c r="F39" i="68"/>
  <c r="T38" i="68" s="1"/>
  <c r="G39" i="68"/>
  <c r="U38" i="68" s="1"/>
  <c r="H39" i="68"/>
  <c r="V38" i="68" s="1"/>
  <c r="I39" i="68"/>
  <c r="W38" i="68" s="1"/>
  <c r="J39" i="68"/>
  <c r="X38" i="68" s="1"/>
  <c r="K39" i="68"/>
  <c r="Y38" i="68" s="1"/>
  <c r="L39" i="68"/>
  <c r="Z38" i="68" s="1"/>
  <c r="D40" i="68"/>
  <c r="E40" i="68"/>
  <c r="F40" i="68"/>
  <c r="G40" i="68"/>
  <c r="H40" i="68"/>
  <c r="I40" i="68"/>
  <c r="J40" i="68"/>
  <c r="K40" i="68"/>
  <c r="L40" i="68"/>
  <c r="D41" i="68"/>
  <c r="E41" i="68"/>
  <c r="F41" i="68"/>
  <c r="G41" i="68"/>
  <c r="H41" i="68"/>
  <c r="I41" i="68"/>
  <c r="J41" i="68"/>
  <c r="K41" i="68"/>
  <c r="L41" i="68"/>
  <c r="D42" i="68"/>
  <c r="E42" i="68"/>
  <c r="F42" i="68"/>
  <c r="G42" i="68"/>
  <c r="H42" i="68"/>
  <c r="I42" i="68"/>
  <c r="J42" i="68"/>
  <c r="K42" i="68"/>
  <c r="L42" i="68"/>
  <c r="D43" i="68"/>
  <c r="E43" i="68"/>
  <c r="F43" i="68"/>
  <c r="G43" i="68"/>
  <c r="H43" i="68"/>
  <c r="I43" i="68"/>
  <c r="J43" i="68"/>
  <c r="K43" i="68"/>
  <c r="L43" i="68"/>
  <c r="D44" i="68"/>
  <c r="R33" i="68" s="1"/>
  <c r="E44" i="68"/>
  <c r="S33" i="68" s="1"/>
  <c r="F44" i="68"/>
  <c r="T33" i="68" s="1"/>
  <c r="G44" i="68"/>
  <c r="U33" i="68" s="1"/>
  <c r="H44" i="68"/>
  <c r="V33" i="68" s="1"/>
  <c r="I44" i="68"/>
  <c r="W33" i="68" s="1"/>
  <c r="J44" i="68"/>
  <c r="X33" i="68" s="1"/>
  <c r="K44" i="68"/>
  <c r="Y33" i="68" s="1"/>
  <c r="L44" i="68"/>
  <c r="Z33" i="68" s="1"/>
  <c r="D45" i="68"/>
  <c r="E45" i="68"/>
  <c r="F45" i="68"/>
  <c r="G45" i="68"/>
  <c r="H45" i="68"/>
  <c r="I45" i="68"/>
  <c r="J45" i="68"/>
  <c r="K45" i="68"/>
  <c r="L45" i="68"/>
  <c r="D46" i="68"/>
  <c r="E46" i="68"/>
  <c r="F46" i="68"/>
  <c r="G46" i="68"/>
  <c r="H46" i="68"/>
  <c r="I46" i="68"/>
  <c r="J46" i="68"/>
  <c r="K46" i="68"/>
  <c r="L46" i="68"/>
  <c r="E33" i="68"/>
  <c r="F33" i="68"/>
  <c r="G33" i="68"/>
  <c r="H33" i="68"/>
  <c r="I33" i="68"/>
  <c r="J33" i="68"/>
  <c r="K33" i="68"/>
  <c r="L33" i="68"/>
  <c r="D33" i="68"/>
  <c r="D9" i="68"/>
  <c r="R12" i="68" s="1"/>
  <c r="E9" i="68"/>
  <c r="S12" i="68" s="1"/>
  <c r="F9" i="68"/>
  <c r="T12" i="68" s="1"/>
  <c r="G9" i="68"/>
  <c r="U12" i="68" s="1"/>
  <c r="H9" i="68"/>
  <c r="V12" i="68" s="1"/>
  <c r="I9" i="68"/>
  <c r="W12" i="68" s="1"/>
  <c r="J9" i="68"/>
  <c r="X12" i="68" s="1"/>
  <c r="K9" i="68"/>
  <c r="Y12" i="68" s="1"/>
  <c r="L9" i="68"/>
  <c r="Z12" i="68" s="1"/>
  <c r="D10" i="68"/>
  <c r="E10" i="68"/>
  <c r="F10" i="68"/>
  <c r="G10" i="68"/>
  <c r="H10" i="68"/>
  <c r="I10" i="68"/>
  <c r="J10" i="68"/>
  <c r="K10" i="68"/>
  <c r="L10" i="68"/>
  <c r="D11" i="68"/>
  <c r="R9" i="68" s="1"/>
  <c r="E11" i="68"/>
  <c r="S9" i="68" s="1"/>
  <c r="F11" i="68"/>
  <c r="T9" i="68" s="1"/>
  <c r="G11" i="68"/>
  <c r="U9" i="68" s="1"/>
  <c r="H11" i="68"/>
  <c r="V9" i="68" s="1"/>
  <c r="I11" i="68"/>
  <c r="W9" i="68" s="1"/>
  <c r="J11" i="68"/>
  <c r="X9" i="68" s="1"/>
  <c r="K11" i="68"/>
  <c r="Y9" i="68" s="1"/>
  <c r="L11" i="68"/>
  <c r="Z9" i="68" s="1"/>
  <c r="D12" i="68"/>
  <c r="E12" i="68"/>
  <c r="F12" i="68"/>
  <c r="G12" i="68"/>
  <c r="H12" i="68"/>
  <c r="I12" i="68"/>
  <c r="J12" i="68"/>
  <c r="K12" i="68"/>
  <c r="L12" i="68"/>
  <c r="D13" i="68"/>
  <c r="E13" i="68"/>
  <c r="F13" i="68"/>
  <c r="G13" i="68"/>
  <c r="H13" i="68"/>
  <c r="I13" i="68"/>
  <c r="J13" i="68"/>
  <c r="K13" i="68"/>
  <c r="L13" i="68"/>
  <c r="D14" i="68"/>
  <c r="R10" i="68" s="1"/>
  <c r="E14" i="68"/>
  <c r="S10" i="68" s="1"/>
  <c r="F14" i="68"/>
  <c r="T10" i="68" s="1"/>
  <c r="G14" i="68"/>
  <c r="U10" i="68" s="1"/>
  <c r="H14" i="68"/>
  <c r="V10" i="68" s="1"/>
  <c r="I14" i="68"/>
  <c r="W10" i="68" s="1"/>
  <c r="J14" i="68"/>
  <c r="X10" i="68" s="1"/>
  <c r="K14" i="68"/>
  <c r="Y10" i="68" s="1"/>
  <c r="L14" i="68"/>
  <c r="Z10" i="68" s="1"/>
  <c r="D15" i="68"/>
  <c r="E15" i="68"/>
  <c r="F15" i="68"/>
  <c r="G15" i="68"/>
  <c r="H15" i="68"/>
  <c r="I15" i="68"/>
  <c r="J15" i="68"/>
  <c r="K15" i="68"/>
  <c r="L15" i="68"/>
  <c r="D16" i="68"/>
  <c r="E16" i="68"/>
  <c r="F16" i="68"/>
  <c r="G16" i="68"/>
  <c r="H16" i="68"/>
  <c r="I16" i="68"/>
  <c r="J16" i="68"/>
  <c r="K16" i="68"/>
  <c r="L16" i="68"/>
  <c r="D17" i="68"/>
  <c r="E17" i="68"/>
  <c r="F17" i="68"/>
  <c r="G17" i="68"/>
  <c r="H17" i="68"/>
  <c r="I17" i="68"/>
  <c r="J17" i="68"/>
  <c r="K17" i="68"/>
  <c r="L17" i="68"/>
  <c r="D18" i="68"/>
  <c r="R13" i="68" s="1"/>
  <c r="E18" i="68"/>
  <c r="S13" i="68" s="1"/>
  <c r="F18" i="68"/>
  <c r="T13" i="68" s="1"/>
  <c r="G18" i="68"/>
  <c r="U13" i="68" s="1"/>
  <c r="H18" i="68"/>
  <c r="V13" i="68" s="1"/>
  <c r="I18" i="68"/>
  <c r="W13" i="68" s="1"/>
  <c r="J18" i="68"/>
  <c r="X13" i="68" s="1"/>
  <c r="K18" i="68"/>
  <c r="Y13" i="68" s="1"/>
  <c r="L18" i="68"/>
  <c r="Z13" i="68" s="1"/>
  <c r="D19" i="68"/>
  <c r="E19" i="68"/>
  <c r="F19" i="68"/>
  <c r="G19" i="68"/>
  <c r="H19" i="68"/>
  <c r="I19" i="68"/>
  <c r="J19" i="68"/>
  <c r="K19" i="68"/>
  <c r="L19" i="68"/>
  <c r="D20" i="68"/>
  <c r="E20" i="68"/>
  <c r="F20" i="68"/>
  <c r="G20" i="68"/>
  <c r="H20" i="68"/>
  <c r="I20" i="68"/>
  <c r="J20" i="68"/>
  <c r="K20" i="68"/>
  <c r="L20" i="68"/>
  <c r="D21" i="68"/>
  <c r="E21" i="68"/>
  <c r="F21" i="68"/>
  <c r="G21" i="68"/>
  <c r="H21" i="68"/>
  <c r="I21" i="68"/>
  <c r="J21" i="68"/>
  <c r="K21" i="68"/>
  <c r="L21" i="68"/>
  <c r="D22" i="68"/>
  <c r="E22" i="68"/>
  <c r="F22" i="68"/>
  <c r="G22" i="68"/>
  <c r="H22" i="68"/>
  <c r="I22" i="68"/>
  <c r="J22" i="68"/>
  <c r="K22" i="68"/>
  <c r="L22" i="68"/>
  <c r="D23" i="68"/>
  <c r="R8" i="68" s="1"/>
  <c r="E23" i="68"/>
  <c r="S8" i="68" s="1"/>
  <c r="F23" i="68"/>
  <c r="T8" i="68" s="1"/>
  <c r="G23" i="68"/>
  <c r="U8" i="68" s="1"/>
  <c r="H23" i="68"/>
  <c r="V8" i="68" s="1"/>
  <c r="I23" i="68"/>
  <c r="W8" i="68" s="1"/>
  <c r="J23" i="68"/>
  <c r="X8" i="68" s="1"/>
  <c r="K23" i="68"/>
  <c r="Y8" i="68" s="1"/>
  <c r="L23" i="68"/>
  <c r="Z8" i="68" s="1"/>
  <c r="D24" i="68"/>
  <c r="E24" i="68"/>
  <c r="F24" i="68"/>
  <c r="G24" i="68"/>
  <c r="H24" i="68"/>
  <c r="I24" i="68"/>
  <c r="J24" i="68"/>
  <c r="K24" i="68"/>
  <c r="L24" i="68"/>
  <c r="D25" i="68"/>
  <c r="E25" i="68"/>
  <c r="F25" i="68"/>
  <c r="G25" i="68"/>
  <c r="H25" i="68"/>
  <c r="I25" i="68"/>
  <c r="J25" i="68"/>
  <c r="K25" i="68"/>
  <c r="L25" i="68"/>
  <c r="D26" i="68"/>
  <c r="E26" i="68"/>
  <c r="F26" i="68"/>
  <c r="G26" i="68"/>
  <c r="H26" i="68"/>
  <c r="I26" i="68"/>
  <c r="J26" i="68"/>
  <c r="K26" i="68"/>
  <c r="L26" i="68"/>
  <c r="D27" i="68"/>
  <c r="E27" i="68"/>
  <c r="F27" i="68"/>
  <c r="G27" i="68"/>
  <c r="H27" i="68"/>
  <c r="I27" i="68"/>
  <c r="J27" i="68"/>
  <c r="K27" i="68"/>
  <c r="L27" i="68"/>
  <c r="E8" i="68"/>
  <c r="F8" i="68"/>
  <c r="G8" i="68"/>
  <c r="H8" i="68"/>
  <c r="I8" i="68"/>
  <c r="J8" i="68"/>
  <c r="K8" i="68"/>
  <c r="L8" i="68"/>
  <c r="D8" i="68"/>
  <c r="X11" i="68" l="1"/>
  <c r="X14" i="68" s="1"/>
  <c r="Y11" i="68"/>
  <c r="Y14" i="68" s="1"/>
  <c r="T11" i="68"/>
  <c r="T14" i="68" s="1"/>
  <c r="R11" i="68"/>
  <c r="R14" i="68" s="1"/>
  <c r="W11" i="68"/>
  <c r="W14" i="68" s="1"/>
  <c r="S11" i="68"/>
  <c r="S14" i="68" s="1"/>
  <c r="U11" i="68"/>
  <c r="U14" i="68" s="1"/>
  <c r="Z11" i="68"/>
  <c r="Z14" i="68" s="1"/>
  <c r="V11" i="68"/>
  <c r="V14" i="68" s="1"/>
  <c r="Y36" i="68"/>
  <c r="Y39" i="68" s="1"/>
  <c r="V36" i="68"/>
  <c r="V39" i="68" s="1"/>
  <c r="U36" i="68"/>
  <c r="U39" i="68" s="1"/>
  <c r="T36" i="68"/>
  <c r="T39" i="68" s="1"/>
  <c r="R36" i="68"/>
  <c r="R39" i="68" s="1"/>
  <c r="Z36" i="68"/>
  <c r="Z39" i="68" s="1"/>
  <c r="X36" i="68"/>
  <c r="X39" i="68" s="1"/>
  <c r="W36" i="68"/>
  <c r="W39" i="68" s="1"/>
  <c r="S36" i="68"/>
  <c r="S39" i="68" s="1"/>
</calcChain>
</file>

<file path=xl/sharedStrings.xml><?xml version="1.0" encoding="utf-8"?>
<sst xmlns="http://schemas.openxmlformats.org/spreadsheetml/2006/main" count="2728" uniqueCount="115">
  <si>
    <t>Market Prices</t>
  </si>
  <si>
    <t>Henry Hub Gas Price ($/MMBtu)</t>
  </si>
  <si>
    <t>Basis Differential ($/MMBtu)</t>
  </si>
  <si>
    <t>Delivered Gas Price ($/MMBtu)</t>
  </si>
  <si>
    <t>Implied Heat Rate (Btu/kWh)</t>
  </si>
  <si>
    <t>Realized Coal Price ($/MMBtu)</t>
  </si>
  <si>
    <t>CO2 Price ($/ton)</t>
  </si>
  <si>
    <t>Capacity Factors</t>
  </si>
  <si>
    <t>US</t>
  </si>
  <si>
    <t>Combined Cycle (Gas)</t>
  </si>
  <si>
    <t>Combustion Turbine (Gas)</t>
  </si>
  <si>
    <t>Coal (Conventional)</t>
  </si>
  <si>
    <t>Oil/Gas Steam</t>
  </si>
  <si>
    <t>Nuclear</t>
  </si>
  <si>
    <t>Hydro</t>
  </si>
  <si>
    <t>Wind</t>
  </si>
  <si>
    <t>Biomass</t>
  </si>
  <si>
    <t>Demand Response</t>
  </si>
  <si>
    <t>Energy Efficiency</t>
  </si>
  <si>
    <t>Other Renewables</t>
  </si>
  <si>
    <t>Other Non-renewables</t>
  </si>
  <si>
    <t>Total</t>
  </si>
  <si>
    <t>Note: PJM does not include Duke. Southeast includes Southern Company, TVA, and Entergy.</t>
  </si>
  <si>
    <t>Generation</t>
  </si>
  <si>
    <t>TWh</t>
  </si>
  <si>
    <t>Capacity</t>
  </si>
  <si>
    <t>GW</t>
  </si>
  <si>
    <t>Unplanned Builds</t>
  </si>
  <si>
    <t>Total Retirements</t>
  </si>
  <si>
    <t>Other</t>
  </si>
  <si>
    <t>Solar</t>
  </si>
  <si>
    <t>NRDC FRCC</t>
  </si>
  <si>
    <t>NRDC ISONE</t>
  </si>
  <si>
    <t>NRDC MISO</t>
  </si>
  <si>
    <t>NRDC NYISO</t>
  </si>
  <si>
    <t>NRDC PNW</t>
  </si>
  <si>
    <t>NRDC SERCC</t>
  </si>
  <si>
    <t>NRDC SERCD</t>
  </si>
  <si>
    <t>NRDC SERCG</t>
  </si>
  <si>
    <t>NRDC SERCSE</t>
  </si>
  <si>
    <t>CO2</t>
  </si>
  <si>
    <t>Coal Conventional</t>
  </si>
  <si>
    <t>Total  Builds</t>
  </si>
  <si>
    <t>SO2</t>
  </si>
  <si>
    <t>Emissions</t>
  </si>
  <si>
    <t>NOx</t>
  </si>
  <si>
    <t>CCS</t>
  </si>
  <si>
    <t>DSI</t>
  </si>
  <si>
    <t>FGD</t>
  </si>
  <si>
    <t>ACI</t>
  </si>
  <si>
    <t>Emissions (CO2) by type</t>
  </si>
  <si>
    <t>Existing Coal</t>
  </si>
  <si>
    <t>Existing CC</t>
  </si>
  <si>
    <t>Existing CT</t>
  </si>
  <si>
    <t>New CC</t>
  </si>
  <si>
    <t>New CT</t>
  </si>
  <si>
    <t>Coal Retirements by Age</t>
  </si>
  <si>
    <t>All Retire Coal</t>
  </si>
  <si>
    <t>Age 50 And Over Retire Coal</t>
  </si>
  <si>
    <t>Under Age 50 Retire Coal</t>
  </si>
  <si>
    <t>SCR</t>
  </si>
  <si>
    <t>SNCR</t>
  </si>
  <si>
    <t>ESP Upgrade</t>
  </si>
  <si>
    <t>Cooling Towers (Coal)</t>
  </si>
  <si>
    <t>Cooling Towers (O/G Steam)</t>
  </si>
  <si>
    <t>Cooling Towers (Comb. Cycles)</t>
  </si>
  <si>
    <t>Cooling Towers (Nuclear)</t>
  </si>
  <si>
    <t>Cooling Towers (Total)</t>
  </si>
  <si>
    <t>LSD</t>
  </si>
  <si>
    <t>FF</t>
  </si>
  <si>
    <t>Total Retrofits</t>
  </si>
  <si>
    <t>ESP</t>
  </si>
  <si>
    <t>NRDC US</t>
  </si>
  <si>
    <t>Gas Co-firing</t>
  </si>
  <si>
    <t>Biomass Co-firing</t>
  </si>
  <si>
    <t>Coal to Biomass Conversion</t>
  </si>
  <si>
    <t>Coal to Gas Conversion</t>
  </si>
  <si>
    <t>New Coal</t>
  </si>
  <si>
    <t>Unplanned Retirements</t>
  </si>
  <si>
    <t>Coal (Without CCS)</t>
  </si>
  <si>
    <t>Coal (With CCS)</t>
  </si>
  <si>
    <t>Existing</t>
  </si>
  <si>
    <t>Scrubbers</t>
  </si>
  <si>
    <t>Economic Retrofits</t>
  </si>
  <si>
    <t xml:space="preserve"> </t>
  </si>
  <si>
    <t>Combined Cycle (Gas + CCS)</t>
  </si>
  <si>
    <t>Incremental GW</t>
  </si>
  <si>
    <t>Thous. Short Tons</t>
  </si>
  <si>
    <t>$000 000</t>
  </si>
  <si>
    <t>Generation Mix</t>
  </si>
  <si>
    <t>Capacity Mix</t>
  </si>
  <si>
    <t>Cumulative Capacity Additions</t>
  </si>
  <si>
    <t>Cumulative GW</t>
  </si>
  <si>
    <t>Total System Costs (Millions$)</t>
  </si>
  <si>
    <t>Henry Hub Price</t>
  </si>
  <si>
    <t>Henry Hub Price:</t>
  </si>
  <si>
    <t>2012$/MMBTu</t>
  </si>
  <si>
    <t>National CO2 Price</t>
  </si>
  <si>
    <t>[$/Ton]</t>
  </si>
  <si>
    <t>Coal</t>
  </si>
  <si>
    <t>Gas</t>
  </si>
  <si>
    <t>Gas (With CCS)</t>
  </si>
  <si>
    <t>Renewables and Other</t>
  </si>
  <si>
    <t>Coal Retirements (Cumulative)</t>
  </si>
  <si>
    <t>Moderate Case Full EE</t>
  </si>
  <si>
    <t>NRDC PJM</t>
  </si>
  <si>
    <t>NRDC ERCOT + SPP</t>
  </si>
  <si>
    <t>NRDC CA + OTHERWES</t>
  </si>
  <si>
    <t>EE Participant</t>
  </si>
  <si>
    <t>Incremental System Cost</t>
  </si>
  <si>
    <t>Incremental Fuel Cost</t>
  </si>
  <si>
    <t>Incremental O&amp;M Costs</t>
  </si>
  <si>
    <t>Incremental Levelized Capital Cost</t>
  </si>
  <si>
    <t>Firm Price, All-hours ($/MWh) Change from Reference</t>
  </si>
  <si>
    <t>NOTE: All prices in this workbook are given in Real 2012$.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</si>
</sst>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0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[$-409]mmm\-yy;@"/>
    <numFmt numFmtId="169" formatCode="_(* #,##0.0_);_(* \(#,##0.0\);_(* &quot;-&quot;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>
      <alignment horizontal="left" wrapText="1"/>
    </xf>
    <xf numFmtId="0" fontId="4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8" fontId="1" fillId="6" borderId="0" applyNumberFormat="0" applyBorder="0" applyAlignment="0" applyProtection="0"/>
    <xf numFmtId="168" fontId="10" fillId="5" borderId="0" applyNumberFormat="0" applyBorder="0" applyAlignment="0" applyProtection="0"/>
    <xf numFmtId="168" fontId="10" fillId="7" borderId="0" applyNumberFormat="0" applyBorder="0" applyAlignment="0" applyProtection="0"/>
    <xf numFmtId="168" fontId="10" fillId="4" borderId="0" applyNumberFormat="0" applyBorder="0" applyAlignment="0" applyProtection="0"/>
    <xf numFmtId="0" fontId="18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9" fillId="0" borderId="0"/>
    <xf numFmtId="0" fontId="1" fillId="0" borderId="0"/>
    <xf numFmtId="9" fontId="4" fillId="0" borderId="0" applyFont="0" applyFill="0" applyBorder="0" applyAlignment="0" applyProtection="0"/>
  </cellStyleXfs>
  <cellXfs count="172">
    <xf numFmtId="0" fontId="0" fillId="0" borderId="0" xfId="0"/>
    <xf numFmtId="0" fontId="2" fillId="2" borderId="1" xfId="0" applyFont="1" applyFill="1" applyBorder="1"/>
    <xf numFmtId="9" fontId="0" fillId="2" borderId="2" xfId="2" applyFont="1" applyFill="1" applyBorder="1"/>
    <xf numFmtId="9" fontId="2" fillId="2" borderId="3" xfId="2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165" fontId="2" fillId="2" borderId="0" xfId="0" applyNumberFormat="1" applyFont="1" applyFill="1"/>
    <xf numFmtId="166" fontId="0" fillId="2" borderId="0" xfId="1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1" fontId="0" fillId="2" borderId="2" xfId="1" applyNumberFormat="1" applyFont="1" applyFill="1" applyBorder="1"/>
    <xf numFmtId="1" fontId="2" fillId="2" borderId="3" xfId="1" applyNumberFormat="1" applyFont="1" applyFill="1" applyBorder="1"/>
    <xf numFmtId="165" fontId="0" fillId="2" borderId="5" xfId="0" applyNumberFormat="1" applyFill="1" applyBorder="1"/>
    <xf numFmtId="1" fontId="0" fillId="2" borderId="0" xfId="0" applyNumberFormat="1" applyFill="1" applyBorder="1"/>
    <xf numFmtId="166" fontId="2" fillId="2" borderId="0" xfId="1" applyNumberFormat="1" applyFont="1" applyFill="1" applyBorder="1" applyAlignment="1">
      <alignment horizontal="right"/>
    </xf>
    <xf numFmtId="0" fontId="0" fillId="0" borderId="0" xfId="0"/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quotePrefix="1" applyFont="1" applyFill="1" applyBorder="1"/>
    <xf numFmtId="0" fontId="2" fillId="2" borderId="0" xfId="0" applyFont="1" applyFill="1"/>
    <xf numFmtId="0" fontId="2" fillId="2" borderId="2" xfId="0" applyFont="1" applyFill="1" applyBorder="1"/>
    <xf numFmtId="3" fontId="0" fillId="2" borderId="2" xfId="0" applyNumberFormat="1" applyFont="1" applyFill="1" applyBorder="1"/>
    <xf numFmtId="3" fontId="0" fillId="2" borderId="0" xfId="0" applyNumberFormat="1" applyFont="1" applyFill="1" applyBorder="1"/>
    <xf numFmtId="167" fontId="0" fillId="2" borderId="5" xfId="1" applyNumberFormat="1" applyFont="1" applyFill="1" applyBorder="1"/>
    <xf numFmtId="0" fontId="0" fillId="2" borderId="0" xfId="0" applyFont="1" applyFill="1"/>
    <xf numFmtId="0" fontId="0" fillId="2" borderId="4" xfId="0" applyFill="1" applyBorder="1"/>
    <xf numFmtId="167" fontId="0" fillId="2" borderId="0" xfId="1" applyNumberFormat="1" applyFont="1" applyFill="1" applyBorder="1"/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/>
    <xf numFmtId="167" fontId="0" fillId="2" borderId="9" xfId="1" applyNumberFormat="1" applyFont="1" applyFill="1" applyBorder="1"/>
    <xf numFmtId="0" fontId="0" fillId="2" borderId="11" xfId="0" applyFont="1" applyFill="1" applyBorder="1"/>
    <xf numFmtId="0" fontId="2" fillId="2" borderId="6" xfId="0" applyFont="1" applyFill="1" applyBorder="1"/>
    <xf numFmtId="167" fontId="2" fillId="2" borderId="6" xfId="1" applyNumberFormat="1" applyFont="1" applyFill="1" applyBorder="1"/>
    <xf numFmtId="167" fontId="2" fillId="2" borderId="13" xfId="1" applyNumberFormat="1" applyFont="1" applyFill="1" applyBorder="1"/>
    <xf numFmtId="0" fontId="10" fillId="2" borderId="4" xfId="0" applyFont="1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3" xfId="0" applyFill="1" applyBorder="1"/>
    <xf numFmtId="14" fontId="7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ont="1" applyFill="1" applyBorder="1"/>
    <xf numFmtId="0" fontId="0" fillId="2" borderId="0" xfId="0" applyFill="1" applyBorder="1" applyAlignment="1">
      <alignment horizontal="left" indent="1"/>
    </xf>
    <xf numFmtId="166" fontId="0" fillId="2" borderId="2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vertical="center"/>
    </xf>
    <xf numFmtId="2" fontId="0" fillId="2" borderId="0" xfId="0" applyNumberFormat="1" applyFill="1" applyBorder="1"/>
    <xf numFmtId="165" fontId="0" fillId="2" borderId="6" xfId="0" applyNumberFormat="1" applyFill="1" applyBorder="1"/>
    <xf numFmtId="166" fontId="0" fillId="2" borderId="3" xfId="1" applyNumberFormat="1" applyFont="1" applyFill="1" applyBorder="1"/>
    <xf numFmtId="0" fontId="10" fillId="2" borderId="0" xfId="0" applyFont="1" applyFill="1"/>
    <xf numFmtId="0" fontId="13" fillId="2" borderId="0" xfId="0" applyFont="1" applyFill="1" applyAlignment="1">
      <alignment horizontal="left"/>
    </xf>
    <xf numFmtId="166" fontId="0" fillId="2" borderId="2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center"/>
    </xf>
    <xf numFmtId="167" fontId="0" fillId="2" borderId="0" xfId="0" applyNumberFormat="1" applyFill="1"/>
    <xf numFmtId="9" fontId="0" fillId="2" borderId="0" xfId="2" applyFont="1" applyFill="1"/>
    <xf numFmtId="43" fontId="0" fillId="2" borderId="0" xfId="0" applyNumberFormat="1" applyFill="1"/>
    <xf numFmtId="9" fontId="2" fillId="2" borderId="0" xfId="2" applyFont="1" applyFill="1"/>
    <xf numFmtId="1" fontId="0" fillId="2" borderId="0" xfId="1" applyNumberFormat="1" applyFont="1" applyFill="1" applyBorder="1"/>
    <xf numFmtId="0" fontId="5" fillId="2" borderId="0" xfId="0" applyFont="1" applyFill="1"/>
    <xf numFmtId="0" fontId="14" fillId="2" borderId="0" xfId="0" applyFont="1" applyFill="1" applyBorder="1" applyAlignment="1">
      <alignment horizontal="left" indent="1"/>
    </xf>
    <xf numFmtId="9" fontId="0" fillId="2" borderId="0" xfId="2" applyFont="1" applyFill="1" applyBorder="1"/>
    <xf numFmtId="0" fontId="0" fillId="2" borderId="6" xfId="0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vertical="center"/>
    </xf>
    <xf numFmtId="0" fontId="0" fillId="2" borderId="5" xfId="0" applyFill="1" applyBorder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/>
    <xf numFmtId="1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166" fontId="0" fillId="2" borderId="0" xfId="1" applyNumberFormat="1" applyFont="1" applyFill="1" applyBorder="1"/>
    <xf numFmtId="0" fontId="15" fillId="2" borderId="0" xfId="0" applyFont="1" applyFill="1" applyBorder="1"/>
    <xf numFmtId="0" fontId="15" fillId="2" borderId="3" xfId="0" applyFont="1" applyFill="1" applyBorder="1"/>
    <xf numFmtId="167" fontId="0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10" fillId="2" borderId="3" xfId="0" applyFont="1" applyFill="1" applyBorder="1"/>
    <xf numFmtId="165" fontId="2" fillId="2" borderId="0" xfId="0" applyNumberFormat="1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7" fontId="0" fillId="2" borderId="12" xfId="1" applyNumberFormat="1" applyFont="1" applyFill="1" applyBorder="1"/>
    <xf numFmtId="0" fontId="16" fillId="2" borderId="0" xfId="0" applyFont="1" applyFill="1"/>
    <xf numFmtId="0" fontId="2" fillId="2" borderId="5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43" fontId="17" fillId="2" borderId="2" xfId="1" applyNumberFormat="1" applyFont="1" applyFill="1" applyBorder="1" applyAlignment="1">
      <alignment horizontal="right"/>
    </xf>
    <xf numFmtId="43" fontId="17" fillId="2" borderId="0" xfId="1" applyNumberFormat="1" applyFont="1" applyFill="1" applyBorder="1" applyAlignment="1">
      <alignment horizontal="right"/>
    </xf>
    <xf numFmtId="43" fontId="7" fillId="2" borderId="0" xfId="1" applyNumberFormat="1" applyFont="1" applyFill="1" applyBorder="1" applyAlignment="1">
      <alignment horizontal="right"/>
    </xf>
    <xf numFmtId="43" fontId="17" fillId="2" borderId="0" xfId="0" applyNumberFormat="1" applyFont="1" applyFill="1" applyAlignment="1">
      <alignment horizontal="right"/>
    </xf>
    <xf numFmtId="165" fontId="0" fillId="2" borderId="0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Alignment="1">
      <alignment horizontal="left" indent="1"/>
    </xf>
    <xf numFmtId="167" fontId="0" fillId="2" borderId="2" xfId="1" applyNumberFormat="1" applyFon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167" fontId="0" fillId="2" borderId="15" xfId="1" applyNumberFormat="1" applyFont="1" applyFill="1" applyBorder="1"/>
    <xf numFmtId="167" fontId="0" fillId="2" borderId="15" xfId="1" applyNumberFormat="1" applyFont="1" applyFill="1" applyBorder="1" applyAlignment="1">
      <alignment horizontal="right"/>
    </xf>
    <xf numFmtId="167" fontId="0" fillId="2" borderId="17" xfId="1" applyNumberFormat="1" applyFont="1" applyFill="1" applyBorder="1" applyAlignment="1">
      <alignment horizontal="right"/>
    </xf>
    <xf numFmtId="167" fontId="0" fillId="2" borderId="15" xfId="1" applyNumberFormat="1" applyFont="1" applyFill="1" applyBorder="1" applyAlignment="1">
      <alignment horizontal="center"/>
    </xf>
    <xf numFmtId="166" fontId="0" fillId="2" borderId="17" xfId="1" applyNumberFormat="1" applyFont="1" applyFill="1" applyBorder="1" applyAlignment="1">
      <alignment horizontal="right"/>
    </xf>
    <xf numFmtId="166" fontId="0" fillId="2" borderId="15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7" fillId="2" borderId="3" xfId="0" applyFont="1" applyFill="1" applyBorder="1"/>
    <xf numFmtId="167" fontId="0" fillId="2" borderId="3" xfId="1" applyNumberFormat="1" applyFont="1" applyFill="1" applyBorder="1" applyAlignment="1">
      <alignment horizontal="center"/>
    </xf>
    <xf numFmtId="0" fontId="20" fillId="2" borderId="0" xfId="0" applyFont="1" applyFill="1"/>
    <xf numFmtId="167" fontId="1" fillId="2" borderId="8" xfId="1" applyNumberFormat="1" applyFont="1" applyFill="1" applyBorder="1" applyAlignment="1">
      <alignment horizontal="center"/>
    </xf>
    <xf numFmtId="2" fontId="0" fillId="2" borderId="2" xfId="1" applyNumberFormat="1" applyFont="1" applyFill="1" applyBorder="1"/>
    <xf numFmtId="43" fontId="0" fillId="2" borderId="2" xfId="1" applyNumberFormat="1" applyFont="1" applyFill="1" applyBorder="1" applyAlignment="1">
      <alignment horizontal="right"/>
    </xf>
    <xf numFmtId="43" fontId="0" fillId="2" borderId="0" xfId="1" applyNumberFormat="1" applyFont="1" applyFill="1" applyBorder="1" applyAlignment="1">
      <alignment horizontal="right"/>
    </xf>
    <xf numFmtId="43" fontId="2" fillId="2" borderId="0" xfId="1" applyNumberFormat="1" applyFont="1" applyFill="1" applyBorder="1" applyAlignment="1">
      <alignment horizontal="right"/>
    </xf>
    <xf numFmtId="2" fontId="0" fillId="2" borderId="3" xfId="0" applyNumberFormat="1" applyFill="1" applyBorder="1"/>
    <xf numFmtId="166" fontId="0" fillId="2" borderId="15" xfId="1" applyNumberFormat="1" applyFont="1" applyFill="1" applyBorder="1" applyAlignment="1">
      <alignment horizontal="right"/>
    </xf>
    <xf numFmtId="167" fontId="0" fillId="2" borderId="16" xfId="1" applyNumberFormat="1" applyFont="1" applyFill="1" applyBorder="1" applyAlignment="1">
      <alignment horizontal="right"/>
    </xf>
    <xf numFmtId="167" fontId="0" fillId="2" borderId="3" xfId="1" applyNumberFormat="1" applyFont="1" applyFill="1" applyBorder="1" applyAlignment="1">
      <alignment horizontal="right"/>
    </xf>
    <xf numFmtId="0" fontId="0" fillId="2" borderId="11" xfId="0" applyFill="1" applyBorder="1"/>
    <xf numFmtId="167" fontId="0" fillId="2" borderId="6" xfId="1" applyNumberFormat="1" applyFont="1" applyFill="1" applyBorder="1"/>
    <xf numFmtId="167" fontId="0" fillId="2" borderId="13" xfId="1" applyNumberFormat="1" applyFont="1" applyFill="1" applyBorder="1"/>
    <xf numFmtId="167" fontId="0" fillId="2" borderId="2" xfId="1" applyNumberFormat="1" applyFont="1" applyFill="1" applyBorder="1"/>
    <xf numFmtId="3" fontId="0" fillId="2" borderId="0" xfId="0" applyNumberFormat="1" applyFill="1"/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1" fontId="0" fillId="2" borderId="8" xfId="0" applyNumberFormat="1" applyFill="1" applyBorder="1"/>
    <xf numFmtId="0" fontId="7" fillId="2" borderId="8" xfId="0" applyFont="1" applyFill="1" applyBorder="1"/>
    <xf numFmtId="0" fontId="0" fillId="2" borderId="8" xfId="0" applyFont="1" applyFill="1" applyBorder="1"/>
    <xf numFmtId="167" fontId="0" fillId="2" borderId="2" xfId="1" applyNumberFormat="1" applyFont="1" applyFill="1" applyBorder="1" applyAlignment="1">
      <alignment horizontal="center"/>
    </xf>
    <xf numFmtId="43" fontId="7" fillId="2" borderId="3" xfId="1" applyNumberFormat="1" applyFont="1" applyFill="1" applyBorder="1" applyAlignment="1">
      <alignment horizontal="right"/>
    </xf>
    <xf numFmtId="43" fontId="2" fillId="2" borderId="3" xfId="1" applyNumberFormat="1" applyFont="1" applyFill="1" applyBorder="1" applyAlignment="1">
      <alignment horizontal="right"/>
    </xf>
    <xf numFmtId="14" fontId="0" fillId="2" borderId="0" xfId="0" applyNumberFormat="1" applyFill="1"/>
    <xf numFmtId="14" fontId="2" fillId="2" borderId="0" xfId="0" applyNumberFormat="1" applyFont="1" applyFill="1" applyAlignment="1">
      <alignment horizontal="left"/>
    </xf>
    <xf numFmtId="166" fontId="0" fillId="2" borderId="17" xfId="1" applyNumberFormat="1" applyFont="1" applyFill="1" applyBorder="1"/>
    <xf numFmtId="166" fontId="0" fillId="2" borderId="2" xfId="1" applyNumberFormat="1" applyFont="1" applyFill="1" applyBorder="1"/>
    <xf numFmtId="166" fontId="0" fillId="2" borderId="16" xfId="1" applyNumberFormat="1" applyFont="1" applyFill="1" applyBorder="1" applyAlignment="1">
      <alignment horizontal="right"/>
    </xf>
    <xf numFmtId="166" fontId="0" fillId="2" borderId="16" xfId="1" applyNumberFormat="1" applyFont="1" applyFill="1" applyBorder="1"/>
    <xf numFmtId="167" fontId="1" fillId="2" borderId="0" xfId="1" applyNumberFormat="1" applyFont="1" applyFill="1" applyBorder="1"/>
    <xf numFmtId="167" fontId="2" fillId="2" borderId="0" xfId="1" applyNumberFormat="1" applyFont="1" applyFill="1" applyBorder="1"/>
    <xf numFmtId="167" fontId="1" fillId="2" borderId="5" xfId="1" applyNumberFormat="1" applyFont="1" applyFill="1" applyBorder="1"/>
    <xf numFmtId="3" fontId="0" fillId="2" borderId="3" xfId="0" applyNumberFormat="1" applyFont="1" applyFill="1" applyBorder="1"/>
    <xf numFmtId="43" fontId="1" fillId="2" borderId="2" xfId="1" applyNumberFormat="1" applyFont="1" applyFill="1" applyBorder="1" applyAlignment="1">
      <alignment horizontal="right"/>
    </xf>
    <xf numFmtId="43" fontId="1" fillId="2" borderId="0" xfId="1" applyNumberFormat="1" applyFont="1" applyFill="1" applyBorder="1" applyAlignment="1">
      <alignment horizontal="right"/>
    </xf>
    <xf numFmtId="166" fontId="0" fillId="2" borderId="3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9" fontId="1" fillId="2" borderId="0" xfId="1" applyNumberFormat="1" applyFont="1" applyFill="1" applyBorder="1" applyAlignment="1">
      <alignment horizontal="center"/>
    </xf>
    <xf numFmtId="169" fontId="2" fillId="2" borderId="0" xfId="1" applyNumberFormat="1" applyFont="1" applyFill="1" applyBorder="1" applyAlignment="1">
      <alignment horizontal="center"/>
    </xf>
    <xf numFmtId="166" fontId="1" fillId="2" borderId="2" xfId="1" applyNumberFormat="1" applyFont="1" applyFill="1" applyBorder="1" applyAlignment="1">
      <alignment horizontal="center"/>
    </xf>
    <xf numFmtId="1" fontId="1" fillId="2" borderId="0" xfId="1" applyNumberFormat="1" applyFont="1" applyFill="1" applyBorder="1"/>
    <xf numFmtId="1" fontId="2" fillId="2" borderId="0" xfId="1" applyNumberFormat="1" applyFont="1" applyFill="1" applyBorder="1"/>
    <xf numFmtId="1" fontId="1" fillId="2" borderId="2" xfId="1" applyNumberFormat="1" applyFont="1" applyFill="1" applyBorder="1"/>
    <xf numFmtId="9" fontId="1" fillId="2" borderId="0" xfId="2" applyFont="1" applyFill="1" applyBorder="1"/>
    <xf numFmtId="9" fontId="2" fillId="2" borderId="0" xfId="2" applyFont="1" applyFill="1" applyBorder="1"/>
    <xf numFmtId="0" fontId="7" fillId="2" borderId="0" xfId="0" applyFont="1" applyFill="1" applyBorder="1"/>
    <xf numFmtId="0" fontId="14" fillId="2" borderId="0" xfId="0" applyFont="1" applyFill="1"/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</cellXfs>
  <cellStyles count="21">
    <cellStyle name="40% - Accent3 2" xfId="8"/>
    <cellStyle name="60% - Accent2 2" xfId="9"/>
    <cellStyle name="60% - Accent3 2" xfId="10"/>
    <cellStyle name="Accent1 2" xfId="11"/>
    <cellStyle name="Comma" xfId="1" builtinId="3"/>
    <cellStyle name="Comma 2" xfId="14"/>
    <cellStyle name="Comma 3" xfId="15"/>
    <cellStyle name="Comma 4" xfId="16"/>
    <cellStyle name="Hyperlink 2" xfId="7"/>
    <cellStyle name="Normal" xfId="0" builtinId="0"/>
    <cellStyle name="Normal 2" xfId="3"/>
    <cellStyle name="Normal 2 2" xfId="6"/>
    <cellStyle name="Normal 2 2 2" xfId="17"/>
    <cellStyle name="Normal 3" xfId="5"/>
    <cellStyle name="Normal 3 2" xfId="13"/>
    <cellStyle name="Normal 3 3" xfId="18"/>
    <cellStyle name="Normal 4" xfId="12"/>
    <cellStyle name="Normal 5" xfId="19"/>
    <cellStyle name="Percent" xfId="2" builtinId="5"/>
    <cellStyle name="Percent 2" xfId="20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SSR\EPA302ARRA_WM_17\output\SSR_1-2_EPAv302_ARRA_05-19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EM\2013%20NRDC\Deliverables\A29-Run8\Results%20A29%20-%20Run%208%20102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NPV"/>
      <sheetName val="Nox policy cost Map"/>
      <sheetName val="Final Wholesale Price"/>
      <sheetName val="Create LoadShape"/>
      <sheetName val="Input - Coal Supply"/>
      <sheetName val="input - Collapse Tables"/>
      <sheetName val="Gen&amp;Cap Summary"/>
      <sheetName val="Cap_Summary"/>
      <sheetName val="Summary"/>
      <sheetName val="ToAccess"/>
      <sheetName val="state list abb"/>
      <sheetName val="NEW UNITS Table"/>
      <sheetName val="State Emissions Data"/>
      <sheetName val="Emission Rates"/>
    </sheetNames>
    <sheetDataSet>
      <sheetData sheetId="0">
        <row r="2">
          <cell r="V2" t="b">
            <v>1</v>
          </cell>
        </row>
        <row r="3">
          <cell r="V3" t="b">
            <v>1</v>
          </cell>
        </row>
        <row r="4">
          <cell r="V4" t="b">
            <v>0</v>
          </cell>
        </row>
        <row r="5">
          <cell r="V5" t="b">
            <v>0</v>
          </cell>
        </row>
        <row r="6">
          <cell r="R6">
            <v>1</v>
          </cell>
          <cell r="V6" t="b">
            <v>1</v>
          </cell>
        </row>
        <row r="7">
          <cell r="V7" t="b">
            <v>1</v>
          </cell>
        </row>
        <row r="8">
          <cell r="V8" t="b">
            <v>1</v>
          </cell>
        </row>
        <row r="13">
          <cell r="V13">
            <v>3</v>
          </cell>
        </row>
        <row r="14">
          <cell r="Q14">
            <v>2006</v>
          </cell>
        </row>
        <row r="17">
          <cell r="P17" t="str">
            <v>K:\Salvino\RunSummaryDatabases\219_Run_Summary.mdb</v>
          </cell>
        </row>
        <row r="22">
          <cell r="P22" t="str">
            <v>K:\Salvino\RunSummaryDatabases\TempStorage\</v>
          </cell>
        </row>
        <row r="28">
          <cell r="J28" t="str">
            <v xml:space="preserve">(4) List all possible fuel total types in future runs. </v>
          </cell>
        </row>
        <row r="29">
          <cell r="J29" t="str">
            <v>Only those actually in the report will be used.</v>
          </cell>
        </row>
        <row r="30">
          <cell r="J30" t="str">
            <v>Title -Fuel R</v>
          </cell>
        </row>
        <row r="31">
          <cell r="J31" t="str">
            <v>Fuel</v>
          </cell>
        </row>
        <row r="32">
          <cell r="J32" t="str">
            <v>Coal</v>
          </cell>
        </row>
        <row r="33">
          <cell r="J33" t="str">
            <v>Oil</v>
          </cell>
        </row>
        <row r="34">
          <cell r="J34" t="str">
            <v>Nuclear</v>
          </cell>
        </row>
        <row r="35">
          <cell r="J35" t="str">
            <v>Hydro</v>
          </cell>
        </row>
        <row r="36">
          <cell r="J36" t="str">
            <v>Gas</v>
          </cell>
        </row>
        <row r="37">
          <cell r="J37" t="str">
            <v>Other</v>
          </cell>
        </row>
        <row r="38">
          <cell r="J38" t="str">
            <v>None</v>
          </cell>
        </row>
        <row r="39">
          <cell r="J39" t="str">
            <v>Biomass</v>
          </cell>
        </row>
        <row r="40">
          <cell r="J40" t="str">
            <v>Orimulsion</v>
          </cell>
        </row>
        <row r="41">
          <cell r="J41" t="str">
            <v>CdnCoal</v>
          </cell>
        </row>
        <row r="42">
          <cell r="J42" t="str">
            <v>Diesel</v>
          </cell>
        </row>
        <row r="43">
          <cell r="J43" t="str">
            <v>CdnBiomass</v>
          </cell>
        </row>
      </sheetData>
      <sheetData sheetId="1">
        <row r="2">
          <cell r="E2">
            <v>2012</v>
          </cell>
        </row>
        <row r="3">
          <cell r="E3">
            <v>2035</v>
          </cell>
        </row>
        <row r="5">
          <cell r="E5" t="str">
            <v>Column Range</v>
          </cell>
          <cell r="F5" t="str">
            <v>NPV - Model</v>
          </cell>
        </row>
        <row r="6">
          <cell r="E6" t="e">
            <v>#N/A</v>
          </cell>
          <cell r="F6" t="e">
            <v>#N/A</v>
          </cell>
        </row>
      </sheetData>
      <sheetData sheetId="2"/>
      <sheetData sheetId="3"/>
      <sheetData sheetId="4">
        <row r="79">
          <cell r="A79" t="str">
            <v>aznm</v>
          </cell>
        </row>
        <row r="80">
          <cell r="A80" t="str">
            <v>ca-n</v>
          </cell>
        </row>
        <row r="81">
          <cell r="A81" t="str">
            <v>ca-s</v>
          </cell>
        </row>
        <row r="82">
          <cell r="A82" t="str">
            <v>comd</v>
          </cell>
        </row>
        <row r="83">
          <cell r="A83" t="str">
            <v>dsny</v>
          </cell>
        </row>
        <row r="84">
          <cell r="A84" t="str">
            <v>entg</v>
          </cell>
        </row>
        <row r="85">
          <cell r="A85" t="str">
            <v>erct</v>
          </cell>
        </row>
        <row r="86">
          <cell r="A86" t="str">
            <v>frcc</v>
          </cell>
        </row>
        <row r="87">
          <cell r="A87" t="str">
            <v>gway</v>
          </cell>
        </row>
        <row r="88">
          <cell r="A88" t="str">
            <v>lilc</v>
          </cell>
        </row>
        <row r="89">
          <cell r="A89" t="str">
            <v>mace</v>
          </cell>
        </row>
        <row r="90">
          <cell r="A90" t="str">
            <v>macs</v>
          </cell>
        </row>
        <row r="91">
          <cell r="A91" t="str">
            <v>macw</v>
          </cell>
        </row>
        <row r="92">
          <cell r="A92" t="str">
            <v>mecs</v>
          </cell>
        </row>
        <row r="93">
          <cell r="A93" t="str">
            <v>mro</v>
          </cell>
        </row>
        <row r="94">
          <cell r="A94" t="str">
            <v>neng</v>
          </cell>
        </row>
        <row r="95">
          <cell r="A95" t="str">
            <v>nwpe</v>
          </cell>
        </row>
        <row r="96">
          <cell r="A96" t="str">
            <v>nyc</v>
          </cell>
        </row>
        <row r="97">
          <cell r="A97" t="str">
            <v>pnw</v>
          </cell>
        </row>
        <row r="98">
          <cell r="A98" t="str">
            <v>rfco</v>
          </cell>
        </row>
        <row r="99">
          <cell r="A99" t="str">
            <v>rfcp</v>
          </cell>
        </row>
        <row r="100">
          <cell r="A100" t="str">
            <v>rmpa</v>
          </cell>
        </row>
        <row r="101">
          <cell r="A101" t="str">
            <v>snv</v>
          </cell>
        </row>
        <row r="102">
          <cell r="A102" t="str">
            <v>sou</v>
          </cell>
        </row>
        <row r="103">
          <cell r="A103" t="str">
            <v>sppn</v>
          </cell>
        </row>
        <row r="104">
          <cell r="A104" t="str">
            <v>spps</v>
          </cell>
        </row>
        <row r="105">
          <cell r="A105" t="str">
            <v>tva</v>
          </cell>
        </row>
        <row r="106">
          <cell r="A106" t="str">
            <v>tvak</v>
          </cell>
        </row>
        <row r="107">
          <cell r="A107" t="str">
            <v>upny</v>
          </cell>
        </row>
        <row r="108">
          <cell r="A108" t="str">
            <v>vaca</v>
          </cell>
        </row>
        <row r="109">
          <cell r="A109" t="str">
            <v>vapw</v>
          </cell>
        </row>
        <row r="110">
          <cell r="A110" t="str">
            <v>wums</v>
          </cell>
        </row>
      </sheetData>
      <sheetData sheetId="5">
        <row r="1">
          <cell r="A1" t="str">
            <v>IPMCoal Region</v>
          </cell>
          <cell r="B1" t="str">
            <v>Coal Region</v>
          </cell>
          <cell r="H1">
            <v>38975</v>
          </cell>
        </row>
        <row r="2">
          <cell r="A2" t="str">
            <v>AK</v>
          </cell>
          <cell r="B2" t="str">
            <v>AK</v>
          </cell>
          <cell r="G2" t="str">
            <v>SupplyRegion_CoalType</v>
          </cell>
          <cell r="H2" t="str">
            <v>MMBtu/</v>
          </cell>
        </row>
        <row r="3">
          <cell r="A3" t="str">
            <v>AL</v>
          </cell>
          <cell r="B3" t="str">
            <v>Appalachia</v>
          </cell>
          <cell r="H3" t="str">
            <v>Ton</v>
          </cell>
        </row>
        <row r="4">
          <cell r="A4" t="str">
            <v>AN</v>
          </cell>
          <cell r="B4" t="str">
            <v>Interior</v>
          </cell>
          <cell r="G4" t="str">
            <v>AK_BB</v>
          </cell>
          <cell r="H4">
            <v>24.64</v>
          </cell>
        </row>
        <row r="5">
          <cell r="A5" t="str">
            <v>AS</v>
          </cell>
          <cell r="B5" t="str">
            <v>Interior</v>
          </cell>
          <cell r="G5" t="str">
            <v>AK_SA</v>
          </cell>
          <cell r="H5">
            <v>17.63</v>
          </cell>
        </row>
        <row r="6">
          <cell r="A6" t="str">
            <v>AZ</v>
          </cell>
          <cell r="B6" t="str">
            <v>West</v>
          </cell>
          <cell r="G6" t="str">
            <v>AL_BB</v>
          </cell>
          <cell r="H6">
            <v>24.82</v>
          </cell>
        </row>
        <row r="7">
          <cell r="A7" t="str">
            <v>CG</v>
          </cell>
          <cell r="B7" t="str">
            <v>West</v>
          </cell>
          <cell r="G7" t="str">
            <v>AL_BD</v>
          </cell>
          <cell r="H7">
            <v>24.29</v>
          </cell>
        </row>
        <row r="8">
          <cell r="A8" t="str">
            <v>CR</v>
          </cell>
          <cell r="B8" t="str">
            <v>West</v>
          </cell>
          <cell r="G8" t="str">
            <v>AL_BE</v>
          </cell>
          <cell r="H8">
            <v>23.82</v>
          </cell>
        </row>
        <row r="9">
          <cell r="A9" t="str">
            <v>CS</v>
          </cell>
          <cell r="B9" t="str">
            <v>West</v>
          </cell>
          <cell r="G9" t="str">
            <v>AL_BG</v>
          </cell>
          <cell r="H9">
            <v>23.95</v>
          </cell>
        </row>
        <row r="10">
          <cell r="A10" t="str">
            <v>CU</v>
          </cell>
          <cell r="B10" t="str">
            <v>West</v>
          </cell>
          <cell r="G10" t="str">
            <v>AN_BD</v>
          </cell>
          <cell r="H10">
            <v>24.78</v>
          </cell>
        </row>
        <row r="11">
          <cell r="A11" t="str">
            <v>IL</v>
          </cell>
          <cell r="B11" t="str">
            <v>Interior</v>
          </cell>
          <cell r="G11" t="str">
            <v>AS_LE</v>
          </cell>
          <cell r="H11">
            <v>13.32</v>
          </cell>
        </row>
        <row r="12">
          <cell r="A12" t="str">
            <v>IN</v>
          </cell>
          <cell r="B12" t="str">
            <v>Interior</v>
          </cell>
          <cell r="G12" t="str">
            <v>AZ_BB</v>
          </cell>
          <cell r="H12">
            <v>24.64</v>
          </cell>
        </row>
        <row r="13">
          <cell r="A13" t="str">
            <v>KE</v>
          </cell>
          <cell r="B13" t="str">
            <v>Appalachia</v>
          </cell>
          <cell r="G13" t="str">
            <v>B1_ZB</v>
          </cell>
          <cell r="H13">
            <v>1</v>
          </cell>
        </row>
        <row r="14">
          <cell r="A14" t="str">
            <v>KS</v>
          </cell>
          <cell r="B14" t="str">
            <v>Interior</v>
          </cell>
          <cell r="G14" t="str">
            <v>B2_ZB</v>
          </cell>
          <cell r="H14">
            <v>1</v>
          </cell>
        </row>
        <row r="15">
          <cell r="A15" t="str">
            <v>KW</v>
          </cell>
          <cell r="B15" t="str">
            <v>Interior</v>
          </cell>
          <cell r="G15" t="str">
            <v>B3_ZB</v>
          </cell>
          <cell r="H15">
            <v>1</v>
          </cell>
        </row>
        <row r="16">
          <cell r="A16" t="str">
            <v>LA</v>
          </cell>
          <cell r="B16" t="str">
            <v>Interior</v>
          </cell>
          <cell r="G16" t="str">
            <v>B4_ZB</v>
          </cell>
          <cell r="H16">
            <v>1</v>
          </cell>
        </row>
        <row r="17">
          <cell r="A17" t="str">
            <v>MD</v>
          </cell>
          <cell r="B17" t="str">
            <v>Appalachia</v>
          </cell>
          <cell r="G17" t="str">
            <v>B5_ZB</v>
          </cell>
          <cell r="H17">
            <v>1</v>
          </cell>
        </row>
        <row r="18">
          <cell r="A18" t="str">
            <v>ME</v>
          </cell>
          <cell r="B18" t="str">
            <v>West</v>
          </cell>
          <cell r="G18" t="str">
            <v>B6_ZB</v>
          </cell>
          <cell r="H18">
            <v>1</v>
          </cell>
        </row>
        <row r="19">
          <cell r="A19" t="str">
            <v>MP</v>
          </cell>
          <cell r="B19" t="str">
            <v>West</v>
          </cell>
          <cell r="G19" t="str">
            <v>B7_ZB</v>
          </cell>
          <cell r="H19">
            <v>1</v>
          </cell>
        </row>
        <row r="20">
          <cell r="A20" t="str">
            <v>ND</v>
          </cell>
          <cell r="B20" t="str">
            <v>West</v>
          </cell>
          <cell r="G20" t="str">
            <v>B8_ZB</v>
          </cell>
          <cell r="H20">
            <v>1</v>
          </cell>
        </row>
        <row r="21">
          <cell r="A21" t="str">
            <v>NR</v>
          </cell>
          <cell r="B21" t="str">
            <v>West</v>
          </cell>
          <cell r="G21" t="str">
            <v>B9_ZB</v>
          </cell>
          <cell r="H21">
            <v>1</v>
          </cell>
        </row>
        <row r="22">
          <cell r="A22" t="str">
            <v>NS</v>
          </cell>
          <cell r="B22" t="str">
            <v>West</v>
          </cell>
          <cell r="G22" t="str">
            <v>BA_ZB</v>
          </cell>
          <cell r="H22">
            <v>1</v>
          </cell>
        </row>
        <row r="23">
          <cell r="A23" t="str">
            <v>OH</v>
          </cell>
          <cell r="B23" t="str">
            <v>Appalachia</v>
          </cell>
          <cell r="G23" t="str">
            <v>BB_ZB</v>
          </cell>
          <cell r="H23">
            <v>1</v>
          </cell>
        </row>
        <row r="24">
          <cell r="A24" t="str">
            <v>OK</v>
          </cell>
          <cell r="B24" t="str">
            <v>Interior</v>
          </cell>
          <cell r="G24" t="str">
            <v>BC_ZB</v>
          </cell>
          <cell r="H24">
            <v>1</v>
          </cell>
        </row>
        <row r="25">
          <cell r="A25" t="str">
            <v>PC</v>
          </cell>
          <cell r="B25" t="str">
            <v>Appalachia</v>
          </cell>
          <cell r="G25" t="str">
            <v>BD_ZB</v>
          </cell>
          <cell r="H25">
            <v>1</v>
          </cell>
        </row>
        <row r="26">
          <cell r="A26" t="str">
            <v>PW</v>
          </cell>
          <cell r="B26" t="str">
            <v>Appalachia</v>
          </cell>
          <cell r="G26" t="str">
            <v>BE_ZB</v>
          </cell>
          <cell r="H26">
            <v>1</v>
          </cell>
        </row>
        <row r="27">
          <cell r="A27" t="str">
            <v>TN</v>
          </cell>
          <cell r="B27" t="str">
            <v>Appalachia</v>
          </cell>
          <cell r="G27" t="str">
            <v>CG_BA</v>
          </cell>
          <cell r="H27">
            <v>21.49</v>
          </cell>
        </row>
        <row r="28">
          <cell r="A28" t="str">
            <v>TX</v>
          </cell>
          <cell r="B28" t="str">
            <v>Interior</v>
          </cell>
          <cell r="G28" t="str">
            <v>CG_BB</v>
          </cell>
          <cell r="H28">
            <v>22.01</v>
          </cell>
        </row>
        <row r="29">
          <cell r="A29" t="str">
            <v>UT</v>
          </cell>
          <cell r="B29" t="str">
            <v>West</v>
          </cell>
          <cell r="G29" t="str">
            <v>CR_BB</v>
          </cell>
          <cell r="H29">
            <v>22.01</v>
          </cell>
        </row>
        <row r="30">
          <cell r="A30" t="str">
            <v>VA</v>
          </cell>
          <cell r="B30" t="str">
            <v>Appalachia</v>
          </cell>
          <cell r="G30" t="str">
            <v>CS_BE</v>
          </cell>
          <cell r="H30">
            <v>25.06</v>
          </cell>
        </row>
        <row r="31">
          <cell r="A31" t="str">
            <v>WA</v>
          </cell>
          <cell r="B31" t="str">
            <v>West</v>
          </cell>
          <cell r="G31" t="str">
            <v>CU_BA</v>
          </cell>
          <cell r="H31">
            <v>23.8</v>
          </cell>
        </row>
        <row r="32">
          <cell r="A32" t="str">
            <v>WG</v>
          </cell>
          <cell r="B32" t="str">
            <v>West</v>
          </cell>
          <cell r="G32" t="str">
            <v>CU_BB</v>
          </cell>
          <cell r="H32">
            <v>23.22</v>
          </cell>
        </row>
        <row r="33">
          <cell r="A33" t="str">
            <v>WH</v>
          </cell>
          <cell r="B33" t="str">
            <v>West</v>
          </cell>
          <cell r="G33" t="str">
            <v>CU_BD</v>
          </cell>
          <cell r="H33">
            <v>23.21</v>
          </cell>
        </row>
        <row r="34">
          <cell r="A34" t="str">
            <v>WL</v>
          </cell>
          <cell r="B34" t="str">
            <v>West</v>
          </cell>
          <cell r="G34" t="str">
            <v>CU_BE</v>
          </cell>
          <cell r="H34">
            <v>25.06</v>
          </cell>
        </row>
        <row r="35">
          <cell r="A35" t="str">
            <v>WN</v>
          </cell>
          <cell r="B35" t="str">
            <v>Appalachia</v>
          </cell>
          <cell r="G35" t="str">
            <v>E1_DZ</v>
          </cell>
          <cell r="H35">
            <v>1</v>
          </cell>
        </row>
        <row r="36">
          <cell r="A36" t="str">
            <v>WS</v>
          </cell>
          <cell r="B36" t="str">
            <v>Appalachia</v>
          </cell>
          <cell r="G36" t="str">
            <v>E1_RZ</v>
          </cell>
          <cell r="H36">
            <v>1</v>
          </cell>
        </row>
        <row r="37">
          <cell r="A37" t="str">
            <v>IM</v>
          </cell>
          <cell r="B37" t="str">
            <v>Imports</v>
          </cell>
          <cell r="G37" t="str">
            <v>E2_DZ</v>
          </cell>
          <cell r="H37">
            <v>1</v>
          </cell>
        </row>
        <row r="38">
          <cell r="A38" t="str">
            <v>E1</v>
          </cell>
          <cell r="B38" t="str">
            <v>Remove</v>
          </cell>
          <cell r="G38" t="str">
            <v>E2_RZ</v>
          </cell>
          <cell r="H38">
            <v>1</v>
          </cell>
        </row>
        <row r="39">
          <cell r="A39" t="str">
            <v>E2</v>
          </cell>
          <cell r="B39" t="str">
            <v>Remove</v>
          </cell>
          <cell r="G39" t="str">
            <v>E3_DZ</v>
          </cell>
          <cell r="H39">
            <v>1</v>
          </cell>
        </row>
        <row r="40">
          <cell r="A40" t="str">
            <v>E3</v>
          </cell>
          <cell r="B40" t="str">
            <v>Remove</v>
          </cell>
          <cell r="G40" t="str">
            <v>E3_RZ</v>
          </cell>
          <cell r="H40">
            <v>1</v>
          </cell>
        </row>
        <row r="41">
          <cell r="A41" t="str">
            <v>E4</v>
          </cell>
          <cell r="B41" t="str">
            <v>Remove</v>
          </cell>
          <cell r="G41" t="str">
            <v>E4_DZ</v>
          </cell>
          <cell r="H41">
            <v>1</v>
          </cell>
        </row>
        <row r="42">
          <cell r="A42" t="str">
            <v>E5</v>
          </cell>
          <cell r="B42" t="str">
            <v>Remove</v>
          </cell>
          <cell r="G42" t="str">
            <v>E4_RZ</v>
          </cell>
          <cell r="H42">
            <v>1</v>
          </cell>
        </row>
        <row r="43">
          <cell r="A43" t="str">
            <v>E6</v>
          </cell>
          <cell r="B43" t="str">
            <v>Remove</v>
          </cell>
          <cell r="G43" t="str">
            <v>E5_DZ</v>
          </cell>
          <cell r="H43">
            <v>1</v>
          </cell>
        </row>
        <row r="44">
          <cell r="A44" t="str">
            <v>E7</v>
          </cell>
          <cell r="B44" t="str">
            <v>Remove</v>
          </cell>
          <cell r="G44" t="str">
            <v>E5_RZ</v>
          </cell>
          <cell r="H44">
            <v>1</v>
          </cell>
        </row>
        <row r="45">
          <cell r="A45" t="str">
            <v>E8</v>
          </cell>
          <cell r="B45" t="str">
            <v>Remove</v>
          </cell>
          <cell r="G45" t="str">
            <v>E6_DZ</v>
          </cell>
          <cell r="H45">
            <v>1</v>
          </cell>
        </row>
        <row r="46">
          <cell r="A46" t="str">
            <v>E9</v>
          </cell>
          <cell r="B46" t="str">
            <v>Remove</v>
          </cell>
          <cell r="G46" t="str">
            <v>E6_RZ</v>
          </cell>
          <cell r="H46">
            <v>1</v>
          </cell>
        </row>
        <row r="47">
          <cell r="A47" t="str">
            <v>EA</v>
          </cell>
          <cell r="B47" t="str">
            <v>Remove</v>
          </cell>
          <cell r="G47" t="str">
            <v>E7_DZ</v>
          </cell>
          <cell r="H47">
            <v>1</v>
          </cell>
        </row>
        <row r="48">
          <cell r="A48" t="str">
            <v>EB</v>
          </cell>
          <cell r="B48" t="str">
            <v>Remove</v>
          </cell>
          <cell r="G48" t="str">
            <v>E7_RZ</v>
          </cell>
          <cell r="H48">
            <v>1</v>
          </cell>
        </row>
        <row r="49">
          <cell r="A49" t="str">
            <v>EC</v>
          </cell>
          <cell r="B49" t="str">
            <v>Remove</v>
          </cell>
          <cell r="G49" t="str">
            <v>E8_DZ</v>
          </cell>
          <cell r="H49">
            <v>1</v>
          </cell>
        </row>
        <row r="50">
          <cell r="A50" t="str">
            <v>ED</v>
          </cell>
          <cell r="B50" t="str">
            <v>Remove</v>
          </cell>
          <cell r="G50" t="str">
            <v>E8_RZ</v>
          </cell>
          <cell r="H50">
            <v>1</v>
          </cell>
        </row>
        <row r="51">
          <cell r="A51" t="str">
            <v>P1</v>
          </cell>
          <cell r="B51" t="str">
            <v>Remove</v>
          </cell>
          <cell r="G51" t="str">
            <v>E9_DZ</v>
          </cell>
          <cell r="H51">
            <v>1</v>
          </cell>
        </row>
        <row r="52">
          <cell r="A52" t="str">
            <v>NA</v>
          </cell>
          <cell r="B52" t="str">
            <v>Waste Coal</v>
          </cell>
          <cell r="G52" t="str">
            <v>E9_RZ</v>
          </cell>
          <cell r="H52">
            <v>1</v>
          </cell>
        </row>
        <row r="53">
          <cell r="A53" t="str">
            <v>B1</v>
          </cell>
          <cell r="B53" t="str">
            <v>Remove</v>
          </cell>
          <cell r="G53" t="str">
            <v>EA_DZ</v>
          </cell>
          <cell r="H53">
            <v>1</v>
          </cell>
        </row>
        <row r="54">
          <cell r="A54" t="str">
            <v>B2</v>
          </cell>
          <cell r="B54" t="str">
            <v>Remove</v>
          </cell>
          <cell r="G54" t="str">
            <v>EA_RZ</v>
          </cell>
          <cell r="H54">
            <v>1</v>
          </cell>
        </row>
        <row r="55">
          <cell r="A55" t="str">
            <v>B3</v>
          </cell>
          <cell r="B55" t="str">
            <v>Remove</v>
          </cell>
          <cell r="G55" t="str">
            <v>EB_DZ</v>
          </cell>
          <cell r="H55">
            <v>1</v>
          </cell>
        </row>
        <row r="56">
          <cell r="A56" t="str">
            <v>B4</v>
          </cell>
          <cell r="B56" t="str">
            <v>Remove</v>
          </cell>
          <cell r="G56" t="str">
            <v>EB_RZ</v>
          </cell>
          <cell r="H56">
            <v>1</v>
          </cell>
        </row>
        <row r="57">
          <cell r="A57" t="str">
            <v>B5</v>
          </cell>
          <cell r="B57" t="str">
            <v>Remove</v>
          </cell>
          <cell r="G57" t="str">
            <v>EC_DZ</v>
          </cell>
          <cell r="H57">
            <v>1</v>
          </cell>
        </row>
        <row r="58">
          <cell r="A58" t="str">
            <v>B6</v>
          </cell>
          <cell r="B58" t="str">
            <v>Remove</v>
          </cell>
          <cell r="G58" t="str">
            <v>EC_RZ</v>
          </cell>
          <cell r="H58">
            <v>1</v>
          </cell>
        </row>
        <row r="59">
          <cell r="A59" t="str">
            <v>B7</v>
          </cell>
          <cell r="B59" t="str">
            <v>Remove</v>
          </cell>
          <cell r="G59" t="str">
            <v>ED_DZ</v>
          </cell>
          <cell r="H59">
            <v>1</v>
          </cell>
        </row>
        <row r="60">
          <cell r="A60" t="str">
            <v>B8</v>
          </cell>
          <cell r="B60" t="str">
            <v>Remove</v>
          </cell>
          <cell r="G60" t="str">
            <v>ED_RZ</v>
          </cell>
          <cell r="H60">
            <v>1</v>
          </cell>
        </row>
        <row r="61">
          <cell r="A61" t="str">
            <v>B9</v>
          </cell>
          <cell r="B61" t="str">
            <v>Remove</v>
          </cell>
          <cell r="G61" t="str">
            <v>IL_BB</v>
          </cell>
          <cell r="H61">
            <v>24.57</v>
          </cell>
        </row>
        <row r="62">
          <cell r="A62" t="str">
            <v>BA</v>
          </cell>
          <cell r="B62" t="str">
            <v>Remove</v>
          </cell>
          <cell r="G62" t="str">
            <v>IL_BD</v>
          </cell>
          <cell r="H62">
            <v>23.86</v>
          </cell>
        </row>
        <row r="63">
          <cell r="A63" t="str">
            <v>BB</v>
          </cell>
          <cell r="B63" t="str">
            <v>Remove</v>
          </cell>
          <cell r="G63" t="str">
            <v>IL_BE</v>
          </cell>
          <cell r="H63">
            <v>23</v>
          </cell>
        </row>
        <row r="64">
          <cell r="A64" t="str">
            <v>BC</v>
          </cell>
          <cell r="B64" t="str">
            <v>Remove</v>
          </cell>
          <cell r="G64" t="str">
            <v>IL_BG</v>
          </cell>
          <cell r="H64">
            <v>23.01</v>
          </cell>
        </row>
        <row r="65">
          <cell r="A65" t="str">
            <v>BD</v>
          </cell>
          <cell r="B65" t="str">
            <v>Remove</v>
          </cell>
          <cell r="G65" t="str">
            <v>IL_BH</v>
          </cell>
          <cell r="H65">
            <v>22.19</v>
          </cell>
        </row>
        <row r="66">
          <cell r="A66" t="str">
            <v>BE</v>
          </cell>
          <cell r="B66" t="str">
            <v>Remove</v>
          </cell>
          <cell r="G66" t="str">
            <v>IM_AH</v>
          </cell>
          <cell r="H66">
            <v>1</v>
          </cell>
        </row>
        <row r="67">
          <cell r="G67" t="str">
            <v>IM_BB</v>
          </cell>
          <cell r="H67">
            <v>23.7</v>
          </cell>
        </row>
        <row r="68">
          <cell r="G68" t="str">
            <v>IN_BB</v>
          </cell>
          <cell r="H68">
            <v>22.52</v>
          </cell>
        </row>
        <row r="69">
          <cell r="G69" t="str">
            <v>IN_BD</v>
          </cell>
          <cell r="H69">
            <v>22.62</v>
          </cell>
        </row>
        <row r="70">
          <cell r="G70" t="str">
            <v>IN_BE</v>
          </cell>
          <cell r="H70">
            <v>23.43</v>
          </cell>
        </row>
        <row r="71">
          <cell r="G71" t="str">
            <v>IN_BG</v>
          </cell>
          <cell r="H71">
            <v>23.37</v>
          </cell>
        </row>
        <row r="72">
          <cell r="G72" t="str">
            <v>IN_BH</v>
          </cell>
          <cell r="H72">
            <v>23.41</v>
          </cell>
        </row>
        <row r="73">
          <cell r="G73" t="str">
            <v>KE_BA</v>
          </cell>
          <cell r="H73">
            <v>25.32</v>
          </cell>
        </row>
        <row r="74">
          <cell r="G74" t="str">
            <v>KE_BB</v>
          </cell>
          <cell r="H74">
            <v>25.79</v>
          </cell>
        </row>
        <row r="75">
          <cell r="G75" t="str">
            <v>KE_BD</v>
          </cell>
          <cell r="H75">
            <v>25.33</v>
          </cell>
        </row>
        <row r="76">
          <cell r="G76" t="str">
            <v>KE_BE</v>
          </cell>
          <cell r="H76">
            <v>25.14</v>
          </cell>
        </row>
        <row r="77">
          <cell r="G77" t="str">
            <v>KE_BG</v>
          </cell>
          <cell r="H77">
            <v>24.09</v>
          </cell>
        </row>
        <row r="78">
          <cell r="G78" t="str">
            <v>KS_BG</v>
          </cell>
          <cell r="H78">
            <v>25.32</v>
          </cell>
        </row>
        <row r="79">
          <cell r="G79" t="str">
            <v>KW_BD</v>
          </cell>
          <cell r="H79">
            <v>24.23</v>
          </cell>
        </row>
        <row r="80">
          <cell r="G80" t="str">
            <v>KW_BE</v>
          </cell>
          <cell r="H80">
            <v>24.45</v>
          </cell>
        </row>
        <row r="81">
          <cell r="G81" t="str">
            <v>KW_BG</v>
          </cell>
          <cell r="H81">
            <v>23.93</v>
          </cell>
        </row>
        <row r="82">
          <cell r="G82" t="str">
            <v>KW_BH</v>
          </cell>
          <cell r="H82">
            <v>22.84</v>
          </cell>
        </row>
        <row r="83">
          <cell r="G83" t="str">
            <v>LA_LE</v>
          </cell>
          <cell r="H83">
            <v>14.09</v>
          </cell>
        </row>
        <row r="84">
          <cell r="G84" t="str">
            <v>MD_BB</v>
          </cell>
          <cell r="H84">
            <v>24.64</v>
          </cell>
        </row>
        <row r="85">
          <cell r="G85" t="str">
            <v>MD_BD</v>
          </cell>
          <cell r="H85">
            <v>26.32</v>
          </cell>
        </row>
        <row r="86">
          <cell r="G86" t="str">
            <v>MD_BE</v>
          </cell>
          <cell r="H86">
            <v>24.85</v>
          </cell>
        </row>
        <row r="87">
          <cell r="G87" t="str">
            <v>MD_BG</v>
          </cell>
          <cell r="H87">
            <v>23.26</v>
          </cell>
        </row>
        <row r="88">
          <cell r="G88" t="str">
            <v>ME_LA</v>
          </cell>
          <cell r="H88">
            <v>13.19</v>
          </cell>
        </row>
        <row r="89">
          <cell r="G89" t="str">
            <v>MP_SA</v>
          </cell>
          <cell r="H89">
            <v>18.899999999999999</v>
          </cell>
        </row>
        <row r="90">
          <cell r="G90" t="str">
            <v>MP_SB</v>
          </cell>
          <cell r="H90">
            <v>18.54</v>
          </cell>
        </row>
        <row r="91">
          <cell r="G91" t="str">
            <v>MP_SD</v>
          </cell>
          <cell r="H91">
            <v>17.23</v>
          </cell>
        </row>
        <row r="92">
          <cell r="G92" t="str">
            <v>NA_WC</v>
          </cell>
          <cell r="H92">
            <v>13.7</v>
          </cell>
        </row>
        <row r="93">
          <cell r="G93" t="str">
            <v>ND_LD</v>
          </cell>
          <cell r="H93">
            <v>13.7</v>
          </cell>
        </row>
        <row r="94">
          <cell r="G94" t="str">
            <v>ND_LE</v>
          </cell>
          <cell r="H94">
            <v>13.46</v>
          </cell>
        </row>
        <row r="95">
          <cell r="G95" t="str">
            <v>NR_BB</v>
          </cell>
          <cell r="H95">
            <v>23.79</v>
          </cell>
        </row>
        <row r="96">
          <cell r="G96" t="str">
            <v>NS_BA</v>
          </cell>
          <cell r="H96">
            <v>22.7</v>
          </cell>
        </row>
        <row r="97">
          <cell r="G97" t="str">
            <v>NS_BD</v>
          </cell>
          <cell r="H97">
            <v>24.78</v>
          </cell>
        </row>
        <row r="98">
          <cell r="G98" t="str">
            <v>OH_BB</v>
          </cell>
          <cell r="H98">
            <v>24.68</v>
          </cell>
        </row>
        <row r="99">
          <cell r="G99" t="str">
            <v>OH_BD</v>
          </cell>
          <cell r="H99">
            <v>25.55</v>
          </cell>
        </row>
        <row r="100">
          <cell r="G100" t="str">
            <v>OH_BE</v>
          </cell>
          <cell r="H100">
            <v>25.24</v>
          </cell>
        </row>
        <row r="101">
          <cell r="G101" t="str">
            <v>OH_BG</v>
          </cell>
          <cell r="H101">
            <v>24.34</v>
          </cell>
        </row>
        <row r="102">
          <cell r="G102" t="str">
            <v>OH_BH</v>
          </cell>
          <cell r="H102">
            <v>23.92</v>
          </cell>
        </row>
        <row r="103">
          <cell r="G103" t="str">
            <v>OK_BE</v>
          </cell>
          <cell r="H103">
            <v>22.15</v>
          </cell>
        </row>
        <row r="104">
          <cell r="G104" t="str">
            <v>P1_PK</v>
          </cell>
          <cell r="H104">
            <v>28.21</v>
          </cell>
        </row>
        <row r="105">
          <cell r="G105" t="str">
            <v>PC_BB</v>
          </cell>
          <cell r="H105">
            <v>23.53</v>
          </cell>
        </row>
        <row r="106">
          <cell r="G106" t="str">
            <v>PC_BD</v>
          </cell>
          <cell r="H106">
            <v>25.06</v>
          </cell>
        </row>
        <row r="107">
          <cell r="G107" t="str">
            <v>PC_BE</v>
          </cell>
          <cell r="H107">
            <v>25.66</v>
          </cell>
        </row>
        <row r="108">
          <cell r="G108" t="str">
            <v>PC_BG</v>
          </cell>
          <cell r="H108">
            <v>25.33</v>
          </cell>
        </row>
        <row r="109">
          <cell r="G109" t="str">
            <v>PC_BH</v>
          </cell>
          <cell r="H109">
            <v>23.39</v>
          </cell>
        </row>
        <row r="110">
          <cell r="G110" t="str">
            <v>PW_BB</v>
          </cell>
          <cell r="H110">
            <v>20.170000000000002</v>
          </cell>
        </row>
        <row r="111">
          <cell r="G111" t="str">
            <v>PW_BD</v>
          </cell>
          <cell r="H111">
            <v>24.26</v>
          </cell>
        </row>
        <row r="112">
          <cell r="G112" t="str">
            <v>PW_BE</v>
          </cell>
          <cell r="H112">
            <v>26.22</v>
          </cell>
        </row>
        <row r="113">
          <cell r="G113" t="str">
            <v>PW_BG</v>
          </cell>
          <cell r="H113">
            <v>25.86</v>
          </cell>
        </row>
        <row r="114">
          <cell r="G114" t="str">
            <v>PW_BH</v>
          </cell>
          <cell r="H114">
            <v>24.51</v>
          </cell>
        </row>
        <row r="115">
          <cell r="G115" t="str">
            <v>TN_BB</v>
          </cell>
          <cell r="H115">
            <v>24.18</v>
          </cell>
        </row>
        <row r="116">
          <cell r="G116" t="str">
            <v>TN_BD</v>
          </cell>
          <cell r="H116">
            <v>23.91</v>
          </cell>
        </row>
        <row r="117">
          <cell r="G117" t="str">
            <v>TN_BE</v>
          </cell>
          <cell r="H117">
            <v>26.75</v>
          </cell>
        </row>
        <row r="118">
          <cell r="G118" t="str">
            <v>TX_LD</v>
          </cell>
          <cell r="H118">
            <v>13.06</v>
          </cell>
        </row>
        <row r="119">
          <cell r="G119" t="str">
            <v>TX_LE</v>
          </cell>
          <cell r="H119">
            <v>13.22</v>
          </cell>
        </row>
        <row r="120">
          <cell r="G120" t="str">
            <v>TX_LG</v>
          </cell>
          <cell r="H120">
            <v>13.12</v>
          </cell>
        </row>
        <row r="121">
          <cell r="G121" t="str">
            <v>UT_BA</v>
          </cell>
          <cell r="H121">
            <v>23.68</v>
          </cell>
        </row>
        <row r="122">
          <cell r="G122" t="str">
            <v>UT_BB</v>
          </cell>
          <cell r="H122">
            <v>23.23</v>
          </cell>
        </row>
        <row r="123">
          <cell r="G123" t="str">
            <v>UT_BD</v>
          </cell>
          <cell r="H123">
            <v>23.05</v>
          </cell>
        </row>
        <row r="124">
          <cell r="G124" t="str">
            <v>UT_BE</v>
          </cell>
          <cell r="H124">
            <v>25.06</v>
          </cell>
        </row>
        <row r="125">
          <cell r="G125" t="str">
            <v>VA_BA</v>
          </cell>
          <cell r="H125">
            <v>22.7</v>
          </cell>
        </row>
        <row r="126">
          <cell r="G126" t="str">
            <v>VA_BB</v>
          </cell>
          <cell r="H126">
            <v>25.97</v>
          </cell>
        </row>
        <row r="127">
          <cell r="G127" t="str">
            <v>VA_BD</v>
          </cell>
          <cell r="H127">
            <v>25.76</v>
          </cell>
        </row>
        <row r="128">
          <cell r="G128" t="str">
            <v>VA_BE</v>
          </cell>
          <cell r="H128">
            <v>26.03</v>
          </cell>
        </row>
        <row r="129">
          <cell r="G129" t="str">
            <v>WA_BE</v>
          </cell>
          <cell r="H129">
            <v>25.06</v>
          </cell>
        </row>
        <row r="130">
          <cell r="G130" t="str">
            <v>WA_SE</v>
          </cell>
          <cell r="H130">
            <v>15.46</v>
          </cell>
        </row>
        <row r="131">
          <cell r="G131" t="str">
            <v>WG_BB</v>
          </cell>
          <cell r="H131">
            <v>21.67</v>
          </cell>
        </row>
        <row r="132">
          <cell r="G132" t="str">
            <v>WG_BE</v>
          </cell>
          <cell r="H132">
            <v>23.39</v>
          </cell>
        </row>
        <row r="133">
          <cell r="G133" t="str">
            <v>WG_SA</v>
          </cell>
          <cell r="H133">
            <v>20.02</v>
          </cell>
        </row>
        <row r="134">
          <cell r="G134" t="str">
            <v>WG_SB</v>
          </cell>
          <cell r="H134">
            <v>19.010000000000002</v>
          </cell>
        </row>
        <row r="135">
          <cell r="G135" t="str">
            <v>WG_SD</v>
          </cell>
          <cell r="H135">
            <v>18.5</v>
          </cell>
        </row>
        <row r="136">
          <cell r="G136" t="str">
            <v>WH_SA</v>
          </cell>
          <cell r="H136">
            <v>17.43</v>
          </cell>
        </row>
        <row r="137">
          <cell r="G137" t="str">
            <v>WH_SB</v>
          </cell>
          <cell r="H137">
            <v>17.43</v>
          </cell>
        </row>
        <row r="138">
          <cell r="G138" t="str">
            <v>WL_SA</v>
          </cell>
          <cell r="H138">
            <v>17.43</v>
          </cell>
        </row>
        <row r="139">
          <cell r="G139" t="str">
            <v>WL_SB</v>
          </cell>
          <cell r="H139">
            <v>17.149999999999999</v>
          </cell>
        </row>
        <row r="140">
          <cell r="G140" t="str">
            <v>WN_BB</v>
          </cell>
          <cell r="H140">
            <v>24.78</v>
          </cell>
        </row>
        <row r="141">
          <cell r="G141" t="str">
            <v>WN_BD</v>
          </cell>
          <cell r="H141">
            <v>25.01</v>
          </cell>
        </row>
        <row r="142">
          <cell r="G142" t="str">
            <v>WN_BE</v>
          </cell>
          <cell r="H142">
            <v>25.67</v>
          </cell>
        </row>
        <row r="143">
          <cell r="G143" t="str">
            <v>WN_BG</v>
          </cell>
          <cell r="H143">
            <v>26.03</v>
          </cell>
        </row>
        <row r="144">
          <cell r="G144" t="str">
            <v>WN_BH</v>
          </cell>
          <cell r="H144">
            <v>25.15</v>
          </cell>
        </row>
        <row r="145">
          <cell r="G145" t="str">
            <v>WS_BB</v>
          </cell>
          <cell r="H145">
            <v>24.73</v>
          </cell>
        </row>
        <row r="146">
          <cell r="G146" t="str">
            <v>WS_BD</v>
          </cell>
          <cell r="H146">
            <v>24.64</v>
          </cell>
        </row>
        <row r="147">
          <cell r="G147" t="str">
            <v>WS_BE</v>
          </cell>
          <cell r="H147">
            <v>24.38</v>
          </cell>
        </row>
        <row r="148">
          <cell r="G148" t="str">
            <v>WS_BG</v>
          </cell>
          <cell r="H148">
            <v>25.64</v>
          </cell>
        </row>
        <row r="149">
          <cell r="G149" t="str">
            <v>WS_BH</v>
          </cell>
          <cell r="H149">
            <v>25.52</v>
          </cell>
        </row>
      </sheetData>
      <sheetData sheetId="6">
        <row r="1">
          <cell r="AV1" t="str">
            <v>Additional Plant Type Categorizations</v>
          </cell>
          <cell r="AW1" t="str">
            <v>Fossil?</v>
          </cell>
        </row>
        <row r="2">
          <cell r="AV2" t="str">
            <v>New SPC-DryFGD_SCR_ACI</v>
          </cell>
          <cell r="AW2" t="str">
            <v>Pulverized</v>
          </cell>
          <cell r="AX2" t="str">
            <v>Pulverized</v>
          </cell>
        </row>
        <row r="3">
          <cell r="AV3" t="str">
            <v>New SPC-WetFGD_SCR</v>
          </cell>
          <cell r="AW3" t="str">
            <v>Pulverized</v>
          </cell>
          <cell r="AX3" t="str">
            <v>Pulverized</v>
          </cell>
        </row>
        <row r="4">
          <cell r="AV4" t="str">
            <v>New Combined Cycle</v>
          </cell>
          <cell r="AW4" t="str">
            <v>Fossil</v>
          </cell>
          <cell r="AX4" t="str">
            <v>Fossil</v>
          </cell>
        </row>
        <row r="5">
          <cell r="AV5" t="str">
            <v>New Combustion Turbine</v>
          </cell>
          <cell r="AW5" t="str">
            <v>Fossil</v>
          </cell>
          <cell r="AX5" t="str">
            <v>Fossil</v>
          </cell>
        </row>
        <row r="6">
          <cell r="AV6" t="str">
            <v>New Nuclear</v>
          </cell>
          <cell r="AW6" t="str">
            <v>Non-Fossil</v>
          </cell>
          <cell r="AX6" t="str">
            <v>Non-Fossil</v>
          </cell>
        </row>
        <row r="7">
          <cell r="AV7" t="str">
            <v>New Biomass</v>
          </cell>
          <cell r="AW7" t="str">
            <v>Non-Fossil</v>
          </cell>
          <cell r="AX7" t="str">
            <v>Non-Fossil</v>
          </cell>
        </row>
        <row r="8">
          <cell r="AV8" t="str">
            <v>New Fuel Cell</v>
          </cell>
          <cell r="AW8" t="str">
            <v>Fossil</v>
          </cell>
          <cell r="AX8" t="str">
            <v>Fossil</v>
          </cell>
        </row>
        <row r="9">
          <cell r="AV9" t="str">
            <v>New Geothermal</v>
          </cell>
          <cell r="AW9" t="str">
            <v>Non-Fossil</v>
          </cell>
          <cell r="AX9" t="str">
            <v>Non-Fossil</v>
          </cell>
        </row>
        <row r="10">
          <cell r="AV10" t="str">
            <v>New IGCC</v>
          </cell>
          <cell r="AW10" t="str">
            <v>Fossil</v>
          </cell>
          <cell r="AX10" t="str">
            <v>Fossil</v>
          </cell>
        </row>
        <row r="11">
          <cell r="AV11" t="str">
            <v>New IGCC with Sequestration</v>
          </cell>
          <cell r="AW11" t="str">
            <v>Fossil</v>
          </cell>
          <cell r="AX11" t="str">
            <v>Fossil</v>
          </cell>
        </row>
        <row r="12">
          <cell r="AV12" t="str">
            <v>New Landfill Gas</v>
          </cell>
          <cell r="AW12" t="str">
            <v>Non-Fossil</v>
          </cell>
          <cell r="AX12" t="str">
            <v>Non-Fossil</v>
          </cell>
        </row>
        <row r="13">
          <cell r="AV13" t="str">
            <v>New Solar</v>
          </cell>
          <cell r="AW13" t="str">
            <v>Non-Fossil</v>
          </cell>
          <cell r="AX13" t="str">
            <v>Non-Fossil</v>
          </cell>
        </row>
        <row r="14">
          <cell r="AV14" t="str">
            <v>New Wind</v>
          </cell>
          <cell r="AW14" t="str">
            <v>Non-Fossil</v>
          </cell>
          <cell r="AX14" t="str">
            <v>Non-Fossil</v>
          </cell>
        </row>
        <row r="15">
          <cell r="AV15" t="str">
            <v>Exist Coal Steam_WetFGD_SCR_ACI</v>
          </cell>
          <cell r="AW15" t="str">
            <v>Pulverized</v>
          </cell>
          <cell r="AX15" t="str">
            <v>Pulverized</v>
          </cell>
        </row>
        <row r="16">
          <cell r="AV16" t="str">
            <v>Exist Coal Steam_WetFGD_SCR</v>
          </cell>
          <cell r="AW16" t="str">
            <v>Pulverized</v>
          </cell>
          <cell r="AX16" t="str">
            <v>Pulverized</v>
          </cell>
        </row>
        <row r="17">
          <cell r="AV17" t="str">
            <v>Exist Coal Steam_WetFGD_SNCR</v>
          </cell>
          <cell r="AW17" t="str">
            <v>Pulverized</v>
          </cell>
          <cell r="AX17" t="str">
            <v>Pulverized</v>
          </cell>
        </row>
        <row r="18">
          <cell r="AV18" t="str">
            <v>Exist Coal Steam_WetFGD</v>
          </cell>
          <cell r="AW18" t="str">
            <v>Pulverized</v>
          </cell>
          <cell r="AX18" t="str">
            <v>Pulverized</v>
          </cell>
        </row>
        <row r="19">
          <cell r="AV19" t="str">
            <v>Exist Coal Steam_DryFGD_SCR_ACI</v>
          </cell>
          <cell r="AW19" t="str">
            <v>Pulverized</v>
          </cell>
          <cell r="AX19" t="str">
            <v>Pulverized</v>
          </cell>
        </row>
        <row r="20">
          <cell r="AV20" t="str">
            <v>Exist Coal Steam_DryFGD_SNCR_ACI</v>
          </cell>
          <cell r="AW20" t="str">
            <v>Pulverized</v>
          </cell>
          <cell r="AX20" t="str">
            <v>Pulverized</v>
          </cell>
        </row>
        <row r="21">
          <cell r="AV21" t="str">
            <v>Exist Coal Steam_DryFGD_ACI</v>
          </cell>
          <cell r="AW21" t="str">
            <v>Pulverized</v>
          </cell>
          <cell r="AX21" t="str">
            <v>Pulverized</v>
          </cell>
        </row>
        <row r="22">
          <cell r="AV22" t="str">
            <v>Exist Coal Steam_DryFGD_SCR</v>
          </cell>
          <cell r="AW22" t="str">
            <v>Pulverized</v>
          </cell>
          <cell r="AX22" t="str">
            <v>Pulverized</v>
          </cell>
        </row>
        <row r="23">
          <cell r="AV23" t="str">
            <v>Exist Coal Steam_DryFGD_SNCR</v>
          </cell>
          <cell r="AW23" t="str">
            <v>Pulverized</v>
          </cell>
          <cell r="AX23" t="str">
            <v>Pulverized</v>
          </cell>
        </row>
        <row r="24">
          <cell r="AV24" t="str">
            <v>Exist Coal Steam_DryFGD</v>
          </cell>
          <cell r="AW24" t="str">
            <v>Pulverized</v>
          </cell>
          <cell r="AX24" t="str">
            <v>Pulverized</v>
          </cell>
        </row>
        <row r="25">
          <cell r="AV25" t="str">
            <v>Exist Coal Steam_SCR_ACI</v>
          </cell>
          <cell r="AW25" t="str">
            <v>Pulverized</v>
          </cell>
          <cell r="AX25" t="str">
            <v>Pulverized</v>
          </cell>
        </row>
        <row r="26">
          <cell r="AV26" t="str">
            <v>Exist Coal Steam_SNCR_ACI</v>
          </cell>
          <cell r="AW26" t="str">
            <v>Pulverized</v>
          </cell>
          <cell r="AX26" t="str">
            <v>Pulverized</v>
          </cell>
        </row>
        <row r="27">
          <cell r="AV27" t="str">
            <v>Exist Coal Steam_ACI</v>
          </cell>
          <cell r="AW27" t="str">
            <v>Pulverized</v>
          </cell>
          <cell r="AX27" t="str">
            <v>Pulverized</v>
          </cell>
        </row>
        <row r="28">
          <cell r="AV28" t="str">
            <v>Exist Coal Steam_SCR</v>
          </cell>
          <cell r="AW28" t="str">
            <v>Pulverized</v>
          </cell>
          <cell r="AX28" t="str">
            <v>Pulverized</v>
          </cell>
        </row>
        <row r="29">
          <cell r="AV29" t="str">
            <v>Exist Coal Steam_SNCR</v>
          </cell>
          <cell r="AW29" t="str">
            <v>Pulverized</v>
          </cell>
          <cell r="AX29" t="str">
            <v>Pulverized</v>
          </cell>
        </row>
        <row r="30">
          <cell r="AV30" t="str">
            <v>Exist Coal Steam_Uncontrolled</v>
          </cell>
          <cell r="AW30" t="str">
            <v>Pulverized</v>
          </cell>
          <cell r="AX30" t="str">
            <v>Pulverized</v>
          </cell>
        </row>
        <row r="31">
          <cell r="AV31" t="str">
            <v>Exist FBC_SNCR</v>
          </cell>
          <cell r="AW31" t="str">
            <v>Pulverized</v>
          </cell>
          <cell r="AX31" t="str">
            <v>Pulverized</v>
          </cell>
        </row>
        <row r="32">
          <cell r="AV32" t="str">
            <v>Exist FBC_DryFGD</v>
          </cell>
          <cell r="AW32" t="str">
            <v>Pulverized</v>
          </cell>
          <cell r="AX32" t="str">
            <v>Pulverized</v>
          </cell>
        </row>
        <row r="33">
          <cell r="AV33" t="str">
            <v>Exist FBC_DryFGD_SNCR</v>
          </cell>
          <cell r="AW33" t="str">
            <v>Pulverized</v>
          </cell>
          <cell r="AX33" t="str">
            <v>Pulverized</v>
          </cell>
        </row>
        <row r="34">
          <cell r="AV34" t="str">
            <v>Exist FBC_Uncontrolled</v>
          </cell>
          <cell r="AW34" t="str">
            <v>Pulverized</v>
          </cell>
          <cell r="AX34" t="str">
            <v>Pulverized</v>
          </cell>
        </row>
        <row r="35">
          <cell r="AV35" t="str">
            <v>Exist Oil/Gas Steam</v>
          </cell>
          <cell r="AW35" t="str">
            <v>Fossil</v>
          </cell>
          <cell r="AX35" t="str">
            <v>Fossil</v>
          </cell>
        </row>
        <row r="36">
          <cell r="AV36" t="str">
            <v>Exist Oil/Gas Steam_SCR</v>
          </cell>
          <cell r="AW36" t="str">
            <v>Fossil</v>
          </cell>
          <cell r="AX36" t="str">
            <v>Fossil</v>
          </cell>
        </row>
        <row r="37">
          <cell r="AV37" t="str">
            <v>Exist Oil/Gas Steam_SNCR</v>
          </cell>
          <cell r="AW37" t="str">
            <v>Fossil</v>
          </cell>
          <cell r="AX37" t="str">
            <v>Fossil</v>
          </cell>
        </row>
        <row r="38">
          <cell r="AV38" t="str">
            <v>Exist Nuclear</v>
          </cell>
          <cell r="AW38" t="str">
            <v>Non-Fossil</v>
          </cell>
          <cell r="AX38" t="str">
            <v>Non-Fossil</v>
          </cell>
        </row>
        <row r="39">
          <cell r="AV39" t="str">
            <v>Exist Hydro</v>
          </cell>
          <cell r="AW39" t="str">
            <v>Non-Fossil</v>
          </cell>
          <cell r="AX39" t="str">
            <v>Non-Fossil</v>
          </cell>
        </row>
        <row r="40">
          <cell r="AV40" t="str">
            <v>Exist Combined Cycle</v>
          </cell>
          <cell r="AW40" t="str">
            <v>Fossil</v>
          </cell>
          <cell r="AX40" t="str">
            <v>Fossil</v>
          </cell>
        </row>
        <row r="41">
          <cell r="AV41" t="str">
            <v>Exist IGCC</v>
          </cell>
          <cell r="AW41" t="str">
            <v>Fossil</v>
          </cell>
          <cell r="AX41" t="str">
            <v>Fossil</v>
          </cell>
        </row>
        <row r="42">
          <cell r="AV42" t="str">
            <v>Exist Combustion Turbine</v>
          </cell>
          <cell r="AW42" t="str">
            <v>Fossil</v>
          </cell>
          <cell r="AX42" t="str">
            <v>Fossil</v>
          </cell>
        </row>
        <row r="43">
          <cell r="AV43" t="str">
            <v>Exist Biomass</v>
          </cell>
          <cell r="AW43" t="str">
            <v>Non-Fossil</v>
          </cell>
          <cell r="AX43" t="str">
            <v>Non-Fossil</v>
          </cell>
        </row>
        <row r="44">
          <cell r="AV44" t="str">
            <v>Exist Geothermal</v>
          </cell>
          <cell r="AW44" t="str">
            <v>Non-Fossil</v>
          </cell>
          <cell r="AX44" t="str">
            <v>Non-Fossil</v>
          </cell>
        </row>
        <row r="45">
          <cell r="AV45" t="str">
            <v>Exist Landfill Gas</v>
          </cell>
          <cell r="AW45" t="str">
            <v>Non-Fossil</v>
          </cell>
          <cell r="AX45" t="str">
            <v>Non-Fossil</v>
          </cell>
        </row>
        <row r="46">
          <cell r="AV46" t="str">
            <v>Exist Wind</v>
          </cell>
          <cell r="AW46" t="str">
            <v>Non-Fossil</v>
          </cell>
          <cell r="AX46" t="str">
            <v>Non-Fossil</v>
          </cell>
        </row>
        <row r="47">
          <cell r="AV47" t="str">
            <v>Exist Fuel Cell</v>
          </cell>
          <cell r="AW47" t="str">
            <v>Fossil</v>
          </cell>
          <cell r="AX47" t="str">
            <v>Fossil</v>
          </cell>
        </row>
        <row r="48">
          <cell r="AV48" t="str">
            <v>Exist Solar</v>
          </cell>
          <cell r="AW48" t="str">
            <v>Non-Fossil</v>
          </cell>
          <cell r="AX48" t="str">
            <v>Non-Fossil</v>
          </cell>
        </row>
        <row r="49">
          <cell r="AV49" t="str">
            <v>Exist Non Fossil_Other</v>
          </cell>
          <cell r="AW49" t="str">
            <v>Non-Fossil</v>
          </cell>
          <cell r="AX49" t="str">
            <v>Non-Fossil</v>
          </cell>
        </row>
        <row r="50">
          <cell r="AV50" t="str">
            <v>Exist Fossil_Other</v>
          </cell>
          <cell r="AW50" t="str">
            <v>Fossil</v>
          </cell>
          <cell r="AX50" t="str">
            <v>Fossil</v>
          </cell>
        </row>
        <row r="51">
          <cell r="AV51" t="str">
            <v>Exist Pump Storage</v>
          </cell>
          <cell r="AW51" t="str">
            <v>Non-Fossil</v>
          </cell>
          <cell r="AX51" t="str">
            <v>Non-Fossil</v>
          </cell>
        </row>
        <row r="52">
          <cell r="AV52" t="str">
            <v>International Imports</v>
          </cell>
          <cell r="AW52" t="str">
            <v>Non-Fossil</v>
          </cell>
          <cell r="AX52" t="str">
            <v>Non-Fossil</v>
          </cell>
        </row>
        <row r="53">
          <cell r="AV53" t="str">
            <v>Ret.DryFGD</v>
          </cell>
          <cell r="AW53" t="str">
            <v>Pulverized</v>
          </cell>
          <cell r="AX53" t="str">
            <v>Pulverized</v>
          </cell>
        </row>
        <row r="54">
          <cell r="AV54" t="str">
            <v>Ret.WetFGD</v>
          </cell>
          <cell r="AW54" t="str">
            <v>Pulverized</v>
          </cell>
          <cell r="AX54" t="str">
            <v>Pulverized</v>
          </cell>
        </row>
        <row r="55">
          <cell r="AV55" t="str">
            <v>Ret.ExistSCR &amp; DryFGD</v>
          </cell>
          <cell r="AW55" t="str">
            <v>Pulverized</v>
          </cell>
          <cell r="AX55" t="str">
            <v>Pulverized</v>
          </cell>
        </row>
        <row r="56">
          <cell r="AV56" t="str">
            <v>Ret.ExistSCR &amp; WetFGD</v>
          </cell>
          <cell r="AW56" t="str">
            <v>Pulverized</v>
          </cell>
          <cell r="AX56" t="str">
            <v>Pulverized</v>
          </cell>
        </row>
        <row r="57">
          <cell r="AV57" t="str">
            <v>Ret.ExistSNCR &amp; DryFGD</v>
          </cell>
          <cell r="AW57" t="str">
            <v>Pulverized</v>
          </cell>
          <cell r="AX57" t="str">
            <v>Pulverized</v>
          </cell>
        </row>
        <row r="58">
          <cell r="AV58" t="str">
            <v>Ret.ExistSNCR &amp; WetFGD</v>
          </cell>
          <cell r="AW58" t="str">
            <v>Pulverized</v>
          </cell>
          <cell r="AX58" t="str">
            <v>Pulverized</v>
          </cell>
        </row>
        <row r="59">
          <cell r="AV59" t="str">
            <v>Ret.ExistACI &amp; DryFGD</v>
          </cell>
          <cell r="AW59" t="str">
            <v>Pulverized</v>
          </cell>
          <cell r="AX59" t="str">
            <v>Pulverized</v>
          </cell>
        </row>
        <row r="60">
          <cell r="AV60" t="str">
            <v>Ret.ExistACI &amp; WetFGD</v>
          </cell>
          <cell r="AW60" t="str">
            <v>Pulverized</v>
          </cell>
          <cell r="AX60" t="str">
            <v>Pulverized</v>
          </cell>
        </row>
        <row r="61">
          <cell r="AV61" t="str">
            <v>Ret.SCR</v>
          </cell>
          <cell r="AW61" t="str">
            <v>Pulverized</v>
          </cell>
          <cell r="AX61" t="str">
            <v>Pulverized</v>
          </cell>
        </row>
        <row r="62">
          <cell r="AV62" t="str">
            <v>Ret.ExistDryFGD &amp; SCR</v>
          </cell>
          <cell r="AW62" t="str">
            <v>Pulverized</v>
          </cell>
          <cell r="AX62" t="str">
            <v>Pulverized</v>
          </cell>
        </row>
        <row r="63">
          <cell r="AV63" t="str">
            <v>Ret.ExistWetFGD &amp; SCR</v>
          </cell>
          <cell r="AW63" t="str">
            <v>Pulverized</v>
          </cell>
          <cell r="AX63" t="str">
            <v>Pulverized</v>
          </cell>
        </row>
        <row r="64">
          <cell r="AV64" t="str">
            <v>Ret.ExistACI &amp; SCR</v>
          </cell>
          <cell r="AW64" t="str">
            <v>Pulverized</v>
          </cell>
          <cell r="AX64" t="str">
            <v>Pulverized</v>
          </cell>
        </row>
        <row r="65">
          <cell r="AV65" t="str">
            <v>Ret.SNCR</v>
          </cell>
          <cell r="AW65" t="str">
            <v>Pulverized</v>
          </cell>
          <cell r="AX65" t="str">
            <v>Pulverized</v>
          </cell>
        </row>
        <row r="66">
          <cell r="AV66" t="str">
            <v>Ret.ExistDryFGD &amp; SNCR</v>
          </cell>
          <cell r="AW66" t="str">
            <v>Pulverized</v>
          </cell>
          <cell r="AX66" t="str">
            <v>Pulverized</v>
          </cell>
        </row>
        <row r="67">
          <cell r="AV67" t="str">
            <v>Ret.ExistWetFGD &amp; SNCR</v>
          </cell>
          <cell r="AW67" t="str">
            <v>Pulverized</v>
          </cell>
          <cell r="AX67" t="str">
            <v>Pulverized</v>
          </cell>
        </row>
        <row r="68">
          <cell r="AV68" t="str">
            <v>Ret.ExistACI &amp; SNCR</v>
          </cell>
          <cell r="AW68" t="str">
            <v>Pulverized</v>
          </cell>
          <cell r="AX68" t="str">
            <v>Pulverized</v>
          </cell>
        </row>
        <row r="69">
          <cell r="AV69" t="str">
            <v>Ret.FB-SNCR</v>
          </cell>
          <cell r="AW69" t="str">
            <v>Pulverized</v>
          </cell>
          <cell r="AX69" t="str">
            <v>Pulverized</v>
          </cell>
        </row>
        <row r="70">
          <cell r="AV70" t="str">
            <v>Ret.SCR &amp; DryFGD</v>
          </cell>
          <cell r="AW70" t="str">
            <v>Pulverized</v>
          </cell>
          <cell r="AX70" t="str">
            <v>Pulverized</v>
          </cell>
        </row>
        <row r="71">
          <cell r="AV71" t="str">
            <v>Ret.SCR &amp; WetFGD</v>
          </cell>
          <cell r="AW71" t="str">
            <v>Pulverized</v>
          </cell>
          <cell r="AX71" t="str">
            <v>Pulverized</v>
          </cell>
        </row>
        <row r="72">
          <cell r="AV72" t="str">
            <v>Ret.ExistACI &amp; SCR &amp; DryFGD</v>
          </cell>
          <cell r="AW72" t="str">
            <v>Pulverized</v>
          </cell>
          <cell r="AX72" t="str">
            <v>Pulverized</v>
          </cell>
        </row>
        <row r="73">
          <cell r="AV73" t="str">
            <v>Ret.ExistACI &amp; SCR &amp; WetFGD</v>
          </cell>
          <cell r="AW73" t="str">
            <v>Pulverized</v>
          </cell>
          <cell r="AX73" t="str">
            <v>Pulverized</v>
          </cell>
        </row>
        <row r="74">
          <cell r="AV74" t="str">
            <v>Ret.ACI</v>
          </cell>
          <cell r="AW74" t="str">
            <v>Pulverized</v>
          </cell>
          <cell r="AX74" t="str">
            <v>Pulverized</v>
          </cell>
        </row>
        <row r="75">
          <cell r="AV75" t="str">
            <v>Ret.ExistDryFGD &amp; ACI</v>
          </cell>
          <cell r="AW75" t="str">
            <v>Pulverized</v>
          </cell>
          <cell r="AX75" t="str">
            <v>Pulverized</v>
          </cell>
        </row>
        <row r="76">
          <cell r="AV76" t="str">
            <v>Ret.ExistWetFGD &amp; ACI</v>
          </cell>
          <cell r="AW76" t="str">
            <v>Pulverized</v>
          </cell>
          <cell r="AX76" t="str">
            <v>Pulverized</v>
          </cell>
        </row>
        <row r="77">
          <cell r="AV77" t="str">
            <v>Ret.ExistSCR &amp; ACI</v>
          </cell>
          <cell r="AW77" t="str">
            <v>Pulverized</v>
          </cell>
          <cell r="AX77" t="str">
            <v>Pulverized</v>
          </cell>
        </row>
        <row r="78">
          <cell r="AV78" t="str">
            <v>Ret.ExistSNCR &amp; ACI</v>
          </cell>
          <cell r="AW78" t="str">
            <v>Pulverized</v>
          </cell>
          <cell r="AX78" t="str">
            <v>Pulverized</v>
          </cell>
        </row>
        <row r="79">
          <cell r="AV79" t="str">
            <v>Ret.ACI &amp; SCR</v>
          </cell>
          <cell r="AW79" t="str">
            <v>Pulverized</v>
          </cell>
          <cell r="AX79" t="str">
            <v>Pulverized</v>
          </cell>
        </row>
        <row r="80">
          <cell r="AV80" t="str">
            <v>Ret.ExistDryFGD &amp; ACI &amp; SCR</v>
          </cell>
          <cell r="AW80" t="str">
            <v>Pulverized</v>
          </cell>
          <cell r="AX80" t="str">
            <v>Pulverized</v>
          </cell>
        </row>
        <row r="81">
          <cell r="AV81" t="str">
            <v>Ret.ExistWetFGD &amp; ACI &amp; SCR</v>
          </cell>
          <cell r="AW81" t="str">
            <v>Pulverized</v>
          </cell>
          <cell r="AX81" t="str">
            <v>Pulverized</v>
          </cell>
        </row>
        <row r="82">
          <cell r="AV82" t="str">
            <v>Ret.ACI &amp; SNCR</v>
          </cell>
          <cell r="AW82" t="str">
            <v>Pulverized</v>
          </cell>
          <cell r="AX82" t="str">
            <v>Pulverized</v>
          </cell>
        </row>
        <row r="83">
          <cell r="AV83" t="str">
            <v>Ret.ExistDryFGD &amp; ACI &amp; SNCR</v>
          </cell>
          <cell r="AW83" t="str">
            <v>Pulverized</v>
          </cell>
          <cell r="AX83" t="str">
            <v>Pulverized</v>
          </cell>
        </row>
        <row r="84">
          <cell r="AV84" t="str">
            <v>Ret.ExistWetFGD &amp; ACI &amp; SNCR</v>
          </cell>
          <cell r="AW84" t="str">
            <v>Pulverized</v>
          </cell>
          <cell r="AX84" t="str">
            <v>Pulverized</v>
          </cell>
        </row>
        <row r="85">
          <cell r="AV85" t="str">
            <v>Ret.ACI &amp; DryFGD</v>
          </cell>
          <cell r="AW85" t="str">
            <v>Pulverized</v>
          </cell>
          <cell r="AX85" t="str">
            <v>Pulverized</v>
          </cell>
        </row>
        <row r="86">
          <cell r="AV86" t="str">
            <v>Ret.ACI &amp; WetFGD</v>
          </cell>
          <cell r="AW86" t="str">
            <v>Pulverized</v>
          </cell>
          <cell r="AX86" t="str">
            <v>Pulverized</v>
          </cell>
        </row>
        <row r="87">
          <cell r="AV87" t="str">
            <v>Ret.ExistSCR &amp; ACI &amp; DryFGD</v>
          </cell>
          <cell r="AW87" t="str">
            <v>Pulverized</v>
          </cell>
          <cell r="AX87" t="str">
            <v>Pulverized</v>
          </cell>
        </row>
        <row r="88">
          <cell r="AV88" t="str">
            <v>Ret.ExistSCR &amp; ACI &amp; WetFGD</v>
          </cell>
          <cell r="AW88" t="str">
            <v>Pulverized</v>
          </cell>
          <cell r="AX88" t="str">
            <v>Pulverized</v>
          </cell>
        </row>
        <row r="89">
          <cell r="AV89" t="str">
            <v>Ret.ExistSNCR &amp; ACI &amp; DryFGD</v>
          </cell>
          <cell r="AW89" t="str">
            <v>Pulverized</v>
          </cell>
          <cell r="AX89" t="str">
            <v>Pulverized</v>
          </cell>
        </row>
        <row r="90">
          <cell r="AV90" t="str">
            <v>Ret.ExistSNCR &amp; ACI &amp; WetFGD</v>
          </cell>
          <cell r="AW90" t="str">
            <v>Pulverized</v>
          </cell>
          <cell r="AX90" t="str">
            <v>Pulverized</v>
          </cell>
        </row>
        <row r="91">
          <cell r="AV91" t="str">
            <v>Ret.ExistSNCR_DFGD &amp; ACI</v>
          </cell>
          <cell r="AW91" t="str">
            <v>Pulverized</v>
          </cell>
          <cell r="AX91" t="str">
            <v>Pulverized</v>
          </cell>
        </row>
        <row r="92">
          <cell r="AV92" t="str">
            <v>Ret.ExistSNCR_WFGD &amp; ACI</v>
          </cell>
          <cell r="AW92" t="str">
            <v>Pulverized</v>
          </cell>
          <cell r="AX92" t="str">
            <v>Pulverized</v>
          </cell>
        </row>
        <row r="93">
          <cell r="AV93" t="str">
            <v>Ret.ExistSCR_DFGD &amp; ACI</v>
          </cell>
          <cell r="AW93" t="str">
            <v>Pulverized</v>
          </cell>
          <cell r="AX93" t="str">
            <v>Pulverized</v>
          </cell>
        </row>
        <row r="94">
          <cell r="AV94" t="str">
            <v>Ret.ExistSCR_WFGD &amp; ACI</v>
          </cell>
          <cell r="AW94" t="str">
            <v>Pulverized</v>
          </cell>
          <cell r="AX94" t="str">
            <v>Pulverized</v>
          </cell>
        </row>
        <row r="95">
          <cell r="AV95" t="str">
            <v>Ret.SCR &amp; DryFGD &amp; ACI</v>
          </cell>
          <cell r="AW95" t="str">
            <v>Pulverized</v>
          </cell>
          <cell r="AX95" t="str">
            <v>Pulverized</v>
          </cell>
        </row>
        <row r="96">
          <cell r="AV96" t="str">
            <v>Ret.SCR &amp; WetFGD &amp; ACI</v>
          </cell>
          <cell r="AW96" t="str">
            <v>Pulverized</v>
          </cell>
          <cell r="AX96" t="str">
            <v>Pulverized</v>
          </cell>
        </row>
        <row r="97">
          <cell r="AV97" t="str">
            <v>Ret.ExistSCR_ACI &amp; DryFGD</v>
          </cell>
          <cell r="AW97" t="str">
            <v>Pulverized</v>
          </cell>
          <cell r="AX97" t="str">
            <v>Pulverized</v>
          </cell>
        </row>
        <row r="98">
          <cell r="AV98" t="str">
            <v>Ret.ExistSCR_ACI &amp; WetFGD</v>
          </cell>
          <cell r="AW98" t="str">
            <v>Pulverized</v>
          </cell>
          <cell r="AX98" t="str">
            <v>Pulverized</v>
          </cell>
        </row>
        <row r="99">
          <cell r="AV99" t="str">
            <v>Ret.FB-ExistDryFGD &amp; ACI &amp; SNCR</v>
          </cell>
          <cell r="AW99" t="str">
            <v>Pulverized</v>
          </cell>
          <cell r="AX99" t="str">
            <v>Pulverized</v>
          </cell>
        </row>
        <row r="100">
          <cell r="AV100" t="str">
            <v>Ret.ExistDryFGD_ACI &amp; SCR</v>
          </cell>
          <cell r="AW100" t="str">
            <v>Pulverized</v>
          </cell>
          <cell r="AX100" t="str">
            <v>Pulverized</v>
          </cell>
        </row>
        <row r="101">
          <cell r="AV101" t="str">
            <v>Ret.ExistSNCR_ACI &amp; DryFGD</v>
          </cell>
          <cell r="AW101" t="str">
            <v>Pulverized</v>
          </cell>
          <cell r="AX101" t="str">
            <v>Pulverized</v>
          </cell>
        </row>
        <row r="102">
          <cell r="AV102" t="str">
            <v>Ret.ExistSNCR_ACI &amp; WetFGD</v>
          </cell>
          <cell r="AW102" t="str">
            <v>Pulverized</v>
          </cell>
          <cell r="AX102" t="str">
            <v>Pulverized</v>
          </cell>
        </row>
        <row r="103">
          <cell r="AV103" t="str">
            <v>Ret.FB-ExistDryFGD &amp; SNCR</v>
          </cell>
          <cell r="AW103" t="str">
            <v>Pulverized</v>
          </cell>
          <cell r="AX103" t="str">
            <v>Pulverized</v>
          </cell>
        </row>
        <row r="104">
          <cell r="AV104" t="str">
            <v>Ret.FB-ACI &amp; SNCR</v>
          </cell>
          <cell r="AW104" t="str">
            <v>Pulverized</v>
          </cell>
          <cell r="AX104" t="str">
            <v>Pulverized</v>
          </cell>
        </row>
        <row r="105">
          <cell r="AV105" t="str">
            <v>Ret.ExistDryFGD_ACI &amp; CCS</v>
          </cell>
          <cell r="AW105" t="str">
            <v>Pulverized</v>
          </cell>
          <cell r="AX105" t="str">
            <v>Pulverized</v>
          </cell>
        </row>
        <row r="106">
          <cell r="AV106" t="str">
            <v>Ret.ExistDryFGD_ACI &amp; SCR &amp; CCS</v>
          </cell>
          <cell r="AW106" t="str">
            <v>Pulverized</v>
          </cell>
          <cell r="AX106" t="str">
            <v>Pulverized</v>
          </cell>
        </row>
        <row r="107">
          <cell r="AV107" t="str">
            <v>Ret.ExistACI &amp; DryFGD &amp; CCS</v>
          </cell>
          <cell r="AW107" t="str">
            <v>Pulverized</v>
          </cell>
          <cell r="AX107" t="str">
            <v>Pulverized</v>
          </cell>
        </row>
        <row r="108">
          <cell r="AV108" t="str">
            <v>Ret.ExistACI &amp; WetFGD &amp; CCS</v>
          </cell>
          <cell r="AW108" t="str">
            <v>Pulverized</v>
          </cell>
          <cell r="AX108" t="str">
            <v>Pulverized</v>
          </cell>
        </row>
        <row r="109">
          <cell r="AV109" t="str">
            <v>Ret.ExistSCR_ACI &amp; WetFGD &amp; CCS</v>
          </cell>
          <cell r="AW109" t="str">
            <v>Pulverized</v>
          </cell>
          <cell r="AX109" t="str">
            <v>Pulverized</v>
          </cell>
        </row>
        <row r="110">
          <cell r="AV110" t="str">
            <v>Ret.ExistSCR_DFGD_ACI &amp; CCS</v>
          </cell>
          <cell r="AW110" t="str">
            <v>Pulverized</v>
          </cell>
          <cell r="AX110" t="str">
            <v>Pulverized</v>
          </cell>
        </row>
        <row r="111">
          <cell r="AV111" t="str">
            <v>Ret.ExistSCR_WFGD_ACI &amp; CCS</v>
          </cell>
          <cell r="AW111" t="str">
            <v>Pulverized</v>
          </cell>
          <cell r="AX111" t="str">
            <v>Pulverized</v>
          </cell>
        </row>
        <row r="112">
          <cell r="AV112" t="str">
            <v>Ret.ExistACI &amp; SCR &amp; DryFGD &amp; CCS</v>
          </cell>
          <cell r="AW112" t="str">
            <v>Pulverized</v>
          </cell>
          <cell r="AX112" t="str">
            <v>Pulverized</v>
          </cell>
        </row>
        <row r="113">
          <cell r="AV113" t="str">
            <v>Ret.ExistACI &amp; SCR &amp; WetFGD &amp; CCS</v>
          </cell>
          <cell r="AW113" t="str">
            <v>Pulverized</v>
          </cell>
          <cell r="AX113" t="str">
            <v>Pulverized</v>
          </cell>
        </row>
        <row r="114">
          <cell r="AV114" t="str">
            <v>Ret.ExistWetFGD_SCR &amp; CCS</v>
          </cell>
          <cell r="AW114" t="str">
            <v>Pulverized</v>
          </cell>
          <cell r="AX114" t="str">
            <v>Pulverized</v>
          </cell>
        </row>
        <row r="115">
          <cell r="AV115" t="str">
            <v>Ret.ExistWetFGD_SNCR &amp; CCS</v>
          </cell>
          <cell r="AW115" t="str">
            <v>Pulverized</v>
          </cell>
          <cell r="AX115" t="str">
            <v>Pulverized</v>
          </cell>
        </row>
        <row r="116">
          <cell r="AV116" t="str">
            <v>Ret.ExistWetFGD &amp; CCS</v>
          </cell>
          <cell r="AW116" t="str">
            <v>Pulverized</v>
          </cell>
          <cell r="AX116" t="str">
            <v>Pulverized</v>
          </cell>
        </row>
        <row r="117">
          <cell r="AV117" t="str">
            <v>Ret.ExistDryFGD_SCR &amp; CCS</v>
          </cell>
          <cell r="AW117" t="str">
            <v>Pulverized</v>
          </cell>
          <cell r="AX117" t="str">
            <v>Pulverized</v>
          </cell>
        </row>
        <row r="118">
          <cell r="AV118" t="str">
            <v>Ret.ExistDryFGD &amp; CCS</v>
          </cell>
          <cell r="AW118" t="str">
            <v>Pulverized</v>
          </cell>
          <cell r="AX118" t="str">
            <v>Pulverized</v>
          </cell>
        </row>
        <row r="119">
          <cell r="AV119" t="str">
            <v>Ret.ExistDryFGD &amp; SCR &amp; CCS</v>
          </cell>
          <cell r="AW119" t="str">
            <v>Pulverized</v>
          </cell>
          <cell r="AX119" t="str">
            <v>Pulverized</v>
          </cell>
        </row>
        <row r="120">
          <cell r="AV120" t="str">
            <v>Ret.ExistWetFGD &amp; SCR &amp; CCS</v>
          </cell>
          <cell r="AW120" t="str">
            <v>Pulverized</v>
          </cell>
          <cell r="AX120" t="str">
            <v>Pulverized</v>
          </cell>
        </row>
        <row r="121">
          <cell r="AV121" t="str">
            <v>Ret.DryFGD &amp; CCS</v>
          </cell>
          <cell r="AW121" t="str">
            <v>Pulverized</v>
          </cell>
          <cell r="AX121" t="str">
            <v>Pulverized</v>
          </cell>
        </row>
        <row r="122">
          <cell r="AV122" t="str">
            <v>Ret.WetFGD &amp; CCS</v>
          </cell>
          <cell r="AW122" t="str">
            <v>Pulverized</v>
          </cell>
          <cell r="AX122" t="str">
            <v>Pulverized</v>
          </cell>
        </row>
        <row r="123">
          <cell r="AV123" t="str">
            <v>Ret.ExistSCR &amp; DryFGD &amp; CCS</v>
          </cell>
          <cell r="AW123" t="str">
            <v>Pulverized</v>
          </cell>
          <cell r="AX123" t="str">
            <v>Pulverized</v>
          </cell>
        </row>
        <row r="124">
          <cell r="AV124" t="str">
            <v>Ret.ExistSCR &amp; WetFGD &amp; CCS</v>
          </cell>
          <cell r="AW124" t="str">
            <v>Pulverized</v>
          </cell>
          <cell r="AX124" t="str">
            <v>Pulverized</v>
          </cell>
        </row>
        <row r="125">
          <cell r="AV125" t="str">
            <v>Ret.ExistSNCR &amp; DryFGD &amp; CCS</v>
          </cell>
          <cell r="AW125" t="str">
            <v>Pulverized</v>
          </cell>
          <cell r="AX125" t="str">
            <v>Pulverized</v>
          </cell>
        </row>
        <row r="126">
          <cell r="AV126" t="str">
            <v>Ret.ExistSNCR &amp; WetFGD &amp; CCS</v>
          </cell>
          <cell r="AW126" t="str">
            <v>Pulverized</v>
          </cell>
          <cell r="AX126" t="str">
            <v>Pulverized</v>
          </cell>
        </row>
        <row r="127">
          <cell r="AV127" t="str">
            <v>Ret.ExistDryFGD &amp; ACI &amp; CCS</v>
          </cell>
          <cell r="AW127" t="str">
            <v>Pulverized</v>
          </cell>
          <cell r="AX127" t="str">
            <v>Pulverized</v>
          </cell>
        </row>
        <row r="128">
          <cell r="AV128" t="str">
            <v>Ret.ExistWetFGD &amp; ACI &amp; CCS</v>
          </cell>
          <cell r="AW128" t="str">
            <v>Pulverized</v>
          </cell>
          <cell r="AX128" t="str">
            <v>Pulverized</v>
          </cell>
        </row>
        <row r="129">
          <cell r="AV129" t="str">
            <v>Ret.ExistDryFGD_SCR &amp; ACI &amp; CCS</v>
          </cell>
          <cell r="AW129" t="str">
            <v>Pulverized</v>
          </cell>
          <cell r="AX129" t="str">
            <v>Pulverized</v>
          </cell>
        </row>
        <row r="130">
          <cell r="AV130" t="str">
            <v>Ret.ExistWetFGD_SCR &amp; ACI &amp; CCS</v>
          </cell>
          <cell r="AW130" t="str">
            <v>Pulverized</v>
          </cell>
          <cell r="AX130" t="str">
            <v>Pulverized</v>
          </cell>
        </row>
        <row r="131">
          <cell r="AV131" t="str">
            <v>Ret.ExistWetFGD_SNCR &amp; ACI &amp; CCS</v>
          </cell>
          <cell r="AW131" t="str">
            <v>Pulverized</v>
          </cell>
          <cell r="AX131" t="str">
            <v>Pulverized</v>
          </cell>
        </row>
        <row r="132">
          <cell r="AV132" t="str">
            <v>Ret.SCR &amp; DryFGD &amp; CCS</v>
          </cell>
          <cell r="AW132" t="str">
            <v>Pulverized</v>
          </cell>
          <cell r="AX132" t="str">
            <v>Pulverized</v>
          </cell>
        </row>
        <row r="133">
          <cell r="AV133" t="str">
            <v>Ret.SCR &amp; WetFGD &amp; CCS</v>
          </cell>
          <cell r="AW133" t="str">
            <v>Pulverized</v>
          </cell>
          <cell r="AX133" t="str">
            <v>Pulverized</v>
          </cell>
        </row>
        <row r="134">
          <cell r="AV134" t="str">
            <v>Ret.ExistDryFGD &amp; ACI &amp; SCR &amp; CCS</v>
          </cell>
          <cell r="AW134" t="str">
            <v>Pulverized</v>
          </cell>
          <cell r="AX134" t="str">
            <v>Pulverized</v>
          </cell>
        </row>
        <row r="135">
          <cell r="AV135" t="str">
            <v>Ret.ExistWetFGD &amp; ACI &amp; SCR &amp; CCS</v>
          </cell>
          <cell r="AW135" t="str">
            <v>Pulverized</v>
          </cell>
          <cell r="AX135" t="str">
            <v>Pulverized</v>
          </cell>
        </row>
        <row r="136">
          <cell r="AV136" t="str">
            <v>Ret.DryFGD &amp; ACI &amp; CCS</v>
          </cell>
          <cell r="AW136" t="str">
            <v>Pulverized</v>
          </cell>
          <cell r="AX136" t="str">
            <v>Pulverized</v>
          </cell>
        </row>
        <row r="137">
          <cell r="AV137" t="str">
            <v>Ret.WetFGD &amp; ACI &amp; CCS</v>
          </cell>
          <cell r="AW137" t="str">
            <v>Pulverized</v>
          </cell>
          <cell r="AX137" t="str">
            <v>Pulverized</v>
          </cell>
        </row>
        <row r="138">
          <cell r="AV138" t="str">
            <v>Ret.ExistSCR &amp; DryFGD &amp; ACI &amp; CCS</v>
          </cell>
          <cell r="AW138" t="str">
            <v>Pulverized</v>
          </cell>
          <cell r="AX138" t="str">
            <v>Pulverized</v>
          </cell>
        </row>
        <row r="139">
          <cell r="AV139" t="str">
            <v>Ret.ExistSCR &amp; WetFGD &amp; ACI &amp; CCS</v>
          </cell>
          <cell r="AW139" t="str">
            <v>Pulverized</v>
          </cell>
          <cell r="AX139" t="str">
            <v>Pulverized</v>
          </cell>
        </row>
        <row r="140">
          <cell r="AV140" t="str">
            <v>Ret.ExistSNCR &amp; DryFGD &amp; ACI &amp; CCS</v>
          </cell>
          <cell r="AW140" t="str">
            <v>Pulverized</v>
          </cell>
          <cell r="AX140" t="str">
            <v>Pulverized</v>
          </cell>
        </row>
        <row r="141">
          <cell r="AV141" t="str">
            <v>Ret.ExistSNCR &amp; WetFGD &amp; ACI &amp; CCS</v>
          </cell>
          <cell r="AW141" t="str">
            <v>Pulverized</v>
          </cell>
          <cell r="AX141" t="str">
            <v>Pulverized</v>
          </cell>
        </row>
        <row r="142">
          <cell r="AV142" t="str">
            <v>Ret.ACI &amp; SCR &amp; WetFGD &amp; CCS</v>
          </cell>
          <cell r="AW142" t="str">
            <v>Pulverized</v>
          </cell>
          <cell r="AX142" t="str">
            <v>Pulverized</v>
          </cell>
        </row>
        <row r="143">
          <cell r="AV143" t="str">
            <v>Ret.ACI &amp; SCR &amp; DryFGD &amp; CCS</v>
          </cell>
          <cell r="AW143" t="str">
            <v>Pulverized</v>
          </cell>
          <cell r="AX143" t="str">
            <v>Pulverized</v>
          </cell>
        </row>
        <row r="144">
          <cell r="AV144" t="str">
            <v>CT Early Retirement</v>
          </cell>
          <cell r="AW144" t="str">
            <v>Non-Fossil</v>
          </cell>
          <cell r="AX144" t="str">
            <v>Non-Fossil</v>
          </cell>
        </row>
        <row r="145">
          <cell r="AV145" t="str">
            <v>CC Early Retirement</v>
          </cell>
          <cell r="AW145" t="str">
            <v>Non-Fossil</v>
          </cell>
          <cell r="AX145" t="str">
            <v>Non-Fossil</v>
          </cell>
        </row>
        <row r="146">
          <cell r="AV146" t="str">
            <v>O/G Early Retirement</v>
          </cell>
          <cell r="AW146" t="str">
            <v>Non-Fossil</v>
          </cell>
          <cell r="AX146" t="str">
            <v>Non-Fossil</v>
          </cell>
        </row>
        <row r="147">
          <cell r="AV147" t="str">
            <v>Coal Early Retirement</v>
          </cell>
          <cell r="AW147" t="str">
            <v>Non-Fossil</v>
          </cell>
          <cell r="AX147" t="str">
            <v>Non-Fossil</v>
          </cell>
        </row>
        <row r="148">
          <cell r="AV148" t="str">
            <v>Nuke Early Retirement</v>
          </cell>
          <cell r="AW148" t="str">
            <v>Non-Fossil</v>
          </cell>
          <cell r="AX148" t="str">
            <v>Non-Fossil</v>
          </cell>
        </row>
        <row r="149">
          <cell r="AV149" t="str">
            <v>Ret.ACI &amp; DDryFGD</v>
          </cell>
          <cell r="AW149" t="str">
            <v>Pulverized</v>
          </cell>
          <cell r="AX149" t="str">
            <v>Pulverized</v>
          </cell>
        </row>
        <row r="150">
          <cell r="AV150" t="str">
            <v>Ret.ACI &amp; DSCR</v>
          </cell>
          <cell r="AW150" t="str">
            <v>Pulverized</v>
          </cell>
          <cell r="AX150" t="str">
            <v>Pulverized</v>
          </cell>
        </row>
        <row r="151">
          <cell r="AV151" t="str">
            <v>Ret.ACI &amp; DWetFGD</v>
          </cell>
          <cell r="AW151" t="str">
            <v>Pulverized</v>
          </cell>
          <cell r="AX151" t="str">
            <v>Pulverized</v>
          </cell>
        </row>
        <row r="152">
          <cell r="AV152" t="str">
            <v>Ret.DACI</v>
          </cell>
          <cell r="AW152" t="str">
            <v>Pulverized</v>
          </cell>
          <cell r="AX152" t="str">
            <v>Pulverized</v>
          </cell>
        </row>
        <row r="153">
          <cell r="AV153" t="str">
            <v>Ret.DACI &amp; DryFGD</v>
          </cell>
          <cell r="AW153" t="str">
            <v>Pulverized</v>
          </cell>
          <cell r="AX153" t="str">
            <v>Pulverized</v>
          </cell>
        </row>
        <row r="154">
          <cell r="AV154" t="str">
            <v>Ret.DACI &amp; SCR</v>
          </cell>
          <cell r="AW154" t="str">
            <v>Pulverized</v>
          </cell>
          <cell r="AX154" t="str">
            <v>Pulverized</v>
          </cell>
        </row>
        <row r="155">
          <cell r="AV155" t="str">
            <v>Ret.DACI &amp; SNCR</v>
          </cell>
          <cell r="AW155" t="str">
            <v>Pulverized</v>
          </cell>
          <cell r="AX155" t="str">
            <v>Pulverized</v>
          </cell>
        </row>
        <row r="156">
          <cell r="AV156" t="str">
            <v>Ret.DACI &amp; WetFGD</v>
          </cell>
          <cell r="AW156" t="str">
            <v>Pulverized</v>
          </cell>
          <cell r="AX156" t="str">
            <v>Pulverized</v>
          </cell>
        </row>
        <row r="157">
          <cell r="AV157" t="str">
            <v>Ret.DDryFGD</v>
          </cell>
          <cell r="AW157" t="str">
            <v>Pulverized</v>
          </cell>
          <cell r="AX157" t="str">
            <v>Pulverized</v>
          </cell>
        </row>
        <row r="158">
          <cell r="AV158" t="str">
            <v>Ret.DSCR</v>
          </cell>
          <cell r="AW158" t="str">
            <v>Pulverized</v>
          </cell>
          <cell r="AX158" t="str">
            <v>Pulverized</v>
          </cell>
        </row>
        <row r="159">
          <cell r="AV159" t="str">
            <v>Ret.DSCR &amp; DryFGD</v>
          </cell>
          <cell r="AW159" t="str">
            <v>Pulverized</v>
          </cell>
          <cell r="AX159" t="str">
            <v>Pulverized</v>
          </cell>
        </row>
        <row r="160">
          <cell r="AV160" t="str">
            <v>Ret.DSCR &amp; DryFGD &amp; ACI</v>
          </cell>
          <cell r="AW160" t="str">
            <v>Pulverized</v>
          </cell>
          <cell r="AX160" t="str">
            <v>Pulverized</v>
          </cell>
        </row>
        <row r="161">
          <cell r="AV161" t="str">
            <v>Ret.DSCR &amp; DWetFGD</v>
          </cell>
          <cell r="AW161" t="str">
            <v>Pulverized</v>
          </cell>
          <cell r="AX161" t="str">
            <v>Pulverized</v>
          </cell>
        </row>
        <row r="162">
          <cell r="AV162" t="str">
            <v>Ret.DSCR &amp; DWetFGD &amp; ACI</v>
          </cell>
          <cell r="AW162" t="str">
            <v>Pulverized</v>
          </cell>
          <cell r="AX162" t="str">
            <v>Pulverized</v>
          </cell>
        </row>
        <row r="163">
          <cell r="AV163" t="str">
            <v>Ret.DSCR &amp; WetFGD</v>
          </cell>
          <cell r="AW163" t="str">
            <v>Pulverized</v>
          </cell>
          <cell r="AX163" t="str">
            <v>Pulverized</v>
          </cell>
        </row>
        <row r="164">
          <cell r="AV164" t="str">
            <v>Ret.DSCR &amp; WetFGD &amp; ACI</v>
          </cell>
          <cell r="AW164" t="str">
            <v>Pulverized</v>
          </cell>
          <cell r="AX164" t="str">
            <v>Pulverized</v>
          </cell>
        </row>
        <row r="165">
          <cell r="AV165" t="str">
            <v>Ret.DWetFGD</v>
          </cell>
          <cell r="AW165" t="str">
            <v>Pulverized</v>
          </cell>
          <cell r="AX165" t="str">
            <v>Pulverized</v>
          </cell>
        </row>
        <row r="166">
          <cell r="AV166" t="str">
            <v>Ret.ExistSCR &amp; ACI &amp; DWetFGD</v>
          </cell>
          <cell r="AW166" t="str">
            <v>Pulverized</v>
          </cell>
          <cell r="AX166" t="str">
            <v>Pulverized</v>
          </cell>
        </row>
        <row r="167">
          <cell r="AV167" t="str">
            <v>Ret.ExistSCR &amp; DACI</v>
          </cell>
          <cell r="AW167" t="str">
            <v>Pulverized</v>
          </cell>
          <cell r="AX167" t="str">
            <v>Pulverized</v>
          </cell>
        </row>
        <row r="168">
          <cell r="AV168" t="str">
            <v>Ret.ExistSCR &amp; DDryFGD</v>
          </cell>
          <cell r="AW168" t="str">
            <v>Pulverized</v>
          </cell>
          <cell r="AX168" t="str">
            <v>Pulverized</v>
          </cell>
        </row>
        <row r="169">
          <cell r="AV169" t="str">
            <v>Ret.ExistSCR &amp; DWetFGD</v>
          </cell>
          <cell r="AW169" t="str">
            <v>Pulverized</v>
          </cell>
          <cell r="AX169" t="str">
            <v>Pulverized</v>
          </cell>
        </row>
        <row r="170">
          <cell r="AV170" t="str">
            <v>Ret.ExistSCR_ACI &amp; DWetFGD</v>
          </cell>
          <cell r="AW170" t="str">
            <v>Pulverized</v>
          </cell>
          <cell r="AX170" t="str">
            <v>Pulverized</v>
          </cell>
        </row>
        <row r="171">
          <cell r="AV171" t="str">
            <v>Ret.ExistSNCR &amp; ACI &amp; DDryFGD</v>
          </cell>
          <cell r="AW171" t="str">
            <v>Pulverized</v>
          </cell>
          <cell r="AX171" t="str">
            <v>Pulverized</v>
          </cell>
        </row>
        <row r="172">
          <cell r="AV172" t="str">
            <v>Ret.ExistSNCR &amp; ACI &amp; DWetFGD</v>
          </cell>
          <cell r="AW172" t="str">
            <v>Pulverized</v>
          </cell>
          <cell r="AX172" t="str">
            <v>Pulverized</v>
          </cell>
        </row>
        <row r="173">
          <cell r="AV173" t="str">
            <v>Ret.ExistSNCR &amp; DACI</v>
          </cell>
          <cell r="AW173" t="str">
            <v>Pulverized</v>
          </cell>
          <cell r="AX173" t="str">
            <v>Pulverized</v>
          </cell>
        </row>
        <row r="174">
          <cell r="AV174" t="str">
            <v>Ret.ExistSNCR &amp; DACI &amp; DryFGD</v>
          </cell>
          <cell r="AW174" t="str">
            <v>Pulverized</v>
          </cell>
          <cell r="AX174" t="str">
            <v>Pulverized</v>
          </cell>
        </row>
        <row r="175">
          <cell r="AV175" t="str">
            <v>Ret.ExistSNCR &amp; DACI &amp; DWetFGD</v>
          </cell>
          <cell r="AW175" t="str">
            <v>Pulverized</v>
          </cell>
          <cell r="AX175" t="str">
            <v>Pulverized</v>
          </cell>
        </row>
        <row r="176">
          <cell r="AV176" t="str">
            <v>Ret.ExistSNCR &amp; DACI &amp; WetFGD</v>
          </cell>
          <cell r="AW176" t="str">
            <v>Pulverized</v>
          </cell>
          <cell r="AX176" t="str">
            <v>Pulverized</v>
          </cell>
        </row>
        <row r="177">
          <cell r="AV177" t="str">
            <v>Ret.ExistSNCR &amp; DDryFGD</v>
          </cell>
          <cell r="AW177" t="str">
            <v>Pulverized</v>
          </cell>
          <cell r="AX177" t="str">
            <v>Pulverized</v>
          </cell>
        </row>
        <row r="178">
          <cell r="AV178" t="str">
            <v>Ret.ExistSNCR &amp; DWetFGD</v>
          </cell>
          <cell r="AW178" t="str">
            <v>Pulverized</v>
          </cell>
          <cell r="AX178" t="str">
            <v>Pulverized</v>
          </cell>
        </row>
        <row r="179">
          <cell r="AV179" t="str">
            <v>Ret.ExistWetFGD &amp; ACI &amp; DSCR</v>
          </cell>
          <cell r="AW179" t="str">
            <v>Pulverized</v>
          </cell>
          <cell r="AX179" t="str">
            <v>Pulverized</v>
          </cell>
        </row>
        <row r="180">
          <cell r="AV180" t="str">
            <v>Ret.ExistWetFGD &amp; DACI</v>
          </cell>
          <cell r="AW180" t="str">
            <v>Pulverized</v>
          </cell>
          <cell r="AX180" t="str">
            <v>Pulverized</v>
          </cell>
        </row>
        <row r="181">
          <cell r="AV181" t="str">
            <v>Ret.ExistWetFGD &amp; DACI &amp; DSCR</v>
          </cell>
          <cell r="AW181" t="str">
            <v>Pulverized</v>
          </cell>
          <cell r="AX181" t="str">
            <v>Pulverized</v>
          </cell>
        </row>
        <row r="182">
          <cell r="AV182" t="str">
            <v>Ret.ExistWetFGD &amp; DACI &amp; SCR</v>
          </cell>
          <cell r="AW182" t="str">
            <v>Pulverized</v>
          </cell>
          <cell r="AX182" t="str">
            <v>Pulverized</v>
          </cell>
        </row>
        <row r="183">
          <cell r="AV183" t="str">
            <v>Ret.ExistWetFGD &amp; DSCR</v>
          </cell>
          <cell r="AW183" t="str">
            <v>Pulverized</v>
          </cell>
          <cell r="AX183" t="str">
            <v>Pulverized</v>
          </cell>
        </row>
        <row r="184">
          <cell r="AV184" t="str">
            <v>Ret.SCR &amp; DDryFGD</v>
          </cell>
          <cell r="AW184" t="str">
            <v>Pulverized</v>
          </cell>
          <cell r="AX184" t="str">
            <v>Pulverized</v>
          </cell>
        </row>
        <row r="185">
          <cell r="AV185" t="str">
            <v>Ret.SCR &amp; DDryFGD &amp; ACI</v>
          </cell>
          <cell r="AW185" t="str">
            <v>Pulverized</v>
          </cell>
          <cell r="AX185" t="str">
            <v>Pulverized</v>
          </cell>
        </row>
        <row r="186">
          <cell r="AV186" t="str">
            <v>Ret.SCR &amp; DryFGD &amp; DACI</v>
          </cell>
          <cell r="AW186" t="str">
            <v>Pulverized</v>
          </cell>
          <cell r="AX186" t="str">
            <v>Pulverized</v>
          </cell>
        </row>
        <row r="187">
          <cell r="AV187" t="str">
            <v>Ret.SCR &amp; DWetFGD</v>
          </cell>
          <cell r="AW187" t="str">
            <v>Pulverized</v>
          </cell>
          <cell r="AX187" t="str">
            <v>Pulverized</v>
          </cell>
        </row>
        <row r="188">
          <cell r="AV188" t="str">
            <v>Ret.SCR &amp; DWetFGD &amp; ACI</v>
          </cell>
          <cell r="AW188" t="str">
            <v>Pulverized</v>
          </cell>
          <cell r="AX188" t="str">
            <v>Pulverized</v>
          </cell>
        </row>
        <row r="189">
          <cell r="AV189" t="str">
            <v>Ret.SCR &amp; DWetFGD &amp; DACI</v>
          </cell>
          <cell r="AW189" t="str">
            <v>Pulverized</v>
          </cell>
          <cell r="AX189" t="str">
            <v>Pulverized</v>
          </cell>
        </row>
        <row r="190">
          <cell r="AV190" t="str">
            <v>Ret.SCR &amp; WetFGD &amp; DACI</v>
          </cell>
          <cell r="AW190" t="str">
            <v>Pulverized</v>
          </cell>
          <cell r="AX190" t="str">
            <v>Pulverized</v>
          </cell>
        </row>
        <row r="191">
          <cell r="AV191" t="str">
            <v>Ret.ACI &amp; DSCR &amp; DryFGD &amp; CCS</v>
          </cell>
          <cell r="AW191" t="str">
            <v>Pulverized</v>
          </cell>
          <cell r="AX191" t="str">
            <v>Pulverized</v>
          </cell>
        </row>
        <row r="192">
          <cell r="AV192" t="str">
            <v>Ret.ACI &amp; DSCR &amp; DWetFGD &amp; CCS</v>
          </cell>
          <cell r="AW192" t="str">
            <v>Pulverized</v>
          </cell>
          <cell r="AX192" t="str">
            <v>Pulverized</v>
          </cell>
        </row>
        <row r="193">
          <cell r="AV193" t="str">
            <v>Ret.ACI &amp; DSCR &amp; WetFGD &amp; CCS</v>
          </cell>
          <cell r="AW193" t="str">
            <v>Pulverized</v>
          </cell>
          <cell r="AX193" t="str">
            <v>Pulverized</v>
          </cell>
        </row>
        <row r="194">
          <cell r="AV194" t="str">
            <v>Ret.ACI &amp; SCR &amp; DDryFGD &amp; CCS</v>
          </cell>
          <cell r="AW194" t="str">
            <v>Pulverized</v>
          </cell>
          <cell r="AX194" t="str">
            <v>Pulverized</v>
          </cell>
        </row>
        <row r="195">
          <cell r="AV195" t="str">
            <v>Ret.ACI &amp; SCR &amp; DWetFGD &amp; CCS</v>
          </cell>
          <cell r="AW195" t="str">
            <v>Pulverized</v>
          </cell>
          <cell r="AX195" t="str">
            <v>Pulverized</v>
          </cell>
        </row>
        <row r="196">
          <cell r="AV196" t="str">
            <v>Ret.DACI &amp; SCR &amp; DryFGD &amp; CCS</v>
          </cell>
          <cell r="AW196" t="str">
            <v>Pulverized</v>
          </cell>
          <cell r="AX196" t="str">
            <v>Pulverized</v>
          </cell>
        </row>
        <row r="197">
          <cell r="AV197" t="str">
            <v>Ret.DACI &amp; SCR &amp; WetFGD &amp; CCS</v>
          </cell>
          <cell r="AW197" t="str">
            <v>Pulverized</v>
          </cell>
          <cell r="AX197" t="str">
            <v>Pulverized</v>
          </cell>
        </row>
        <row r="198">
          <cell r="AV198" t="str">
            <v>Ret.DDryFGD &amp; ACI &amp; CCS</v>
          </cell>
          <cell r="AW198" t="str">
            <v>Pulverized</v>
          </cell>
          <cell r="AX198" t="str">
            <v>Pulverized</v>
          </cell>
        </row>
        <row r="199">
          <cell r="AV199" t="str">
            <v>Ret.DDryFGD &amp; CCS</v>
          </cell>
          <cell r="AW199" t="str">
            <v>Pulverized</v>
          </cell>
          <cell r="AX199" t="str">
            <v>Pulverized</v>
          </cell>
        </row>
        <row r="200">
          <cell r="AV200" t="str">
            <v>Ret.DryFGD &amp; DACI &amp; CCS</v>
          </cell>
          <cell r="AW200" t="str">
            <v>Pulverized</v>
          </cell>
          <cell r="AX200" t="str">
            <v>Pulverized</v>
          </cell>
        </row>
        <row r="201">
          <cell r="AV201" t="str">
            <v>Ret.DSCR &amp; DryFGD &amp; CCS</v>
          </cell>
          <cell r="AW201" t="str">
            <v>Pulverized</v>
          </cell>
          <cell r="AX201" t="str">
            <v>Pulverized</v>
          </cell>
        </row>
        <row r="202">
          <cell r="AV202" t="str">
            <v>Ret.DSCR &amp; DWetFGD &amp; CCS</v>
          </cell>
          <cell r="AW202" t="str">
            <v>Pulverized</v>
          </cell>
          <cell r="AX202" t="str">
            <v>Pulverized</v>
          </cell>
        </row>
        <row r="203">
          <cell r="AV203" t="str">
            <v>Ret.DSCR &amp; WetFGD &amp; CCS</v>
          </cell>
          <cell r="AW203" t="str">
            <v>Pulverized</v>
          </cell>
          <cell r="AX203" t="str">
            <v>Pulverized</v>
          </cell>
        </row>
        <row r="204">
          <cell r="AV204" t="str">
            <v>Ret.DWetFGD &amp; ACI &amp; CCS</v>
          </cell>
          <cell r="AW204" t="str">
            <v>Pulverized</v>
          </cell>
          <cell r="AX204" t="str">
            <v>Pulverized</v>
          </cell>
        </row>
        <row r="205">
          <cell r="AV205" t="str">
            <v>Ret.DWetFGD &amp; CCS</v>
          </cell>
          <cell r="AW205" t="str">
            <v>Pulverized</v>
          </cell>
          <cell r="AX205" t="str">
            <v>Pulverized</v>
          </cell>
        </row>
        <row r="206">
          <cell r="AV206" t="str">
            <v>Ret.ExistSCR &amp; DWetFGD &amp; ACI &amp; CCS</v>
          </cell>
          <cell r="AW206" t="str">
            <v>Pulverized</v>
          </cell>
          <cell r="AX206" t="str">
            <v>Pulverized</v>
          </cell>
        </row>
        <row r="207">
          <cell r="AV207" t="str">
            <v>Ret.ExistSCR &amp; DWetFGD &amp; CCS</v>
          </cell>
          <cell r="AW207" t="str">
            <v>Pulverized</v>
          </cell>
          <cell r="AX207" t="str">
            <v>Pulverized</v>
          </cell>
        </row>
        <row r="208">
          <cell r="AV208" t="str">
            <v>Ret.ExistSCR_ACI &amp; DWetFGD &amp; CCS</v>
          </cell>
          <cell r="AW208" t="str">
            <v>Pulverized</v>
          </cell>
          <cell r="AX208" t="str">
            <v>Pulverized</v>
          </cell>
        </row>
        <row r="209">
          <cell r="AV209" t="str">
            <v>Ret.ExistSNCR &amp; DryFGD &amp; DACI &amp; CCS</v>
          </cell>
          <cell r="AW209" t="str">
            <v>Pulverized</v>
          </cell>
          <cell r="AX209" t="str">
            <v>Pulverized</v>
          </cell>
        </row>
        <row r="210">
          <cell r="AV210" t="str">
            <v>Ret.ExistSNCR &amp; DWetFGD &amp; ACI &amp; CCS</v>
          </cell>
          <cell r="AW210" t="str">
            <v>Pulverized</v>
          </cell>
          <cell r="AX210" t="str">
            <v>Pulverized</v>
          </cell>
        </row>
        <row r="211">
          <cell r="AV211" t="str">
            <v>Ret.ExistSNCR &amp; DWetFGD &amp; CCS</v>
          </cell>
          <cell r="AW211" t="str">
            <v>Pulverized</v>
          </cell>
          <cell r="AX211" t="str">
            <v>Pulverized</v>
          </cell>
        </row>
        <row r="212">
          <cell r="AV212" t="str">
            <v>Ret.ExistWetFGD &amp; ACI &amp; DSCR &amp; CCS</v>
          </cell>
          <cell r="AW212" t="str">
            <v>Pulverized</v>
          </cell>
          <cell r="AX212" t="str">
            <v>Pulverized</v>
          </cell>
        </row>
        <row r="213">
          <cell r="AV213" t="str">
            <v>Ret.ExistWetFGD &amp; DACI &amp; CCS</v>
          </cell>
          <cell r="AW213" t="str">
            <v>Pulverized</v>
          </cell>
          <cell r="AX213" t="str">
            <v>Pulverized</v>
          </cell>
        </row>
        <row r="214">
          <cell r="AV214" t="str">
            <v>Ret.ExistWetFGD &amp; DACI &amp; DSCR &amp; CCS</v>
          </cell>
          <cell r="AW214" t="str">
            <v>Pulverized</v>
          </cell>
          <cell r="AX214" t="str">
            <v>Pulverized</v>
          </cell>
        </row>
        <row r="215">
          <cell r="AV215" t="str">
            <v>Ret.ExistWetFGD &amp; DACI &amp; SCR &amp; CCS</v>
          </cell>
          <cell r="AW215" t="str">
            <v>Pulverized</v>
          </cell>
          <cell r="AX215" t="str">
            <v>Pulverized</v>
          </cell>
        </row>
        <row r="216">
          <cell r="AV216" t="str">
            <v>Ret.ExistWetFGD &amp; DSCR &amp; CCS</v>
          </cell>
          <cell r="AW216" t="str">
            <v>Pulverized</v>
          </cell>
          <cell r="AX216" t="str">
            <v>Pulverized</v>
          </cell>
        </row>
        <row r="217">
          <cell r="AV217" t="str">
            <v>Ret.SCR &amp; DDryFGD &amp; CCS</v>
          </cell>
          <cell r="AW217" t="str">
            <v>Pulverized</v>
          </cell>
          <cell r="AX217" t="str">
            <v>Pulverized</v>
          </cell>
        </row>
        <row r="218">
          <cell r="AV218" t="str">
            <v>Ret.WetFGD &amp; DACI &amp; CCS</v>
          </cell>
          <cell r="AW218" t="str">
            <v>Pulverized</v>
          </cell>
          <cell r="AX218" t="str">
            <v>Pulverized</v>
          </cell>
        </row>
        <row r="219">
          <cell r="AV219" t="str">
            <v>Ret.SCR &amp; DWetFGD &amp; CCS</v>
          </cell>
          <cell r="AW219" t="str">
            <v>Pulverized</v>
          </cell>
          <cell r="AX219" t="str">
            <v>Pulverized</v>
          </cell>
        </row>
        <row r="220">
          <cell r="AV220" t="str">
            <v>Ret.Oil/Gas Steam SCR</v>
          </cell>
          <cell r="AW220" t="str">
            <v>Fossil</v>
          </cell>
          <cell r="AX220" t="str">
            <v>Fossil</v>
          </cell>
        </row>
      </sheetData>
      <sheetData sheetId="7"/>
      <sheetData sheetId="8">
        <row r="2">
          <cell r="A2" t="str">
            <v>Region</v>
          </cell>
        </row>
        <row r="3">
          <cell r="A3" t="str">
            <v>aznm</v>
          </cell>
        </row>
        <row r="4">
          <cell r="A4" t="str">
            <v>ca-n</v>
          </cell>
        </row>
        <row r="5">
          <cell r="A5" t="str">
            <v>ca-s</v>
          </cell>
        </row>
        <row r="6">
          <cell r="A6" t="str">
            <v>comd</v>
          </cell>
        </row>
        <row r="7">
          <cell r="A7" t="str">
            <v>dsny</v>
          </cell>
        </row>
        <row r="8">
          <cell r="A8" t="str">
            <v>entg</v>
          </cell>
        </row>
        <row r="9">
          <cell r="A9" t="str">
            <v>erct</v>
          </cell>
        </row>
        <row r="10">
          <cell r="A10" t="str">
            <v>frcc</v>
          </cell>
        </row>
        <row r="11">
          <cell r="A11" t="str">
            <v>gway</v>
          </cell>
        </row>
        <row r="12">
          <cell r="A12" t="str">
            <v>lilc</v>
          </cell>
        </row>
        <row r="13">
          <cell r="A13" t="str">
            <v>mace</v>
          </cell>
        </row>
        <row r="14">
          <cell r="A14" t="str">
            <v>macs</v>
          </cell>
        </row>
        <row r="15">
          <cell r="A15" t="str">
            <v>macw</v>
          </cell>
        </row>
        <row r="16">
          <cell r="A16" t="str">
            <v>mecs</v>
          </cell>
        </row>
        <row r="17">
          <cell r="A17" t="str">
            <v>mro</v>
          </cell>
        </row>
        <row r="18">
          <cell r="A18" t="str">
            <v>neng</v>
          </cell>
        </row>
        <row r="19">
          <cell r="A19" t="str">
            <v>nwpe</v>
          </cell>
        </row>
        <row r="20">
          <cell r="A20" t="str">
            <v>nyc</v>
          </cell>
        </row>
        <row r="21">
          <cell r="A21" t="str">
            <v>pnw</v>
          </cell>
        </row>
        <row r="22">
          <cell r="A22" t="str">
            <v>rfco</v>
          </cell>
        </row>
        <row r="23">
          <cell r="A23" t="str">
            <v>rfcp</v>
          </cell>
        </row>
        <row r="24">
          <cell r="A24" t="str">
            <v>rmpa</v>
          </cell>
        </row>
        <row r="25">
          <cell r="A25" t="str">
            <v>snv</v>
          </cell>
        </row>
        <row r="26">
          <cell r="A26" t="str">
            <v>sou</v>
          </cell>
        </row>
        <row r="27">
          <cell r="A27" t="str">
            <v>sppn</v>
          </cell>
        </row>
        <row r="28">
          <cell r="A28" t="str">
            <v>spps</v>
          </cell>
        </row>
        <row r="29">
          <cell r="A29" t="str">
            <v>tva</v>
          </cell>
        </row>
        <row r="30">
          <cell r="A30" t="str">
            <v>tvak</v>
          </cell>
        </row>
        <row r="31">
          <cell r="A31" t="str">
            <v>upny</v>
          </cell>
        </row>
        <row r="32">
          <cell r="A32" t="str">
            <v>vaca</v>
          </cell>
        </row>
        <row r="33">
          <cell r="A33" t="str">
            <v>vapw</v>
          </cell>
        </row>
        <row r="34">
          <cell r="A34" t="str">
            <v>wums</v>
          </cell>
        </row>
        <row r="35">
          <cell r="A35" t="str">
            <v>USA</v>
          </cell>
        </row>
        <row r="36">
          <cell r="A36" t="str">
            <v>Canada</v>
          </cell>
        </row>
        <row r="37">
          <cell r="A37" t="str">
            <v>SYSTEM</v>
          </cell>
        </row>
      </sheetData>
      <sheetData sheetId="9">
        <row r="4">
          <cell r="N4">
            <v>5</v>
          </cell>
        </row>
        <row r="5">
          <cell r="N5">
            <v>140</v>
          </cell>
        </row>
        <row r="6">
          <cell r="N6">
            <v>60</v>
          </cell>
        </row>
        <row r="7">
          <cell r="N7">
            <v>163</v>
          </cell>
        </row>
        <row r="8">
          <cell r="N8">
            <v>171</v>
          </cell>
        </row>
        <row r="9">
          <cell r="N9">
            <v>191</v>
          </cell>
        </row>
        <row r="10">
          <cell r="N10">
            <v>95</v>
          </cell>
        </row>
        <row r="11">
          <cell r="N11">
            <v>99</v>
          </cell>
        </row>
        <row r="12">
          <cell r="N12">
            <v>177</v>
          </cell>
        </row>
        <row r="13">
          <cell r="N13">
            <v>135</v>
          </cell>
        </row>
        <row r="14">
          <cell r="N14">
            <v>41</v>
          </cell>
        </row>
        <row r="15">
          <cell r="N15">
            <v>8</v>
          </cell>
        </row>
        <row r="16">
          <cell r="N16">
            <v>121</v>
          </cell>
        </row>
        <row r="17">
          <cell r="N17">
            <v>9</v>
          </cell>
        </row>
        <row r="18">
          <cell r="N18">
            <v>25</v>
          </cell>
        </row>
      </sheetData>
      <sheetData sheetId="10"/>
      <sheetData sheetId="11">
        <row r="1">
          <cell r="E1" t="str">
            <v>Abrreviation</v>
          </cell>
          <cell r="G1" t="str">
            <v>NEEDS4.0_V3.02_EISA_02-17-09v4.xls</v>
          </cell>
          <cell r="K1" t="str">
            <v>ChalkPoint1&amp;2 - 1571_B_1 and 1571_B_2</v>
          </cell>
          <cell r="Q1" t="str">
            <v>------FuelType------</v>
          </cell>
          <cell r="AJ1" t="str">
            <v>Region Name</v>
          </cell>
          <cell r="AK1" t="str">
            <v>Region Code</v>
          </cell>
        </row>
        <row r="2">
          <cell r="B2" t="str">
            <v>Alabama</v>
          </cell>
          <cell r="E2" t="str">
            <v>AL</v>
          </cell>
          <cell r="K2" t="str">
            <v>NAME</v>
          </cell>
          <cell r="Q2" t="str">
            <v>Biomass</v>
          </cell>
          <cell r="R2" t="str">
            <v>Non-Fossil</v>
          </cell>
          <cell r="AJ2" t="str">
            <v>aznm</v>
          </cell>
          <cell r="AK2">
            <v>1</v>
          </cell>
          <cell r="AL2" t="str">
            <v>USA</v>
          </cell>
          <cell r="AO2" t="str">
            <v>SO2 CAIR</v>
          </cell>
          <cell r="AP2" t="str">
            <v xml:space="preserve">Constraint Name: #1 - SO2 CAIR Annual Constraint </v>
          </cell>
        </row>
        <row r="3">
          <cell r="B3" t="str">
            <v>Arkansas</v>
          </cell>
          <cell r="E3" t="str">
            <v>DC</v>
          </cell>
          <cell r="G3" t="str">
            <v>Potential % of CAIR region</v>
          </cell>
          <cell r="I3" t="str">
            <v>CA no Coal exemption share</v>
          </cell>
          <cell r="K3" t="str">
            <v>EIK</v>
          </cell>
          <cell r="Q3" t="str">
            <v>NaturalGas</v>
          </cell>
          <cell r="R3" t="str">
            <v>Fossil</v>
          </cell>
          <cell r="AJ3" t="str">
            <v>ca-n</v>
          </cell>
          <cell r="AK3">
            <v>2</v>
          </cell>
          <cell r="AL3" t="str">
            <v>USA</v>
          </cell>
          <cell r="AO3" t="str">
            <v>SO2 Title IV</v>
          </cell>
          <cell r="AP3" t="str">
            <v>No constraint</v>
          </cell>
        </row>
        <row r="4">
          <cell r="B4" t="str">
            <v>Arizona</v>
          </cell>
          <cell r="E4" t="str">
            <v>FL</v>
          </cell>
          <cell r="G4" t="str">
            <v>ALSK_No</v>
          </cell>
          <cell r="H4">
            <v>1</v>
          </cell>
          <cell r="K4" t="str">
            <v>OEL</v>
          </cell>
          <cell r="Q4" t="str">
            <v>Oil</v>
          </cell>
          <cell r="R4" t="str">
            <v>Fossil</v>
          </cell>
          <cell r="AJ4" t="str">
            <v>ca-s</v>
          </cell>
          <cell r="AK4">
            <v>3</v>
          </cell>
          <cell r="AL4" t="str">
            <v>USA</v>
          </cell>
          <cell r="AO4" t="str">
            <v>NOx CAIR Annual Constraint</v>
          </cell>
          <cell r="AP4" t="str">
            <v>Constraint Name: #2 - NOx CAIR Annual Constraint</v>
          </cell>
        </row>
        <row r="5">
          <cell r="B5" t="str">
            <v>California</v>
          </cell>
          <cell r="E5" t="str">
            <v>GA</v>
          </cell>
          <cell r="G5" t="str">
            <v>AZNM_No</v>
          </cell>
          <cell r="H5">
            <v>0.97869019109763211</v>
          </cell>
          <cell r="I5">
            <v>0.9822399195918049</v>
          </cell>
          <cell r="Q5" t="str">
            <v>Fwaste</v>
          </cell>
          <cell r="R5" t="str">
            <v>Fossil</v>
          </cell>
          <cell r="AJ5" t="str">
            <v>comd</v>
          </cell>
          <cell r="AK5">
            <v>4</v>
          </cell>
          <cell r="AL5" t="str">
            <v>USA</v>
          </cell>
          <cell r="AO5" t="str">
            <v>NOx Ozone Season</v>
          </cell>
          <cell r="AP5" t="str">
            <v xml:space="preserve">Constraint Name: #3 - NOx CAIR Ozone Constraint    </v>
          </cell>
        </row>
        <row r="6">
          <cell r="B6" t="str">
            <v>Colorado</v>
          </cell>
          <cell r="E6" t="str">
            <v>IL</v>
          </cell>
          <cell r="G6" t="str">
            <v>AZNM_Yes</v>
          </cell>
          <cell r="H6">
            <v>2.1309808902367718E-2</v>
          </cell>
          <cell r="I6">
            <v>1.7760080408193692E-2</v>
          </cell>
          <cell r="Q6" t="str">
            <v>Non-Fossil</v>
          </cell>
          <cell r="R6" t="str">
            <v>Non-Fossil</v>
          </cell>
          <cell r="AJ6" t="str">
            <v>dsny</v>
          </cell>
          <cell r="AK6">
            <v>5</v>
          </cell>
          <cell r="AL6" t="str">
            <v>USA</v>
          </cell>
          <cell r="AO6" t="str">
            <v>NOx Title IV</v>
          </cell>
          <cell r="AP6" t="str">
            <v>No constraint</v>
          </cell>
        </row>
        <row r="7">
          <cell r="B7" t="str">
            <v>Connecticut</v>
          </cell>
          <cell r="E7" t="str">
            <v>IN</v>
          </cell>
          <cell r="G7" t="str">
            <v>CA-N_No</v>
          </cell>
          <cell r="H7">
            <v>1</v>
          </cell>
          <cell r="Q7" t="str">
            <v>MSW</v>
          </cell>
          <cell r="R7" t="str">
            <v>Non-Fossil</v>
          </cell>
          <cell r="AJ7" t="str">
            <v>entg</v>
          </cell>
          <cell r="AK7">
            <v>6</v>
          </cell>
          <cell r="AL7" t="str">
            <v>USA</v>
          </cell>
          <cell r="AO7" t="str">
            <v>MER National Constraint</v>
          </cell>
          <cell r="AP7" t="str">
            <v>Constraint Name: #5 - MER National Constraint</v>
          </cell>
        </row>
        <row r="8">
          <cell r="B8" t="str">
            <v>District of Columbia</v>
          </cell>
          <cell r="E8" t="str">
            <v>IA</v>
          </cell>
          <cell r="G8" t="str">
            <v>CA-S_No</v>
          </cell>
          <cell r="H8">
            <v>1</v>
          </cell>
          <cell r="Q8" t="str">
            <v>Coal</v>
          </cell>
          <cell r="R8" t="str">
            <v>Fossil</v>
          </cell>
          <cell r="AJ8" t="str">
            <v>erct</v>
          </cell>
          <cell r="AK8">
            <v>7</v>
          </cell>
          <cell r="AL8" t="str">
            <v>USA</v>
          </cell>
          <cell r="AO8" t="str">
            <v>CO2 National Constraint</v>
          </cell>
          <cell r="AP8" t="str">
            <v>Constraint Name: #0 - National CO2 Cap</v>
          </cell>
        </row>
        <row r="9">
          <cell r="B9" t="str">
            <v>Delaware</v>
          </cell>
          <cell r="E9" t="str">
            <v>KY</v>
          </cell>
          <cell r="G9" t="str">
            <v>CNAB_No</v>
          </cell>
          <cell r="H9">
            <v>1</v>
          </cell>
          <cell r="Q9" t="str">
            <v>Pet. Coke</v>
          </cell>
          <cell r="R9" t="str">
            <v>Fossil</v>
          </cell>
          <cell r="AJ9" t="str">
            <v>frcc</v>
          </cell>
          <cell r="AK9">
            <v>8</v>
          </cell>
          <cell r="AL9" t="str">
            <v>USA</v>
          </cell>
        </row>
        <row r="10">
          <cell r="B10" t="str">
            <v>Florida</v>
          </cell>
          <cell r="E10" t="str">
            <v>LA</v>
          </cell>
          <cell r="G10" t="str">
            <v>CNBC_No</v>
          </cell>
          <cell r="H10">
            <v>1</v>
          </cell>
          <cell r="Q10" t="str">
            <v>Waste Coal</v>
          </cell>
          <cell r="R10" t="str">
            <v>Fossil</v>
          </cell>
          <cell r="AJ10" t="str">
            <v>gway</v>
          </cell>
          <cell r="AK10">
            <v>9</v>
          </cell>
          <cell r="AL10" t="str">
            <v>USA</v>
          </cell>
        </row>
        <row r="11">
          <cell r="B11" t="str">
            <v>Georgia</v>
          </cell>
          <cell r="E11" t="str">
            <v>MD</v>
          </cell>
          <cell r="G11" t="str">
            <v>CNMB_No</v>
          </cell>
          <cell r="H11">
            <v>1</v>
          </cell>
          <cell r="Q11" t="str">
            <v>Geothermal</v>
          </cell>
          <cell r="R11" t="str">
            <v>Non-Fossil</v>
          </cell>
          <cell r="AJ11" t="str">
            <v>lilc</v>
          </cell>
          <cell r="AK11">
            <v>0</v>
          </cell>
          <cell r="AL11" t="str">
            <v>USA</v>
          </cell>
        </row>
        <row r="12">
          <cell r="B12" t="str">
            <v>Iowa</v>
          </cell>
          <cell r="E12" t="str">
            <v>MI</v>
          </cell>
          <cell r="G12" t="str">
            <v>CNNB_No</v>
          </cell>
          <cell r="H12">
            <v>1</v>
          </cell>
          <cell r="Q12" t="str">
            <v>Hydro</v>
          </cell>
          <cell r="R12" t="str">
            <v>Non-Fossil</v>
          </cell>
          <cell r="AJ12" t="str">
            <v>mace</v>
          </cell>
          <cell r="AK12" t="str">
            <v>A</v>
          </cell>
          <cell r="AL12" t="str">
            <v>USA</v>
          </cell>
        </row>
        <row r="13">
          <cell r="B13" t="str">
            <v>Idaho</v>
          </cell>
          <cell r="E13" t="str">
            <v>MN</v>
          </cell>
          <cell r="G13" t="str">
            <v>CNNF_No</v>
          </cell>
          <cell r="H13">
            <v>1</v>
          </cell>
          <cell r="Q13" t="str">
            <v>LF Gas</v>
          </cell>
          <cell r="R13" t="str">
            <v>Non-Fossil</v>
          </cell>
          <cell r="AJ13" t="str">
            <v>macs</v>
          </cell>
          <cell r="AK13" t="str">
            <v>B</v>
          </cell>
          <cell r="AL13" t="str">
            <v>USA</v>
          </cell>
          <cell r="AO13" t="str">
            <v>Combined Cycle Gas</v>
          </cell>
          <cell r="AP13">
            <v>17</v>
          </cell>
        </row>
        <row r="14">
          <cell r="B14" t="str">
            <v>Illinois</v>
          </cell>
          <cell r="E14" t="str">
            <v>MS</v>
          </cell>
          <cell r="G14" t="str">
            <v>CNNL_No</v>
          </cell>
          <cell r="H14">
            <v>1</v>
          </cell>
          <cell r="Q14" t="str">
            <v>Solar</v>
          </cell>
          <cell r="R14" t="str">
            <v>Non-Fossil</v>
          </cell>
          <cell r="AJ14" t="str">
            <v>macw</v>
          </cell>
          <cell r="AK14" t="str">
            <v>C</v>
          </cell>
          <cell r="AL14" t="str">
            <v>USA</v>
          </cell>
          <cell r="AO14" t="str">
            <v>Coal without Advanced NOX or SO2 Control</v>
          </cell>
          <cell r="AP14">
            <v>18</v>
          </cell>
        </row>
        <row r="15">
          <cell r="B15" t="str">
            <v>Indiana</v>
          </cell>
          <cell r="E15" t="str">
            <v>MO</v>
          </cell>
          <cell r="G15" t="str">
            <v>CNNS_No</v>
          </cell>
          <cell r="H15">
            <v>1</v>
          </cell>
          <cell r="Q15" t="str">
            <v>Wind</v>
          </cell>
          <cell r="R15" t="str">
            <v>Non-Fossil</v>
          </cell>
          <cell r="AJ15" t="str">
            <v>mecs</v>
          </cell>
          <cell r="AK15" t="str">
            <v>D</v>
          </cell>
          <cell r="AL15" t="str">
            <v>USA</v>
          </cell>
          <cell r="AO15" t="str">
            <v>Coal with Advanced NOX or SO2 Control</v>
          </cell>
          <cell r="AP15">
            <v>19</v>
          </cell>
        </row>
        <row r="16">
          <cell r="B16" t="str">
            <v>Kansas</v>
          </cell>
          <cell r="E16" t="str">
            <v>NY</v>
          </cell>
          <cell r="G16" t="str">
            <v>CNON_No</v>
          </cell>
          <cell r="H16">
            <v>1</v>
          </cell>
          <cell r="Q16" t="str">
            <v>None</v>
          </cell>
          <cell r="R16" t="str">
            <v>Non-Fossil</v>
          </cell>
          <cell r="AJ16" t="str">
            <v>mro</v>
          </cell>
          <cell r="AK16" t="str">
            <v>E</v>
          </cell>
          <cell r="AL16" t="str">
            <v>USA</v>
          </cell>
          <cell r="AO16" t="str">
            <v>Oil/Gas Steam and Turbines</v>
          </cell>
          <cell r="AP16">
            <v>20</v>
          </cell>
        </row>
        <row r="17">
          <cell r="B17" t="str">
            <v>Kentucky</v>
          </cell>
          <cell r="E17" t="str">
            <v>NC</v>
          </cell>
          <cell r="G17" t="str">
            <v>CNPE_No</v>
          </cell>
          <cell r="H17">
            <v>1</v>
          </cell>
          <cell r="Q17" t="str">
            <v>Nuclear</v>
          </cell>
          <cell r="R17" t="str">
            <v>Non-Fossil</v>
          </cell>
          <cell r="AJ17" t="str">
            <v>neng</v>
          </cell>
          <cell r="AK17" t="str">
            <v>F</v>
          </cell>
          <cell r="AL17" t="str">
            <v>USA</v>
          </cell>
          <cell r="AO17" t="str">
            <v>Coal with Advanced NOX and SO2 Control</v>
          </cell>
          <cell r="AP17">
            <v>21</v>
          </cell>
        </row>
        <row r="18">
          <cell r="B18" t="str">
            <v>Louisiana</v>
          </cell>
          <cell r="E18" t="str">
            <v>OH</v>
          </cell>
          <cell r="G18" t="str">
            <v>CNPQ_No</v>
          </cell>
          <cell r="H18">
            <v>1</v>
          </cell>
          <cell r="Q18" t="str">
            <v>Other</v>
          </cell>
          <cell r="R18" t="str">
            <v>Non-Fossil</v>
          </cell>
          <cell r="AJ18" t="str">
            <v>nwpe</v>
          </cell>
          <cell r="AK18" t="str">
            <v>G</v>
          </cell>
          <cell r="AL18" t="str">
            <v>USA</v>
          </cell>
          <cell r="AO18" t="str">
            <v>Coal with ACI</v>
          </cell>
          <cell r="AP18">
            <v>22</v>
          </cell>
        </row>
        <row r="19">
          <cell r="B19" t="str">
            <v>Massachusetts</v>
          </cell>
          <cell r="E19" t="str">
            <v>PA</v>
          </cell>
          <cell r="G19" t="str">
            <v>CNSK_No</v>
          </cell>
          <cell r="H19">
            <v>1</v>
          </cell>
          <cell r="AJ19" t="str">
            <v>nyc</v>
          </cell>
          <cell r="AK19" t="str">
            <v>H</v>
          </cell>
          <cell r="AL19" t="str">
            <v>USA</v>
          </cell>
          <cell r="AO19" t="str">
            <v>Combined Cycle Gas with Sequestration</v>
          </cell>
          <cell r="AP19">
            <v>24</v>
          </cell>
        </row>
        <row r="20">
          <cell r="B20" t="str">
            <v>Maryland</v>
          </cell>
          <cell r="E20" t="str">
            <v>SC</v>
          </cell>
          <cell r="G20" t="str">
            <v>COMD_Yes</v>
          </cell>
          <cell r="H20">
            <v>1</v>
          </cell>
          <cell r="AJ20" t="str">
            <v>pnw</v>
          </cell>
          <cell r="AK20" t="str">
            <v>I</v>
          </cell>
          <cell r="AL20" t="str">
            <v>USA</v>
          </cell>
          <cell r="AO20" t="str">
            <v>Coal with Advanced Sequestration</v>
          </cell>
          <cell r="AP20">
            <v>25</v>
          </cell>
        </row>
        <row r="21">
          <cell r="B21" t="str">
            <v>Maine</v>
          </cell>
          <cell r="E21" t="str">
            <v>TN</v>
          </cell>
          <cell r="G21" t="str">
            <v>DSNY_Yes</v>
          </cell>
          <cell r="H21">
            <v>1</v>
          </cell>
          <cell r="AJ21" t="str">
            <v>rfco</v>
          </cell>
          <cell r="AK21" t="str">
            <v>J</v>
          </cell>
          <cell r="AL21" t="str">
            <v>USA</v>
          </cell>
          <cell r="AO21" t="str">
            <v>Other</v>
          </cell>
          <cell r="AP21">
            <v>23</v>
          </cell>
        </row>
        <row r="22">
          <cell r="B22" t="str">
            <v>Michigan</v>
          </cell>
          <cell r="E22" t="str">
            <v>TX</v>
          </cell>
          <cell r="G22" t="str">
            <v>ENTG_No</v>
          </cell>
          <cell r="H22">
            <v>0.28060147943789537</v>
          </cell>
          <cell r="AJ22" t="str">
            <v>rfcp</v>
          </cell>
          <cell r="AK22" t="str">
            <v>K</v>
          </cell>
          <cell r="AL22" t="str">
            <v>USA</v>
          </cell>
        </row>
        <row r="23">
          <cell r="B23" t="str">
            <v>Minnesota</v>
          </cell>
          <cell r="E23" t="str">
            <v>VA</v>
          </cell>
          <cell r="G23" t="str">
            <v>ENTG_Yes</v>
          </cell>
          <cell r="H23">
            <v>0.71939852056210452</v>
          </cell>
          <cell r="AJ23" t="str">
            <v>rmpa</v>
          </cell>
          <cell r="AK23" t="str">
            <v>L</v>
          </cell>
          <cell r="AL23" t="str">
            <v>USA</v>
          </cell>
        </row>
        <row r="24">
          <cell r="B24" t="str">
            <v>Missouri</v>
          </cell>
          <cell r="E24" t="str">
            <v>WV</v>
          </cell>
          <cell r="G24" t="str">
            <v>ERCT_Yes</v>
          </cell>
          <cell r="H24">
            <v>1</v>
          </cell>
          <cell r="AJ24" t="str">
            <v>snv</v>
          </cell>
          <cell r="AK24" t="str">
            <v>M</v>
          </cell>
          <cell r="AL24" t="str">
            <v>USA</v>
          </cell>
        </row>
        <row r="25">
          <cell r="B25" t="str">
            <v>Mississippi</v>
          </cell>
          <cell r="E25" t="str">
            <v>WI</v>
          </cell>
          <cell r="G25" t="str">
            <v>FRCC_Yes</v>
          </cell>
          <cell r="H25">
            <v>1</v>
          </cell>
          <cell r="AJ25" t="str">
            <v>sou</v>
          </cell>
          <cell r="AK25" t="str">
            <v>N</v>
          </cell>
          <cell r="AL25" t="str">
            <v>USA</v>
          </cell>
        </row>
        <row r="26">
          <cell r="B26" t="str">
            <v>Montana</v>
          </cell>
          <cell r="E26" t="str">
            <v>DE</v>
          </cell>
          <cell r="G26" t="str">
            <v>GWAY_Yes</v>
          </cell>
          <cell r="H26">
            <v>1</v>
          </cell>
          <cell r="AJ26" t="str">
            <v>sppn</v>
          </cell>
          <cell r="AK26" t="str">
            <v>O</v>
          </cell>
          <cell r="AL26" t="str">
            <v>USA</v>
          </cell>
        </row>
        <row r="27">
          <cell r="B27" t="str">
            <v>North Carolina</v>
          </cell>
          <cell r="E27" t="str">
            <v>NJ</v>
          </cell>
          <cell r="G27" t="str">
            <v>HAWI_No</v>
          </cell>
          <cell r="H27">
            <v>1</v>
          </cell>
          <cell r="AJ27" t="str">
            <v>spps</v>
          </cell>
          <cell r="AK27" t="str">
            <v>P</v>
          </cell>
          <cell r="AL27" t="str">
            <v>USA</v>
          </cell>
        </row>
        <row r="28">
          <cell r="B28" t="str">
            <v>North Dakota</v>
          </cell>
          <cell r="G28" t="str">
            <v>LILC_Yes</v>
          </cell>
          <cell r="H28">
            <v>1</v>
          </cell>
          <cell r="AJ28" t="str">
            <v>tva</v>
          </cell>
          <cell r="AK28" t="str">
            <v>Q</v>
          </cell>
          <cell r="AL28" t="str">
            <v>USA</v>
          </cell>
        </row>
        <row r="29">
          <cell r="B29" t="str">
            <v>Nebraska</v>
          </cell>
          <cell r="G29" t="str">
            <v>MACE_No</v>
          </cell>
          <cell r="H29">
            <v>0.59920717487732589</v>
          </cell>
          <cell r="AJ29" t="str">
            <v>tvak</v>
          </cell>
          <cell r="AK29" t="str">
            <v>R</v>
          </cell>
          <cell r="AL29" t="str">
            <v>USA</v>
          </cell>
        </row>
        <row r="30">
          <cell r="B30" t="str">
            <v>New Hampshire</v>
          </cell>
          <cell r="G30" t="str">
            <v>MACE_Yes</v>
          </cell>
          <cell r="H30">
            <v>0.400792825122674</v>
          </cell>
          <cell r="AJ30" t="str">
            <v>upny</v>
          </cell>
          <cell r="AK30" t="str">
            <v>S</v>
          </cell>
          <cell r="AL30" t="str">
            <v>USA</v>
          </cell>
        </row>
        <row r="31">
          <cell r="B31" t="str">
            <v>New Jersey</v>
          </cell>
          <cell r="G31" t="str">
            <v>MACS_Yes</v>
          </cell>
          <cell r="H31">
            <v>1</v>
          </cell>
          <cell r="AJ31" t="str">
            <v>vaca</v>
          </cell>
          <cell r="AK31" t="str">
            <v>T</v>
          </cell>
          <cell r="AL31" t="str">
            <v>USA</v>
          </cell>
        </row>
        <row r="32">
          <cell r="B32" t="str">
            <v>New Mexico</v>
          </cell>
          <cell r="G32" t="str">
            <v>MACW_Yes</v>
          </cell>
          <cell r="H32">
            <v>1</v>
          </cell>
          <cell r="AJ32" t="str">
            <v>vapw</v>
          </cell>
          <cell r="AK32" t="str">
            <v>U</v>
          </cell>
          <cell r="AL32" t="str">
            <v>USA</v>
          </cell>
        </row>
        <row r="33">
          <cell r="B33" t="str">
            <v>Nevada</v>
          </cell>
          <cell r="G33" t="str">
            <v>MECS_Yes</v>
          </cell>
          <cell r="H33">
            <v>1</v>
          </cell>
          <cell r="AJ33" t="str">
            <v>wums</v>
          </cell>
          <cell r="AK33" t="str">
            <v>V</v>
          </cell>
          <cell r="AL33" t="str">
            <v>USA</v>
          </cell>
        </row>
        <row r="34">
          <cell r="B34" t="str">
            <v>New York</v>
          </cell>
          <cell r="G34" t="str">
            <v>MRO_No</v>
          </cell>
          <cell r="H34">
            <v>0.35533443641310802</v>
          </cell>
        </row>
        <row r="35">
          <cell r="B35" t="str">
            <v>Ohio</v>
          </cell>
          <cell r="G35" t="str">
            <v>MRO_Yes</v>
          </cell>
          <cell r="H35">
            <v>0.64466556358689187</v>
          </cell>
        </row>
        <row r="36">
          <cell r="B36" t="str">
            <v>Oklahoma</v>
          </cell>
          <cell r="G36" t="str">
            <v>NENG_No</v>
          </cell>
          <cell r="H36">
            <v>1</v>
          </cell>
        </row>
        <row r="37">
          <cell r="B37" t="str">
            <v>Oregon</v>
          </cell>
          <cell r="G37" t="str">
            <v>NWPE_No</v>
          </cell>
          <cell r="H37">
            <v>1</v>
          </cell>
        </row>
        <row r="38">
          <cell r="B38" t="str">
            <v>Pennsylvania</v>
          </cell>
          <cell r="G38" t="str">
            <v>NYC_Yes</v>
          </cell>
          <cell r="H38">
            <v>1</v>
          </cell>
        </row>
        <row r="39">
          <cell r="B39" t="str">
            <v>Rhode Island</v>
          </cell>
          <cell r="G39" t="str">
            <v>PNW_No</v>
          </cell>
          <cell r="H39">
            <v>1</v>
          </cell>
        </row>
        <row r="40">
          <cell r="B40" t="str">
            <v>South Carolina</v>
          </cell>
          <cell r="G40" t="str">
            <v>PRCW_No</v>
          </cell>
          <cell r="H40">
            <v>1</v>
          </cell>
        </row>
        <row r="41">
          <cell r="B41" t="str">
            <v>South Dakota</v>
          </cell>
          <cell r="G41" t="str">
            <v>RFCO_Yes</v>
          </cell>
          <cell r="H41">
            <v>1</v>
          </cell>
        </row>
        <row r="42">
          <cell r="B42" t="str">
            <v>Tennessee</v>
          </cell>
          <cell r="G42" t="str">
            <v>RFCP_Yes</v>
          </cell>
          <cell r="H42">
            <v>1</v>
          </cell>
        </row>
        <row r="43">
          <cell r="B43" t="str">
            <v>Texas</v>
          </cell>
          <cell r="G43" t="str">
            <v>RMPA_No</v>
          </cell>
          <cell r="H43">
            <v>1</v>
          </cell>
        </row>
        <row r="44">
          <cell r="B44" t="str">
            <v>Utah</v>
          </cell>
          <cell r="G44" t="str">
            <v>SNV_No</v>
          </cell>
          <cell r="H44">
            <v>1</v>
          </cell>
        </row>
        <row r="45">
          <cell r="B45" t="str">
            <v>Virginia</v>
          </cell>
          <cell r="G45" t="str">
            <v>SOU_Yes</v>
          </cell>
          <cell r="H45">
            <v>1</v>
          </cell>
        </row>
        <row r="46">
          <cell r="B46" t="str">
            <v>Vermont</v>
          </cell>
          <cell r="G46" t="str">
            <v>SPPN_No</v>
          </cell>
          <cell r="H46">
            <v>0.54669040430299387</v>
          </cell>
        </row>
        <row r="47">
          <cell r="B47" t="str">
            <v>Washington</v>
          </cell>
          <cell r="G47" t="str">
            <v>SPPN_Yes</v>
          </cell>
          <cell r="H47">
            <v>0.45330959569700602</v>
          </cell>
        </row>
        <row r="48">
          <cell r="B48" t="str">
            <v>Wisconsin</v>
          </cell>
          <cell r="G48" t="str">
            <v>SPPS_No</v>
          </cell>
          <cell r="H48">
            <v>0.61550848920178303</v>
          </cell>
        </row>
        <row r="49">
          <cell r="B49" t="str">
            <v>West Virginia</v>
          </cell>
          <cell r="G49" t="str">
            <v>SPPS_Yes</v>
          </cell>
          <cell r="H49">
            <v>0.38449151079821708</v>
          </cell>
        </row>
        <row r="50">
          <cell r="B50" t="str">
            <v>Wyoming</v>
          </cell>
          <cell r="G50" t="str">
            <v>TVA_Yes</v>
          </cell>
          <cell r="H50">
            <v>1</v>
          </cell>
        </row>
        <row r="51">
          <cell r="G51" t="str">
            <v>TVAK_Yes</v>
          </cell>
          <cell r="H51">
            <v>1</v>
          </cell>
        </row>
        <row r="52">
          <cell r="G52" t="str">
            <v>UPNY_Yes</v>
          </cell>
          <cell r="H52">
            <v>1</v>
          </cell>
        </row>
        <row r="53">
          <cell r="G53" t="str">
            <v>VACA_Yes</v>
          </cell>
          <cell r="H53">
            <v>1</v>
          </cell>
        </row>
        <row r="54">
          <cell r="G54" t="str">
            <v>VAPW_Yes</v>
          </cell>
          <cell r="H54">
            <v>1</v>
          </cell>
        </row>
        <row r="55">
          <cell r="G55" t="str">
            <v>VIUS_No</v>
          </cell>
          <cell r="H55">
            <v>1</v>
          </cell>
        </row>
        <row r="56">
          <cell r="B56" t="str">
            <v>Empty ProvinceList holder</v>
          </cell>
          <cell r="G56" t="str">
            <v>WUMS_Yes</v>
          </cell>
          <cell r="H56">
            <v>1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Market Prices"/>
      <sheetName val="Capacity Factors"/>
      <sheetName val="Generation"/>
      <sheetName val="Coal and Gas Cofiring 091213"/>
      <sheetName val="Capacity for CF"/>
      <sheetName val="Unplanned Builds"/>
      <sheetName val="Firm Builds"/>
      <sheetName val="Total Builds"/>
      <sheetName val="Emissions"/>
      <sheetName val="Emissions (CO2) by type"/>
      <sheetName val="Firm Retrofit"/>
      <sheetName val="Firm Retrofits"/>
      <sheetName val="Unplanned Retrofits "/>
      <sheetName val="Total Retrofits"/>
      <sheetName val="Heat Rate Retrofits"/>
      <sheetName val="Firm Retirements"/>
      <sheetName val="Unplanned Retirements"/>
      <sheetName val="Total Retirements"/>
      <sheetName val="AC1AC2"/>
      <sheetName val="Coal Retirements by Age"/>
      <sheetName val="Reserve Margins"/>
      <sheetName val="Output Pivot"/>
      <sheetName val="EmissionsQuantity Global"/>
      <sheetName val="MR3 Pivot"/>
      <sheetName val="Capacity And Generation Pivot"/>
      <sheetName val="CO2"/>
      <sheetName val="Firm Builds Raw from Core"/>
      <sheetName val="FF"/>
      <sheetName val="Mapping2"/>
      <sheetName val="Mapping"/>
      <sheetName val="Fuel Supply"/>
      <sheetName val="WaterandAsh"/>
      <sheetName val="Sheet11"/>
      <sheetName val="Sheet1"/>
      <sheetName val="Updated Firm and Economic Ret"/>
      <sheetName val="Core13 005 Firm&amp;Existing Builds"/>
      <sheetName val="Nuclear Builds"/>
    </sheetNames>
    <sheetDataSet>
      <sheetData sheetId="0"/>
      <sheetData sheetId="1"/>
      <sheetData sheetId="2"/>
      <sheetData sheetId="3"/>
      <sheetData sheetId="4">
        <row r="5">
          <cell r="A5" t="str">
            <v>NRDC ISONECoal (Without CCS)Gas Co-firing</v>
          </cell>
          <cell r="E5">
            <v>351.40342195400001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NRDC ISONECoal (Without CCS)Biomass Co-firing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NRDC ISONECoal (Without CCS)Total Co-firing</v>
          </cell>
          <cell r="E7">
            <v>351.40342195400001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NRDC ISONECoal (With CCS)Gas Co-firing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NRDC ISONECoal (With CCS)Biomass Co-firing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NRDC ISONECoal (With CCS)Total Co-firing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NRDC NYISOCoal (Without CCS)Gas Co-firing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NRDC NYISOCoal (Without CCS)Biomass Co-firing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NRDC NYISOCoal (Without CCS)Total Co-firing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NRDC NYISOCoal (With CCS)Gas Co-firing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NRDC NYISOCoal (With CCS)Biomass Co-firing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NRDC NYISOCoal (With CCS)Total Co-firing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NRDC MISOCoal (Without CCS)Gas Co-firing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NRDC MISOCoal (Without CCS)Biomass Co-firing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NRDC MISOCoal (Without CCS)Total Co-firing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NRDC MISOCoal (With CCS)Gas Co-firing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NRDC MISOCoal (With CCS)Biomass Co-firing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NRDC MISOCoal (With CCS)Total Co-firing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NRDC PJMECoal (Without CCS)Gas Co-firing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NRDC PJMECoal (Without CCS)Biomass Co-firing</v>
          </cell>
          <cell r="E36">
            <v>949.50694872000008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NRDC PJMECoal (Without CCS)Total Co-firing</v>
          </cell>
          <cell r="E37">
            <v>949.50694872000008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NRDC PJMECoal (With CCS)Gas Co-firing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NRDC PJMECoal (With CCS)Biomass Co-firing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NRDC PJMECoal (With CCS)Total Co-firing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NRDC PJMCCoal (Without CCS)Gas Co-firing</v>
          </cell>
          <cell r="E45">
            <v>2.2160164419999999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NRDC PJMCCoal (Without CCS)Biomass Co-firing</v>
          </cell>
          <cell r="E46">
            <v>328.74626361600002</v>
          </cell>
          <cell r="F46">
            <v>328.74626728800007</v>
          </cell>
          <cell r="G46">
            <v>328.74626361600002</v>
          </cell>
          <cell r="H46">
            <v>328.74626728800007</v>
          </cell>
          <cell r="I46">
            <v>328.74626728800007</v>
          </cell>
          <cell r="J46">
            <v>328.74626728800007</v>
          </cell>
          <cell r="K46">
            <v>328.74626728800007</v>
          </cell>
          <cell r="L46">
            <v>328.74626728800007</v>
          </cell>
          <cell r="M46">
            <v>328.74626728800007</v>
          </cell>
        </row>
        <row r="47">
          <cell r="A47" t="str">
            <v>NRDC PJMCCoal (Without CCS)Total Co-firing</v>
          </cell>
          <cell r="E47">
            <v>330.96228005800003</v>
          </cell>
          <cell r="F47">
            <v>328.74626728800007</v>
          </cell>
          <cell r="G47">
            <v>328.74626361600002</v>
          </cell>
          <cell r="H47">
            <v>328.74626728800007</v>
          </cell>
          <cell r="I47">
            <v>328.74626728800007</v>
          </cell>
          <cell r="J47">
            <v>328.74626728800007</v>
          </cell>
          <cell r="K47">
            <v>328.74626728800007</v>
          </cell>
          <cell r="L47">
            <v>328.74626728800007</v>
          </cell>
          <cell r="M47">
            <v>328.74626728800007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NRDC PJMCCoal (With CCS)Gas Co-firing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NRDC PJMCCoal (With CCS)Biomass Co-firing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NRDC PJMCCoal (With CCS)Total Co-firing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NRDC SERCCCoal (With CCS)Gas Co-firing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NRDC SERCCCoal (With CCS)Biomass Co-firing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NRDC SERCCCoal (With CCS)Total Co-firing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NRDC SERCCCoal (Without CCS)Gas Co-firing</v>
          </cell>
          <cell r="E60">
            <v>0</v>
          </cell>
          <cell r="F60">
            <v>169.176014536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NRDC SERCCCoal (Without CCS)Biomass Co-firing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NRDC SERCCCoal (Without CCS)Total Co-firing</v>
          </cell>
          <cell r="E62">
            <v>0</v>
          </cell>
          <cell r="F62">
            <v>169.176014536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NRDC SERCDCoal (With CCS)Gas Co-firing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NRDC SERCDCoal (With CCS)Biomass Co-firing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NRDC SERCDCoal (With CCS)Total Co-firing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NRDC SERCDCoal (Without CCS)Gas Co-firing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NRDC SERCDCoal (Without CCS)Biomass Co-firing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NRDC SERCDCoal (Without CCS)Total Co-firing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NRDC SERCGCoal (With CCS)Gas Co-firing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NRDC SERCGCoal (With CCS)Biomass Co-firing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NRDC SERCGCoal (With CCS)Total Co-firing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NRDC SERCGCoal (Without CCS)Gas Co-firing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NRDC SERCGCoal (Without CCS)Biomass Co-firing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NRDC SERCGCoal (Without CCS)Total Co-firing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NRDC SERCSECoal (With CCS)Gas Co-firing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NRDC SERCSECoal (With CCS)Biomass Co-firing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NRDC SERCSECoal (With CCS)Total Co-firing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NRDC SERCSECoal (Without CCS)Gas Co-firing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NRDC SERCSECoal (Without CCS)Biomass Co-firing</v>
          </cell>
          <cell r="E91">
            <v>548.12445184800004</v>
          </cell>
          <cell r="F91">
            <v>548.12445184800004</v>
          </cell>
          <cell r="G91">
            <v>548.12445184800004</v>
          </cell>
          <cell r="H91">
            <v>6840.1085297760001</v>
          </cell>
          <cell r="I91">
            <v>6840.1085297760001</v>
          </cell>
          <cell r="J91">
            <v>6840.1085297760001</v>
          </cell>
          <cell r="K91">
            <v>6840.1085297760001</v>
          </cell>
          <cell r="L91">
            <v>6840.1085297760001</v>
          </cell>
          <cell r="M91">
            <v>6840.1085297760001</v>
          </cell>
        </row>
        <row r="92">
          <cell r="A92" t="str">
            <v>NRDC SERCSECoal (Without CCS)Total Co-firing</v>
          </cell>
          <cell r="E92">
            <v>548.12445184800004</v>
          </cell>
          <cell r="F92">
            <v>548.12445184800004</v>
          </cell>
          <cell r="G92">
            <v>548.12445184800004</v>
          </cell>
          <cell r="H92">
            <v>6840.1085297760001</v>
          </cell>
          <cell r="I92">
            <v>6840.1085297760001</v>
          </cell>
          <cell r="J92">
            <v>6840.1085297760001</v>
          </cell>
          <cell r="K92">
            <v>6840.1085297760001</v>
          </cell>
          <cell r="L92">
            <v>6840.1085297760001</v>
          </cell>
          <cell r="M92">
            <v>6840.1085297760001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NRDC CaliforniaCoal (With CCS)Gas Co-firing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NRDC CaliforniaCoal (With CCS)Biomass Co-firing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NRDC CaliforniaCoal (With CCS)Total Co-firing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NRDC CaliforniaCoal (Without CCS)Gas Co-firing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NRDC CaliforniaCoal (Without CCS)Biomass Co-firing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NRDC CaliforniaCoal (Without CCS)Total Co-firing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NRDC OTHERWESCoal (With CCS)Gas Co-firing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NRDC OTHERWESCoal (With CCS)Biomass Co-firing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NRDC OTHERWESCoal (With CCS)Total Co-firing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NRDC OTHERWESCoal (Without CCS)Gas Co-firing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NRDC OTHERWESCoal (Without CCS)Biomass Co-firing</v>
          </cell>
          <cell r="E111">
            <v>1567.4628189580001</v>
          </cell>
          <cell r="F111">
            <v>884.88861458099996</v>
          </cell>
          <cell r="G111">
            <v>792.40967404800006</v>
          </cell>
          <cell r="H111">
            <v>792.40967404800006</v>
          </cell>
          <cell r="I111">
            <v>792.40967404800006</v>
          </cell>
          <cell r="J111">
            <v>810.80920888799994</v>
          </cell>
          <cell r="K111">
            <v>810.80920888799994</v>
          </cell>
          <cell r="L111">
            <v>810.80920888799994</v>
          </cell>
          <cell r="M111">
            <v>810.80920888799994</v>
          </cell>
        </row>
        <row r="112">
          <cell r="A112" t="str">
            <v>NRDC OTHERWESCoal (Without CCS)Total Co-firing</v>
          </cell>
          <cell r="E112">
            <v>1567.4628189580001</v>
          </cell>
          <cell r="F112">
            <v>884.88861458099996</v>
          </cell>
          <cell r="G112">
            <v>792.40967404800006</v>
          </cell>
          <cell r="H112">
            <v>792.40967404800006</v>
          </cell>
          <cell r="I112">
            <v>792.40967404800006</v>
          </cell>
          <cell r="J112">
            <v>810.80920888799994</v>
          </cell>
          <cell r="K112">
            <v>810.80920888799994</v>
          </cell>
          <cell r="L112">
            <v>810.80920888799994</v>
          </cell>
          <cell r="M112">
            <v>810.80920888799994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NRDC ERCOTCoal (With CCS)Gas Co-firing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NRDC ERCOTCoal (With CCS)Biomass Co-firing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NRDC ERCOTCoal (With CCS)Total Co-firing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NRDC ERCOTCoal (Without CCS)Gas Co-firing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NRDC ERCOTCoal (Without CCS)Biomass Co-firing</v>
          </cell>
          <cell r="E121">
            <v>4365.2830829519999</v>
          </cell>
          <cell r="F121">
            <v>5075.0810312160002</v>
          </cell>
          <cell r="G121">
            <v>5009.462245488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5847.522927432</v>
          </cell>
        </row>
        <row r="122">
          <cell r="A122" t="str">
            <v>NRDC ERCOTCoal (Without CCS)Total Co-firing</v>
          </cell>
          <cell r="E122">
            <v>4365.2830829519999</v>
          </cell>
          <cell r="F122">
            <v>5075.0810312160002</v>
          </cell>
          <cell r="G122">
            <v>5009.462245488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5847.522927432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NRDC FRCCCoal (With CCS)Gas Co-firing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NRDC FRCCCoal (With CCS)Biomass Co-firing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NRDC FRCCCoal (With CCS)Total Co-firing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NRDC FRCCCoal (Without CCS)Gas Co-firing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NRDC FRCCCoal (Without CCS)Biomass Co-firing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NRDC FRCCCoal (Without CCS)Total Co-firing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NRDC PNWCoal (With CCS)Gas Co-firing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 t="str">
            <v>NRDC PNWCoal (With CCS)Biomass Co-firing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NRDC PNWCoal (With CCS)Total Co-firing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 t="str">
            <v>NRDC PNWCoal (Without CCS)Gas Co-firing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NRDC PNWCoal (Without CCS)Biomass Co-firing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NRDC PNWCoal (Without CCS)Total Co-firing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NRDC SPPCoal (With CCS)Gas Co-firing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 t="str">
            <v>NRDC SPPCoal (With CCS)Biomass Co-firing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 t="str">
            <v>NRDC SPPCoal (With CCS)Total Co-firing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 t="str">
            <v>NRDC SPPCoal (Without CCS)Gas Co-firing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 t="str">
            <v>NRDC SPPCoal (Without CCS)Biomass Co-firing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NRDC SPPCoal (Without CCS)Total Co-firing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zoomScale="85" zoomScaleNormal="85" workbookViewId="0">
      <selection activeCell="B12" sqref="B12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15.7109375" style="84" bestFit="1" customWidth="1"/>
    <col min="4" max="9" width="9" style="84" customWidth="1"/>
    <col min="10" max="16384" width="9.140625" style="84"/>
  </cols>
  <sheetData>
    <row r="1" spans="2:9" ht="15.75" thickBot="1" x14ac:dyDescent="0.3"/>
    <row r="2" spans="2:9" ht="19.5" thickBot="1" x14ac:dyDescent="0.3">
      <c r="B2" s="169" t="s">
        <v>97</v>
      </c>
      <c r="C2" s="170"/>
      <c r="D2" s="170"/>
      <c r="E2" s="170"/>
      <c r="F2" s="170"/>
      <c r="G2" s="170"/>
      <c r="H2" s="170"/>
      <c r="I2" s="170"/>
    </row>
    <row r="3" spans="2:9" x14ac:dyDescent="0.25">
      <c r="B3" s="82" t="s">
        <v>104</v>
      </c>
      <c r="C3" s="73"/>
      <c r="D3" s="49"/>
      <c r="E3" s="49"/>
      <c r="F3" s="49"/>
      <c r="G3" s="49"/>
      <c r="H3" s="49"/>
      <c r="I3" s="49"/>
    </row>
    <row r="4" spans="2:9" x14ac:dyDescent="0.25">
      <c r="B4" s="145">
        <v>41715</v>
      </c>
    </row>
    <row r="5" spans="2:9" x14ac:dyDescent="0.25">
      <c r="B5" s="144"/>
    </row>
    <row r="6" spans="2:9" ht="15.75" thickBot="1" x14ac:dyDescent="0.3">
      <c r="B6" s="59"/>
      <c r="C6" s="59" t="s">
        <v>98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2:9" ht="15.75" thickBot="1" x14ac:dyDescent="0.3">
      <c r="B7" s="62" t="s">
        <v>97</v>
      </c>
      <c r="C7" s="62"/>
      <c r="D7" s="62">
        <v>0</v>
      </c>
      <c r="E7" s="62">
        <v>0</v>
      </c>
      <c r="F7" s="62">
        <v>0</v>
      </c>
      <c r="G7" s="62">
        <v>0</v>
      </c>
      <c r="H7" s="62">
        <v>8.7858283765147185</v>
      </c>
      <c r="I7" s="62">
        <v>9.6235630063269628</v>
      </c>
    </row>
    <row r="12" spans="2:9" ht="14.45" x14ac:dyDescent="0.3">
      <c r="B12" s="168" t="s">
        <v>114</v>
      </c>
    </row>
  </sheetData>
  <mergeCells count="1">
    <mergeCell ref="B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0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7" customWidth="1"/>
    <col min="2" max="2" width="14" style="47" customWidth="1"/>
    <col min="3" max="3" width="26.28515625" style="47" bestFit="1" customWidth="1"/>
    <col min="4" max="9" width="10.85546875" style="47" customWidth="1"/>
    <col min="10" max="16384" width="9.140625" style="47"/>
  </cols>
  <sheetData>
    <row r="1" spans="2:9" ht="15.75" thickBot="1" x14ac:dyDescent="0.3"/>
    <row r="2" spans="2:9" ht="19.5" thickBot="1" x14ac:dyDescent="0.3">
      <c r="B2" s="169" t="s">
        <v>56</v>
      </c>
      <c r="C2" s="170"/>
      <c r="D2" s="170"/>
      <c r="E2" s="170"/>
      <c r="F2" s="170"/>
      <c r="G2" s="170"/>
      <c r="H2" s="170"/>
      <c r="I2" s="170"/>
    </row>
    <row r="3" spans="2:9" x14ac:dyDescent="0.25">
      <c r="B3" s="82" t="s">
        <v>104</v>
      </c>
      <c r="C3" s="48"/>
      <c r="D3" s="49"/>
      <c r="E3" s="49"/>
      <c r="F3" s="49"/>
      <c r="G3" s="49"/>
      <c r="H3" s="49"/>
      <c r="I3" s="49"/>
    </row>
    <row r="4" spans="2:9" x14ac:dyDescent="0.25">
      <c r="B4" s="81">
        <v>41715</v>
      </c>
      <c r="C4" s="52"/>
      <c r="D4" s="52"/>
      <c r="E4" s="52"/>
      <c r="F4" s="52"/>
      <c r="G4" s="52"/>
      <c r="H4" s="52"/>
      <c r="I4" s="52"/>
    </row>
    <row r="5" spans="2:9" x14ac:dyDescent="0.25">
      <c r="B5" s="51"/>
      <c r="C5" s="52"/>
      <c r="D5" s="52"/>
      <c r="E5" s="52"/>
      <c r="F5" s="52"/>
      <c r="G5" s="52"/>
      <c r="H5" s="52"/>
      <c r="I5" s="52"/>
    </row>
    <row r="6" spans="2:9" ht="15.75" thickBot="1" x14ac:dyDescent="0.3">
      <c r="B6" s="53"/>
      <c r="C6" s="53" t="s">
        <v>86</v>
      </c>
      <c r="D6" s="53">
        <v>2013</v>
      </c>
      <c r="E6" s="53">
        <v>2014</v>
      </c>
      <c r="F6" s="53">
        <v>2016</v>
      </c>
      <c r="G6" s="53">
        <v>2018</v>
      </c>
      <c r="H6" s="53">
        <v>2020</v>
      </c>
      <c r="I6" s="53">
        <v>2025</v>
      </c>
    </row>
    <row r="7" spans="2:9" s="84" customFormat="1" x14ac:dyDescent="0.25">
      <c r="B7" s="31" t="s">
        <v>72</v>
      </c>
      <c r="C7" s="85" t="s">
        <v>57</v>
      </c>
      <c r="D7" s="60">
        <v>4.3254999999999999</v>
      </c>
      <c r="E7" s="60">
        <v>12.279851125000002</v>
      </c>
      <c r="F7" s="60">
        <v>78.262123898151131</v>
      </c>
      <c r="G7" s="60">
        <v>9.6172433760750895</v>
      </c>
      <c r="H7" s="60">
        <v>8.0265739996407159</v>
      </c>
      <c r="I7" s="60">
        <v>18.542703763156279</v>
      </c>
    </row>
    <row r="8" spans="2:9" s="84" customFormat="1" x14ac:dyDescent="0.25">
      <c r="B8" s="85"/>
      <c r="C8" s="85" t="s">
        <v>58</v>
      </c>
      <c r="D8" s="60">
        <v>1.6915</v>
      </c>
      <c r="E8" s="60">
        <v>6.2251961249999992</v>
      </c>
      <c r="F8" s="60">
        <v>31.743992930485497</v>
      </c>
      <c r="G8" s="60">
        <v>2.8990208289999999</v>
      </c>
      <c r="H8" s="60">
        <v>3.3009483758643214</v>
      </c>
      <c r="I8" s="60">
        <v>10.238662760219611</v>
      </c>
    </row>
    <row r="9" spans="2:9" s="84" customFormat="1" ht="15.75" thickBot="1" x14ac:dyDescent="0.3">
      <c r="B9" s="50"/>
      <c r="C9" s="50" t="s">
        <v>59</v>
      </c>
      <c r="D9" s="127">
        <v>2.6339999999999999</v>
      </c>
      <c r="E9" s="127">
        <v>6.0546549999999995</v>
      </c>
      <c r="F9" s="127">
        <v>46.518130967665641</v>
      </c>
      <c r="G9" s="127">
        <v>6.7182225470750909</v>
      </c>
      <c r="H9" s="127">
        <v>4.7256256237763949</v>
      </c>
      <c r="I9" s="127">
        <v>8.3040410029366694</v>
      </c>
    </row>
    <row r="10" spans="2:9" s="84" customFormat="1" ht="14.45" x14ac:dyDescent="0.3"/>
    <row r="11" spans="2:9" s="84" customFormat="1" ht="14.45" x14ac:dyDescent="0.3"/>
    <row r="12" spans="2:9" s="84" customFormat="1" ht="14.45" x14ac:dyDescent="0.3"/>
    <row r="13" spans="2:9" s="84" customFormat="1" ht="14.45" x14ac:dyDescent="0.3"/>
    <row r="14" spans="2:9" s="84" customFormat="1" ht="14.45" x14ac:dyDescent="0.3"/>
    <row r="15" spans="2:9" s="84" customFormat="1" ht="14.45" x14ac:dyDescent="0.3"/>
    <row r="16" spans="2:9" s="84" customFormat="1" ht="14.45" x14ac:dyDescent="0.3"/>
    <row r="17" s="84" customFormat="1" ht="14.45" x14ac:dyDescent="0.3"/>
    <row r="18" s="84" customFormat="1" ht="14.45" x14ac:dyDescent="0.3"/>
    <row r="19" s="84" customFormat="1" ht="14.45" x14ac:dyDescent="0.3"/>
    <row r="20" s="84" customFormat="1" ht="14.45" x14ac:dyDescent="0.3"/>
    <row r="21" s="84" customFormat="1" ht="14.45" x14ac:dyDescent="0.3"/>
    <row r="22" s="84" customFormat="1" ht="14.45" x14ac:dyDescent="0.3"/>
    <row r="23" s="84" customFormat="1" x14ac:dyDescent="0.25"/>
    <row r="24" s="84" customFormat="1" x14ac:dyDescent="0.25"/>
    <row r="25" s="84" customFormat="1" x14ac:dyDescent="0.25"/>
    <row r="26" s="84" customFormat="1" x14ac:dyDescent="0.25"/>
    <row r="27" s="84" customFormat="1" x14ac:dyDescent="0.25"/>
    <row r="28" s="84" customFormat="1" x14ac:dyDescent="0.25"/>
    <row r="29" s="84" customFormat="1" x14ac:dyDescent="0.25"/>
    <row r="30" s="84" customFormat="1" x14ac:dyDescent="0.25"/>
    <row r="31" s="84" customFormat="1" x14ac:dyDescent="0.25"/>
    <row r="32" s="84" customFormat="1" x14ac:dyDescent="0.25"/>
    <row r="33" s="84" customFormat="1" x14ac:dyDescent="0.25"/>
    <row r="34" s="84" customFormat="1" x14ac:dyDescent="0.25"/>
    <row r="35" s="84" customFormat="1" x14ac:dyDescent="0.25"/>
    <row r="36" s="84" customFormat="1" x14ac:dyDescent="0.25"/>
    <row r="37" s="84" customFormat="1" x14ac:dyDescent="0.25"/>
    <row r="38" s="84" customFormat="1" x14ac:dyDescent="0.25"/>
    <row r="39" s="84" customFormat="1" x14ac:dyDescent="0.25"/>
    <row r="40" s="84" customFormat="1" x14ac:dyDescent="0.25"/>
    <row r="41" s="84" customFormat="1" x14ac:dyDescent="0.25"/>
    <row r="42" s="84" customFormat="1" x14ac:dyDescent="0.25"/>
    <row r="43" s="84" customFormat="1" x14ac:dyDescent="0.25"/>
    <row r="44" s="84" customFormat="1" x14ac:dyDescent="0.25"/>
    <row r="45" s="84" customFormat="1" x14ac:dyDescent="0.25"/>
    <row r="46" s="84" customFormat="1" x14ac:dyDescent="0.25"/>
    <row r="47" s="84" customFormat="1" x14ac:dyDescent="0.25"/>
    <row r="48" s="84" customFormat="1" x14ac:dyDescent="0.25"/>
    <row r="49" s="84" customFormat="1" x14ac:dyDescent="0.25"/>
    <row r="50" s="84" customFormat="1" x14ac:dyDescent="0.25"/>
    <row r="51" s="84" customFormat="1" x14ac:dyDescent="0.25"/>
    <row r="52" s="84" customFormat="1" x14ac:dyDescent="0.25"/>
    <row r="53" s="84" customFormat="1" x14ac:dyDescent="0.25"/>
    <row r="54" s="84" customFormat="1" x14ac:dyDescent="0.25"/>
    <row r="55" s="84" customFormat="1" x14ac:dyDescent="0.25"/>
    <row r="56" s="84" customFormat="1" x14ac:dyDescent="0.25"/>
    <row r="57" s="84" customFormat="1" x14ac:dyDescent="0.25"/>
    <row r="58" s="84" customFormat="1" x14ac:dyDescent="0.25"/>
    <row r="59" s="84" customFormat="1" x14ac:dyDescent="0.25"/>
    <row r="60" s="84" customFormat="1" x14ac:dyDescent="0.25"/>
    <row r="61" s="84" customFormat="1" x14ac:dyDescent="0.25"/>
    <row r="62" s="84" customFormat="1" x14ac:dyDescent="0.25"/>
    <row r="63" s="84" customFormat="1" x14ac:dyDescent="0.25"/>
    <row r="64" s="84" customFormat="1" x14ac:dyDescent="0.25"/>
    <row r="65" s="84" customFormat="1" x14ac:dyDescent="0.25"/>
    <row r="66" s="84" customFormat="1" x14ac:dyDescent="0.25"/>
    <row r="67" s="84" customFormat="1" x14ac:dyDescent="0.25"/>
    <row r="68" s="84" customFormat="1" x14ac:dyDescent="0.25"/>
    <row r="69" s="84" customFormat="1" x14ac:dyDescent="0.25"/>
    <row r="70" s="84" customFormat="1" x14ac:dyDescent="0.25"/>
    <row r="71" s="84" customFormat="1" x14ac:dyDescent="0.25"/>
    <row r="72" s="84" customFormat="1" x14ac:dyDescent="0.25"/>
    <row r="73" s="84" customFormat="1" x14ac:dyDescent="0.25"/>
    <row r="74" s="84" customFormat="1" x14ac:dyDescent="0.25"/>
    <row r="75" s="84" customFormat="1" x14ac:dyDescent="0.25"/>
    <row r="76" s="84" customFormat="1" x14ac:dyDescent="0.25"/>
    <row r="77" s="84" customFormat="1" x14ac:dyDescent="0.25"/>
    <row r="78" s="84" customFormat="1" x14ac:dyDescent="0.25"/>
    <row r="79" s="84" customFormat="1" x14ac:dyDescent="0.25"/>
    <row r="80" s="84" customFormat="1" x14ac:dyDescent="0.25"/>
    <row r="81" s="84" customFormat="1" x14ac:dyDescent="0.25"/>
    <row r="82" s="84" customFormat="1" x14ac:dyDescent="0.25"/>
    <row r="83" s="84" customFormat="1" x14ac:dyDescent="0.25"/>
    <row r="84" s="84" customFormat="1" x14ac:dyDescent="0.25"/>
    <row r="85" s="84" customFormat="1" x14ac:dyDescent="0.25"/>
    <row r="86" s="84" customFormat="1" x14ac:dyDescent="0.25"/>
    <row r="87" s="84" customFormat="1" x14ac:dyDescent="0.25"/>
    <row r="88" s="84" customFormat="1" x14ac:dyDescent="0.25"/>
    <row r="89" s="84" customFormat="1" x14ac:dyDescent="0.25"/>
    <row r="90" s="84" customFormat="1" x14ac:dyDescent="0.25"/>
    <row r="91" s="84" customFormat="1" x14ac:dyDescent="0.25"/>
    <row r="92" s="84" customFormat="1" x14ac:dyDescent="0.25"/>
    <row r="93" s="84" customFormat="1" x14ac:dyDescent="0.25"/>
    <row r="94" s="84" customFormat="1" x14ac:dyDescent="0.25"/>
    <row r="95" s="84" customFormat="1" x14ac:dyDescent="0.25"/>
    <row r="96" s="84" customFormat="1" x14ac:dyDescent="0.25"/>
    <row r="97" s="84" customFormat="1" x14ac:dyDescent="0.25"/>
    <row r="98" s="84" customFormat="1" x14ac:dyDescent="0.25"/>
    <row r="99" s="84" customFormat="1" x14ac:dyDescent="0.25"/>
    <row r="100" s="84" customFormat="1" x14ac:dyDescent="0.25"/>
    <row r="101" s="84" customFormat="1" x14ac:dyDescent="0.25"/>
    <row r="102" s="84" customFormat="1" x14ac:dyDescent="0.25"/>
    <row r="103" s="84" customFormat="1" x14ac:dyDescent="0.25"/>
    <row r="104" s="84" customFormat="1" x14ac:dyDescent="0.25"/>
    <row r="105" s="84" customFormat="1" x14ac:dyDescent="0.25"/>
    <row r="106" s="84" customFormat="1" x14ac:dyDescent="0.25"/>
    <row r="107" s="84" customFormat="1" x14ac:dyDescent="0.25"/>
    <row r="108" s="84" customFormat="1" x14ac:dyDescent="0.25"/>
    <row r="109" s="84" customFormat="1" x14ac:dyDescent="0.25"/>
    <row r="110" s="84" customFormat="1" x14ac:dyDescent="0.25"/>
    <row r="111" s="84" customFormat="1" x14ac:dyDescent="0.25"/>
    <row r="112" s="84" customFormat="1" x14ac:dyDescent="0.25"/>
    <row r="113" s="84" customFormat="1" x14ac:dyDescent="0.25"/>
    <row r="114" s="84" customFormat="1" x14ac:dyDescent="0.25"/>
    <row r="115" s="84" customFormat="1" x14ac:dyDescent="0.25"/>
    <row r="116" s="84" customFormat="1" x14ac:dyDescent="0.25"/>
    <row r="117" s="84" customFormat="1" x14ac:dyDescent="0.25"/>
    <row r="118" s="84" customFormat="1" x14ac:dyDescent="0.25"/>
    <row r="119" s="84" customFormat="1" x14ac:dyDescent="0.25"/>
    <row r="120" s="84" customFormat="1" x14ac:dyDescent="0.25"/>
    <row r="121" s="84" customFormat="1" x14ac:dyDescent="0.25"/>
    <row r="122" s="84" customFormat="1" x14ac:dyDescent="0.25"/>
    <row r="123" s="84" customFormat="1" x14ac:dyDescent="0.25"/>
    <row r="124" s="84" customFormat="1" x14ac:dyDescent="0.25"/>
    <row r="125" s="84" customFormat="1" x14ac:dyDescent="0.25"/>
    <row r="126" s="84" customFormat="1" x14ac:dyDescent="0.25"/>
    <row r="127" s="84" customFormat="1" x14ac:dyDescent="0.25"/>
    <row r="128" s="84" customFormat="1" x14ac:dyDescent="0.25"/>
    <row r="129" s="84" customFormat="1" x14ac:dyDescent="0.25"/>
    <row r="130" s="84" customFormat="1" x14ac:dyDescent="0.25"/>
    <row r="131" s="84" customFormat="1" x14ac:dyDescent="0.25"/>
    <row r="132" s="84" customFormat="1" x14ac:dyDescent="0.25"/>
    <row r="133" s="84" customFormat="1" x14ac:dyDescent="0.25"/>
    <row r="134" s="84" customFormat="1" x14ac:dyDescent="0.25"/>
    <row r="135" s="84" customFormat="1" x14ac:dyDescent="0.25"/>
    <row r="136" s="84" customFormat="1" x14ac:dyDescent="0.25"/>
    <row r="137" s="84" customFormat="1" x14ac:dyDescent="0.25"/>
    <row r="138" s="84" customFormat="1" x14ac:dyDescent="0.25"/>
    <row r="139" s="84" customFormat="1" x14ac:dyDescent="0.25"/>
    <row r="140" s="84" customFormat="1" x14ac:dyDescent="0.25"/>
    <row r="141" s="84" customFormat="1" x14ac:dyDescent="0.25"/>
    <row r="142" s="84" customFormat="1" x14ac:dyDescent="0.25"/>
    <row r="143" s="84" customFormat="1" x14ac:dyDescent="0.25"/>
    <row r="144" s="84" customFormat="1" x14ac:dyDescent="0.25"/>
    <row r="145" s="84" customFormat="1" x14ac:dyDescent="0.25"/>
    <row r="146" s="84" customFormat="1" x14ac:dyDescent="0.25"/>
    <row r="147" s="84" customFormat="1" x14ac:dyDescent="0.25"/>
    <row r="148" s="84" customFormat="1" x14ac:dyDescent="0.25"/>
    <row r="149" s="84" customFormat="1" x14ac:dyDescent="0.25"/>
    <row r="150" s="84" customFormat="1" x14ac:dyDescent="0.25"/>
    <row r="151" s="84" customFormat="1" x14ac:dyDescent="0.25"/>
    <row r="152" s="84" customFormat="1" x14ac:dyDescent="0.25"/>
    <row r="153" s="84" customFormat="1" x14ac:dyDescent="0.25"/>
    <row r="154" s="84" customFormat="1" x14ac:dyDescent="0.25"/>
    <row r="155" s="84" customFormat="1" x14ac:dyDescent="0.25"/>
    <row r="156" s="84" customFormat="1" x14ac:dyDescent="0.25"/>
    <row r="157" s="84" customFormat="1" x14ac:dyDescent="0.25"/>
    <row r="158" s="84" customFormat="1" x14ac:dyDescent="0.25"/>
    <row r="159" s="84" customFormat="1" x14ac:dyDescent="0.25"/>
    <row r="160" s="84" customFormat="1" x14ac:dyDescent="0.25"/>
    <row r="161" s="84" customFormat="1" x14ac:dyDescent="0.25"/>
    <row r="162" s="84" customFormat="1" x14ac:dyDescent="0.25"/>
    <row r="163" s="84" customFormat="1" x14ac:dyDescent="0.25"/>
    <row r="164" s="84" customFormat="1" x14ac:dyDescent="0.25"/>
    <row r="165" s="84" customFormat="1" x14ac:dyDescent="0.25"/>
    <row r="166" s="84" customFormat="1" x14ac:dyDescent="0.25"/>
    <row r="167" s="84" customFormat="1" x14ac:dyDescent="0.25"/>
    <row r="168" s="84" customFormat="1" x14ac:dyDescent="0.25"/>
    <row r="169" s="84" customFormat="1" x14ac:dyDescent="0.25"/>
    <row r="170" s="84" customFormat="1" x14ac:dyDescent="0.25"/>
    <row r="171" s="84" customFormat="1" x14ac:dyDescent="0.25"/>
    <row r="172" s="84" customFormat="1" x14ac:dyDescent="0.25"/>
    <row r="173" s="84" customFormat="1" x14ac:dyDescent="0.25"/>
    <row r="174" s="84" customFormat="1" x14ac:dyDescent="0.25"/>
    <row r="175" s="84" customFormat="1" x14ac:dyDescent="0.25"/>
    <row r="176" s="84" customFormat="1" x14ac:dyDescent="0.25"/>
    <row r="177" s="84" customFormat="1" x14ac:dyDescent="0.25"/>
    <row r="178" s="84" customFormat="1" x14ac:dyDescent="0.25"/>
    <row r="179" s="84" customFormat="1" x14ac:dyDescent="0.25"/>
    <row r="180" s="84" customFormat="1" x14ac:dyDescent="0.25"/>
    <row r="181" s="84" customFormat="1" x14ac:dyDescent="0.25"/>
    <row r="182" s="84" customFormat="1" x14ac:dyDescent="0.25"/>
    <row r="183" s="84" customFormat="1" x14ac:dyDescent="0.25"/>
    <row r="184" s="84" customFormat="1" x14ac:dyDescent="0.25"/>
    <row r="185" s="84" customFormat="1" x14ac:dyDescent="0.25"/>
    <row r="186" s="84" customFormat="1" x14ac:dyDescent="0.25"/>
    <row r="187" s="84" customFormat="1" x14ac:dyDescent="0.25"/>
    <row r="188" s="84" customFormat="1" x14ac:dyDescent="0.25"/>
    <row r="189" s="84" customFormat="1" x14ac:dyDescent="0.25"/>
    <row r="190" s="84" customFormat="1" x14ac:dyDescent="0.25"/>
    <row r="191" s="84" customFormat="1" x14ac:dyDescent="0.25"/>
    <row r="192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  <row r="214" s="84" customFormat="1" x14ac:dyDescent="0.25"/>
    <row r="215" s="84" customFormat="1" x14ac:dyDescent="0.25"/>
    <row r="216" s="84" customFormat="1" x14ac:dyDescent="0.25"/>
    <row r="217" s="84" customFormat="1" x14ac:dyDescent="0.25"/>
    <row r="218" s="84" customFormat="1" x14ac:dyDescent="0.25"/>
    <row r="219" s="84" customFormat="1" x14ac:dyDescent="0.25"/>
    <row r="220" s="84" customFormat="1" x14ac:dyDescent="0.25"/>
    <row r="221" s="84" customFormat="1" x14ac:dyDescent="0.25"/>
    <row r="222" s="84" customFormat="1" x14ac:dyDescent="0.25"/>
    <row r="223" s="84" customFormat="1" x14ac:dyDescent="0.25"/>
    <row r="224" s="84" customFormat="1" x14ac:dyDescent="0.25"/>
    <row r="225" s="84" customFormat="1" x14ac:dyDescent="0.25"/>
    <row r="226" s="84" customFormat="1" x14ac:dyDescent="0.25"/>
    <row r="227" s="84" customFormat="1" x14ac:dyDescent="0.25"/>
    <row r="228" s="84" customFormat="1" x14ac:dyDescent="0.25"/>
    <row r="229" s="84" customFormat="1" x14ac:dyDescent="0.25"/>
    <row r="230" s="84" customFormat="1" x14ac:dyDescent="0.25"/>
    <row r="231" s="84" customFormat="1" x14ac:dyDescent="0.25"/>
    <row r="232" s="84" customFormat="1" x14ac:dyDescent="0.25"/>
    <row r="233" s="84" customFormat="1" x14ac:dyDescent="0.25"/>
    <row r="234" s="84" customFormat="1" x14ac:dyDescent="0.25"/>
    <row r="235" s="84" customFormat="1" x14ac:dyDescent="0.25"/>
    <row r="236" s="84" customFormat="1" x14ac:dyDescent="0.25"/>
    <row r="237" s="84" customFormat="1" x14ac:dyDescent="0.25"/>
    <row r="238" s="84" customFormat="1" x14ac:dyDescent="0.25"/>
    <row r="239" s="84" customFormat="1" x14ac:dyDescent="0.25"/>
    <row r="240" s="84" customFormat="1" x14ac:dyDescent="0.25"/>
    <row r="241" s="84" customFormat="1" x14ac:dyDescent="0.25"/>
    <row r="242" s="84" customFormat="1" x14ac:dyDescent="0.25"/>
    <row r="243" s="84" customFormat="1" x14ac:dyDescent="0.25"/>
    <row r="244" s="84" customFormat="1" x14ac:dyDescent="0.25"/>
    <row r="245" s="84" customFormat="1" x14ac:dyDescent="0.25"/>
    <row r="246" s="84" customFormat="1" x14ac:dyDescent="0.25"/>
    <row r="247" s="84" customFormat="1" x14ac:dyDescent="0.25"/>
    <row r="248" s="84" customFormat="1" x14ac:dyDescent="0.25"/>
    <row r="249" s="84" customFormat="1" x14ac:dyDescent="0.25"/>
    <row r="250" s="84" customFormat="1" x14ac:dyDescent="0.25"/>
    <row r="251" s="84" customFormat="1" x14ac:dyDescent="0.25"/>
    <row r="252" s="84" customFormat="1" x14ac:dyDescent="0.25"/>
    <row r="253" s="84" customFormat="1" x14ac:dyDescent="0.25"/>
    <row r="254" s="84" customFormat="1" x14ac:dyDescent="0.25"/>
    <row r="255" s="84" customFormat="1" x14ac:dyDescent="0.25"/>
    <row r="256" s="84" customFormat="1" x14ac:dyDescent="0.25"/>
    <row r="257" s="84" customFormat="1" x14ac:dyDescent="0.25"/>
    <row r="258" s="84" customFormat="1" x14ac:dyDescent="0.25"/>
    <row r="259" s="84" customFormat="1" x14ac:dyDescent="0.25"/>
    <row r="260" s="84" customFormat="1" x14ac:dyDescent="0.25"/>
    <row r="261" s="84" customFormat="1" x14ac:dyDescent="0.25"/>
    <row r="262" s="84" customFormat="1" x14ac:dyDescent="0.25"/>
    <row r="263" s="84" customFormat="1" x14ac:dyDescent="0.25"/>
    <row r="264" s="84" customFormat="1" x14ac:dyDescent="0.25"/>
    <row r="265" s="84" customFormat="1" x14ac:dyDescent="0.25"/>
    <row r="266" s="84" customFormat="1" x14ac:dyDescent="0.25"/>
    <row r="267" s="84" customFormat="1" x14ac:dyDescent="0.25"/>
    <row r="268" s="84" customFormat="1" x14ac:dyDescent="0.25"/>
    <row r="269" s="84" customFormat="1" x14ac:dyDescent="0.25"/>
    <row r="270" s="84" customFormat="1" x14ac:dyDescent="0.25"/>
    <row r="271" s="84" customFormat="1" x14ac:dyDescent="0.25"/>
    <row r="272" s="84" customFormat="1" x14ac:dyDescent="0.25"/>
    <row r="273" s="84" customFormat="1" x14ac:dyDescent="0.25"/>
    <row r="274" s="84" customFormat="1" x14ac:dyDescent="0.25"/>
    <row r="275" s="84" customFormat="1" x14ac:dyDescent="0.25"/>
    <row r="276" s="84" customFormat="1" x14ac:dyDescent="0.25"/>
    <row r="277" s="84" customFormat="1" x14ac:dyDescent="0.25"/>
    <row r="278" s="84" customFormat="1" x14ac:dyDescent="0.25"/>
    <row r="279" s="84" customFormat="1" x14ac:dyDescent="0.25"/>
    <row r="280" s="84" customFormat="1" x14ac:dyDescent="0.25"/>
    <row r="281" s="84" customFormat="1" x14ac:dyDescent="0.25"/>
    <row r="282" s="84" customFormat="1" x14ac:dyDescent="0.25"/>
    <row r="283" s="84" customFormat="1" x14ac:dyDescent="0.25"/>
    <row r="284" s="84" customFormat="1" x14ac:dyDescent="0.25"/>
    <row r="285" s="84" customFormat="1" x14ac:dyDescent="0.25"/>
    <row r="286" s="84" customFormat="1" x14ac:dyDescent="0.25"/>
    <row r="287" s="84" customFormat="1" x14ac:dyDescent="0.25"/>
    <row r="288" s="84" customFormat="1" x14ac:dyDescent="0.25"/>
    <row r="289" s="84" customFormat="1" x14ac:dyDescent="0.25"/>
    <row r="290" s="84" customFormat="1" x14ac:dyDescent="0.25"/>
    <row r="291" s="84" customFormat="1" x14ac:dyDescent="0.25"/>
    <row r="292" s="84" customFormat="1" x14ac:dyDescent="0.25"/>
    <row r="293" s="84" customFormat="1" x14ac:dyDescent="0.25"/>
    <row r="294" s="84" customFormat="1" x14ac:dyDescent="0.25"/>
    <row r="295" s="84" customFormat="1" x14ac:dyDescent="0.25"/>
    <row r="296" s="84" customFormat="1" x14ac:dyDescent="0.25"/>
    <row r="297" s="84" customFormat="1" x14ac:dyDescent="0.25"/>
    <row r="298" s="84" customFormat="1" x14ac:dyDescent="0.25"/>
    <row r="299" s="84" customFormat="1" x14ac:dyDescent="0.25"/>
    <row r="300" s="84" customFormat="1" x14ac:dyDescent="0.25"/>
    <row r="301" s="84" customFormat="1" x14ac:dyDescent="0.25"/>
    <row r="302" s="84" customFormat="1" x14ac:dyDescent="0.25"/>
    <row r="303" s="84" customFormat="1" x14ac:dyDescent="0.25"/>
    <row r="304" s="84" customFormat="1" x14ac:dyDescent="0.25"/>
    <row r="305" s="84" customFormat="1" x14ac:dyDescent="0.25"/>
    <row r="306" s="84" customFormat="1" x14ac:dyDescent="0.25"/>
    <row r="307" s="84" customFormat="1" x14ac:dyDescent="0.25"/>
    <row r="308" s="84" customFormat="1" x14ac:dyDescent="0.25"/>
    <row r="309" s="84" customFormat="1" x14ac:dyDescent="0.25"/>
    <row r="310" s="84" customFormat="1" x14ac:dyDescent="0.25"/>
    <row r="311" s="84" customFormat="1" x14ac:dyDescent="0.25"/>
    <row r="312" s="84" customFormat="1" x14ac:dyDescent="0.25"/>
    <row r="313" s="84" customFormat="1" x14ac:dyDescent="0.25"/>
    <row r="314" s="84" customFormat="1" x14ac:dyDescent="0.25"/>
    <row r="315" s="84" customFormat="1" x14ac:dyDescent="0.25"/>
    <row r="316" s="84" customFormat="1" x14ac:dyDescent="0.25"/>
    <row r="317" s="84" customFormat="1" x14ac:dyDescent="0.25"/>
    <row r="318" s="84" customFormat="1" x14ac:dyDescent="0.25"/>
    <row r="319" s="84" customFormat="1" x14ac:dyDescent="0.25"/>
    <row r="320" s="84" customFormat="1" x14ac:dyDescent="0.25"/>
    <row r="321" s="84" customFormat="1" x14ac:dyDescent="0.25"/>
    <row r="322" s="84" customFormat="1" x14ac:dyDescent="0.25"/>
    <row r="323" s="84" customFormat="1" x14ac:dyDescent="0.25"/>
    <row r="324" s="84" customFormat="1" x14ac:dyDescent="0.25"/>
    <row r="325" s="84" customFormat="1" x14ac:dyDescent="0.25"/>
    <row r="326" s="84" customFormat="1" x14ac:dyDescent="0.25"/>
    <row r="327" s="84" customFormat="1" x14ac:dyDescent="0.25"/>
    <row r="328" s="84" customFormat="1" x14ac:dyDescent="0.25"/>
    <row r="329" s="84" customFormat="1" x14ac:dyDescent="0.25"/>
    <row r="330" s="84" customFormat="1" x14ac:dyDescent="0.25"/>
  </sheetData>
  <mergeCells count="1"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zoomScale="85" zoomScaleNormal="85" workbookViewId="0">
      <pane xSplit="3" ySplit="7" topLeftCell="D8" activePane="bottomRight" state="frozen"/>
      <selection activeCell="B5" sqref="B5"/>
      <selection pane="topRight" activeCell="B5" sqref="B5"/>
      <selection pane="bottomLeft" activeCell="B5" sqref="B5"/>
      <selection pane="bottomRight" activeCell="D8" sqref="D8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4.85546875" style="84" bestFit="1" customWidth="1"/>
    <col min="4" max="9" width="13.28515625" style="84" customWidth="1"/>
    <col min="10" max="16384" width="9.140625" style="84"/>
  </cols>
  <sheetData>
    <row r="1" spans="2:10" thickBot="1" x14ac:dyDescent="0.35"/>
    <row r="2" spans="2:10" ht="18.600000000000001" thickBot="1" x14ac:dyDescent="0.35">
      <c r="B2" s="169" t="s">
        <v>44</v>
      </c>
      <c r="C2" s="170"/>
      <c r="D2" s="170"/>
      <c r="E2" s="170"/>
      <c r="F2" s="170"/>
      <c r="G2" s="170"/>
      <c r="H2" s="170"/>
      <c r="I2" s="170"/>
    </row>
    <row r="3" spans="2:10" ht="14.45" x14ac:dyDescent="0.3">
      <c r="B3" s="82" t="s">
        <v>104</v>
      </c>
    </row>
    <row r="4" spans="2:10" ht="14.45" x14ac:dyDescent="0.3">
      <c r="B4" s="81">
        <v>41715</v>
      </c>
      <c r="C4" s="58"/>
      <c r="D4" s="58"/>
      <c r="E4" s="58"/>
      <c r="F4" s="58"/>
      <c r="G4" s="58"/>
      <c r="H4" s="58"/>
      <c r="I4" s="58"/>
    </row>
    <row r="6" spans="2:10" ht="14.45" x14ac:dyDescent="0.3">
      <c r="B6" s="36" t="s">
        <v>87</v>
      </c>
    </row>
    <row r="7" spans="2:10" thickBot="1" x14ac:dyDescent="0.35">
      <c r="B7" s="59"/>
      <c r="C7" s="59"/>
      <c r="D7" s="5">
        <v>2013</v>
      </c>
      <c r="E7" s="5">
        <v>2014</v>
      </c>
      <c r="F7" s="5">
        <v>2016</v>
      </c>
      <c r="G7" s="5">
        <v>2018</v>
      </c>
      <c r="H7" s="5">
        <v>2020</v>
      </c>
      <c r="I7" s="5">
        <v>2025</v>
      </c>
    </row>
    <row r="8" spans="2:10" ht="14.45" x14ac:dyDescent="0.3">
      <c r="B8" s="31" t="s">
        <v>72</v>
      </c>
      <c r="C8" s="36" t="s">
        <v>40</v>
      </c>
      <c r="D8" s="33">
        <v>2038959.7135595633</v>
      </c>
      <c r="E8" s="33">
        <v>2023586.1261016484</v>
      </c>
      <c r="F8" s="33">
        <v>1907779.2881552565</v>
      </c>
      <c r="G8" s="33">
        <v>1885435.7373333266</v>
      </c>
      <c r="H8" s="33">
        <v>1718692.4221219649</v>
      </c>
      <c r="I8" s="33">
        <v>1619054.0981122698</v>
      </c>
    </row>
    <row r="9" spans="2:10" ht="14.45" x14ac:dyDescent="0.3">
      <c r="C9" s="36" t="s">
        <v>43</v>
      </c>
      <c r="D9" s="34">
        <v>3810.741721132581</v>
      </c>
      <c r="E9" s="34">
        <v>3654.8654695562063</v>
      </c>
      <c r="F9" s="34">
        <v>1439.0735925226504</v>
      </c>
      <c r="G9" s="34">
        <v>1405.9582486774498</v>
      </c>
      <c r="H9" s="34">
        <v>1268.0274198585455</v>
      </c>
      <c r="I9" s="34">
        <v>1153.1848963487105</v>
      </c>
      <c r="J9" s="135"/>
    </row>
    <row r="10" spans="2:10" thickBot="1" x14ac:dyDescent="0.35">
      <c r="B10" s="78"/>
      <c r="C10" s="55" t="s">
        <v>45</v>
      </c>
      <c r="D10" s="34">
        <v>1504.2648085054386</v>
      </c>
      <c r="E10" s="34">
        <v>1484.3075472619569</v>
      </c>
      <c r="F10" s="34">
        <v>1154.2000628158207</v>
      </c>
      <c r="G10" s="34">
        <v>1107.2296320972632</v>
      </c>
      <c r="H10" s="34">
        <v>1033.0088775378317</v>
      </c>
      <c r="I10" s="34">
        <v>971.78872635704715</v>
      </c>
    </row>
    <row r="11" spans="2:10" ht="14.45" x14ac:dyDescent="0.3">
      <c r="B11" s="32" t="s">
        <v>32</v>
      </c>
      <c r="C11" s="28" t="s">
        <v>40</v>
      </c>
      <c r="D11" s="33">
        <v>27575.091464966099</v>
      </c>
      <c r="E11" s="33">
        <v>26836.7806036412</v>
      </c>
      <c r="F11" s="33">
        <v>24029.4353344355</v>
      </c>
      <c r="G11" s="33">
        <v>23423.540042718399</v>
      </c>
      <c r="H11" s="33">
        <v>21552.312760582001</v>
      </c>
      <c r="I11" s="33">
        <v>18298.659224455001</v>
      </c>
    </row>
    <row r="12" spans="2:10" ht="14.45" x14ac:dyDescent="0.3">
      <c r="B12" s="77"/>
      <c r="C12" s="29" t="s">
        <v>43</v>
      </c>
      <c r="D12" s="34">
        <v>17.924926824413099</v>
      </c>
      <c r="E12" s="34">
        <v>6.5513152871432396</v>
      </c>
      <c r="F12" s="34">
        <v>2.2943722164258702</v>
      </c>
      <c r="G12" s="34">
        <v>2.3032072240836801</v>
      </c>
      <c r="H12" s="34">
        <v>2.38114040904299</v>
      </c>
      <c r="I12" s="34">
        <v>2.2943722163156401</v>
      </c>
    </row>
    <row r="13" spans="2:10" thickBot="1" x14ac:dyDescent="0.35">
      <c r="B13" s="78"/>
      <c r="C13" s="30" t="s">
        <v>45</v>
      </c>
      <c r="D13" s="34">
        <v>22.0024308253575</v>
      </c>
      <c r="E13" s="34">
        <v>17.264193569885201</v>
      </c>
      <c r="F13" s="34">
        <v>15.4834295418846</v>
      </c>
      <c r="G13" s="34">
        <v>15.428832223095601</v>
      </c>
      <c r="H13" s="34">
        <v>15.5487457562872</v>
      </c>
      <c r="I13" s="34">
        <v>14.887411557782899</v>
      </c>
    </row>
    <row r="14" spans="2:10" ht="14.45" x14ac:dyDescent="0.3">
      <c r="B14" s="31" t="s">
        <v>34</v>
      </c>
      <c r="C14" s="36" t="s">
        <v>40</v>
      </c>
      <c r="D14" s="33">
        <v>25136.351884083</v>
      </c>
      <c r="E14" s="33">
        <v>24161.1257890489</v>
      </c>
      <c r="F14" s="33">
        <v>25758.459686153201</v>
      </c>
      <c r="G14" s="33">
        <v>24643.9416998788</v>
      </c>
      <c r="H14" s="33">
        <v>23063.0984525065</v>
      </c>
      <c r="I14" s="33">
        <v>22816.043537286401</v>
      </c>
    </row>
    <row r="15" spans="2:10" ht="14.45" x14ac:dyDescent="0.3">
      <c r="C15" s="36" t="s">
        <v>43</v>
      </c>
      <c r="D15" s="34">
        <v>5.3864474232850696</v>
      </c>
      <c r="E15" s="34">
        <v>6.7515537664372003</v>
      </c>
      <c r="F15" s="34">
        <v>5.3540997681472398</v>
      </c>
      <c r="G15" s="34">
        <v>4.1972326886046796</v>
      </c>
      <c r="H15" s="34">
        <v>5.5593833440752602</v>
      </c>
      <c r="I15" s="34">
        <v>5.7660678283873299</v>
      </c>
    </row>
    <row r="16" spans="2:10" thickBot="1" x14ac:dyDescent="0.35">
      <c r="B16" s="78"/>
      <c r="C16" s="55" t="s">
        <v>45</v>
      </c>
      <c r="D16" s="34">
        <v>14.126356277055001</v>
      </c>
      <c r="E16" s="34">
        <v>13.088577920867101</v>
      </c>
      <c r="F16" s="34">
        <v>10.1717534659506</v>
      </c>
      <c r="G16" s="34">
        <v>9.9937242247640707</v>
      </c>
      <c r="H16" s="34">
        <v>10.915596044456199</v>
      </c>
      <c r="I16" s="34">
        <v>11.224114112548399</v>
      </c>
    </row>
    <row r="17" spans="2:10" ht="14.45" x14ac:dyDescent="0.3">
      <c r="B17" s="31" t="s">
        <v>33</v>
      </c>
      <c r="C17" s="36" t="s">
        <v>40</v>
      </c>
      <c r="D17" s="33">
        <v>352843.77845551103</v>
      </c>
      <c r="E17" s="33">
        <v>354737.163678743</v>
      </c>
      <c r="F17" s="33">
        <v>333222.23933592002</v>
      </c>
      <c r="G17" s="33">
        <v>324074.06030755799</v>
      </c>
      <c r="H17" s="33">
        <v>302177.94316608203</v>
      </c>
      <c r="I17" s="33">
        <v>281168.07173840498</v>
      </c>
    </row>
    <row r="18" spans="2:10" ht="14.45" x14ac:dyDescent="0.3">
      <c r="C18" s="36" t="s">
        <v>43</v>
      </c>
      <c r="D18" s="34">
        <v>735.19841603698706</v>
      </c>
      <c r="E18" s="34">
        <v>605.94082521052405</v>
      </c>
      <c r="F18" s="34">
        <v>338.98948915088999</v>
      </c>
      <c r="G18" s="34">
        <v>346.5933481909201</v>
      </c>
      <c r="H18" s="34">
        <v>315.05422790680996</v>
      </c>
      <c r="I18" s="34">
        <v>301.10457672820996</v>
      </c>
      <c r="J18" s="135"/>
    </row>
    <row r="19" spans="2:10" thickBot="1" x14ac:dyDescent="0.35">
      <c r="B19" s="78"/>
      <c r="C19" s="55" t="s">
        <v>45</v>
      </c>
      <c r="D19" s="34">
        <v>277.70218569968</v>
      </c>
      <c r="E19" s="34">
        <v>275.08255662701703</v>
      </c>
      <c r="F19" s="34">
        <v>223.11213619095099</v>
      </c>
      <c r="G19" s="34">
        <v>217.10342036706601</v>
      </c>
      <c r="H19" s="34">
        <v>199.493905576195</v>
      </c>
      <c r="I19" s="34">
        <v>178.07489460014099</v>
      </c>
    </row>
    <row r="20" spans="2:10" ht="14.45" x14ac:dyDescent="0.3">
      <c r="B20" s="31" t="s">
        <v>105</v>
      </c>
      <c r="C20" s="36" t="s">
        <v>40</v>
      </c>
      <c r="D20" s="33">
        <v>379109.14516462875</v>
      </c>
      <c r="E20" s="33">
        <v>381677.27767122752</v>
      </c>
      <c r="F20" s="33">
        <v>359662.86799524311</v>
      </c>
      <c r="G20" s="33">
        <v>364395.30731261108</v>
      </c>
      <c r="H20" s="33">
        <v>344232.88657133206</v>
      </c>
      <c r="I20" s="33">
        <v>289991.57129297906</v>
      </c>
    </row>
    <row r="21" spans="2:10" ht="14.45" x14ac:dyDescent="0.3">
      <c r="C21" s="36" t="s">
        <v>43</v>
      </c>
      <c r="D21" s="34">
        <v>1097.5051201452079</v>
      </c>
      <c r="E21" s="34">
        <v>1017.4363229144814</v>
      </c>
      <c r="F21" s="34">
        <v>351.4911231055554</v>
      </c>
      <c r="G21" s="34">
        <v>359.96710477760178</v>
      </c>
      <c r="H21" s="34">
        <v>327.06896604788255</v>
      </c>
      <c r="I21" s="34">
        <v>229.68606220589172</v>
      </c>
    </row>
    <row r="22" spans="2:10" thickBot="1" x14ac:dyDescent="0.35">
      <c r="B22" s="78"/>
      <c r="C22" s="55" t="s">
        <v>45</v>
      </c>
      <c r="D22" s="34">
        <v>335.22068932977822</v>
      </c>
      <c r="E22" s="34">
        <v>326.99796316789929</v>
      </c>
      <c r="F22" s="34">
        <v>232.3132406846052</v>
      </c>
      <c r="G22" s="34">
        <v>232.9697799489667</v>
      </c>
      <c r="H22" s="34">
        <v>224.78052437342021</v>
      </c>
      <c r="I22" s="34">
        <v>199.38038550765049</v>
      </c>
    </row>
    <row r="23" spans="2:10" ht="14.45" x14ac:dyDescent="0.3">
      <c r="B23" s="32" t="s">
        <v>36</v>
      </c>
      <c r="C23" s="36" t="s">
        <v>40</v>
      </c>
      <c r="D23" s="33">
        <v>141686.192937485</v>
      </c>
      <c r="E23" s="33">
        <v>148549.0638772684</v>
      </c>
      <c r="F23" s="33">
        <v>127913.1401495006</v>
      </c>
      <c r="G23" s="33">
        <v>125516.0677822796</v>
      </c>
      <c r="H23" s="33">
        <v>97773.931766132591</v>
      </c>
      <c r="I23" s="33">
        <v>90227.908316055895</v>
      </c>
    </row>
    <row r="24" spans="2:10" x14ac:dyDescent="0.25">
      <c r="B24" s="77"/>
      <c r="C24" s="36" t="s">
        <v>43</v>
      </c>
      <c r="D24" s="34">
        <v>353.81374003286197</v>
      </c>
      <c r="E24" s="34">
        <v>440.33063006292298</v>
      </c>
      <c r="F24" s="34">
        <v>166.23020500587299</v>
      </c>
      <c r="G24" s="34">
        <v>150.06588108790001</v>
      </c>
      <c r="H24" s="34">
        <v>116.200950362407</v>
      </c>
      <c r="I24" s="34">
        <v>103.730381792975</v>
      </c>
    </row>
    <row r="25" spans="2:10" ht="15.75" thickBot="1" x14ac:dyDescent="0.3">
      <c r="B25" s="78"/>
      <c r="C25" s="55" t="s">
        <v>45</v>
      </c>
      <c r="D25" s="34">
        <v>86.773075054626503</v>
      </c>
      <c r="E25" s="34">
        <v>92.848519506213705</v>
      </c>
      <c r="F25" s="34">
        <v>60.6684216051137</v>
      </c>
      <c r="G25" s="34">
        <v>53.881719361777797</v>
      </c>
      <c r="H25" s="34">
        <v>42.928663010933597</v>
      </c>
      <c r="I25" s="34">
        <v>39.408378115089199</v>
      </c>
    </row>
    <row r="26" spans="2:10" x14ac:dyDescent="0.25">
      <c r="B26" s="31" t="s">
        <v>37</v>
      </c>
      <c r="C26" s="36" t="s">
        <v>40</v>
      </c>
      <c r="D26" s="33">
        <v>147466.80983879499</v>
      </c>
      <c r="E26" s="33">
        <v>154578.11402993399</v>
      </c>
      <c r="F26" s="33">
        <v>136683.54394507999</v>
      </c>
      <c r="G26" s="33">
        <v>138856.563804</v>
      </c>
      <c r="H26" s="33">
        <v>123514.26842111201</v>
      </c>
      <c r="I26" s="33">
        <v>114445.97803582301</v>
      </c>
    </row>
    <row r="27" spans="2:10" x14ac:dyDescent="0.25">
      <c r="C27" s="36" t="s">
        <v>43</v>
      </c>
      <c r="D27" s="34">
        <v>204.98174130811901</v>
      </c>
      <c r="E27" s="34">
        <v>232.75842375092299</v>
      </c>
      <c r="F27" s="34">
        <v>111.68069756152001</v>
      </c>
      <c r="G27" s="34">
        <v>113.655031726811</v>
      </c>
      <c r="H27" s="34">
        <v>108.223377735707</v>
      </c>
      <c r="I27" s="34">
        <v>106.107006767032</v>
      </c>
    </row>
    <row r="28" spans="2:10" ht="15.75" thickBot="1" x14ac:dyDescent="0.3">
      <c r="B28" s="78"/>
      <c r="C28" s="55" t="s">
        <v>45</v>
      </c>
      <c r="D28" s="34">
        <v>98.456850485230405</v>
      </c>
      <c r="E28" s="34">
        <v>99.8305002255765</v>
      </c>
      <c r="F28" s="34">
        <v>83.429844016547307</v>
      </c>
      <c r="G28" s="34">
        <v>79.691031679421698</v>
      </c>
      <c r="H28" s="34">
        <v>74.261916664786099</v>
      </c>
      <c r="I28" s="34">
        <v>70.9981828145999</v>
      </c>
    </row>
    <row r="29" spans="2:10" x14ac:dyDescent="0.25">
      <c r="B29" s="31" t="s">
        <v>38</v>
      </c>
      <c r="C29" s="36" t="s">
        <v>40</v>
      </c>
      <c r="D29" s="33">
        <v>54731.202059823598</v>
      </c>
      <c r="E29" s="33">
        <v>43832.936312929698</v>
      </c>
      <c r="F29" s="33">
        <v>43757.342127029297</v>
      </c>
      <c r="G29" s="33">
        <v>40308.363370020503</v>
      </c>
      <c r="H29" s="33">
        <v>25816.679974310799</v>
      </c>
      <c r="I29" s="33">
        <v>18289.112593100999</v>
      </c>
    </row>
    <row r="30" spans="2:10" x14ac:dyDescent="0.25">
      <c r="C30" s="36" t="s">
        <v>43</v>
      </c>
      <c r="D30" s="34">
        <v>68.295004300944697</v>
      </c>
      <c r="E30" s="34">
        <v>64.725778210219801</v>
      </c>
      <c r="F30" s="34">
        <v>68.747382315478106</v>
      </c>
      <c r="G30" s="34">
        <v>31.229957758407199</v>
      </c>
      <c r="H30" s="34">
        <v>19.929040853796199</v>
      </c>
      <c r="I30" s="34">
        <v>19.426058331206502</v>
      </c>
    </row>
    <row r="31" spans="2:10" ht="15.75" thickBot="1" x14ac:dyDescent="0.3">
      <c r="B31" s="78"/>
      <c r="C31" s="55" t="s">
        <v>45</v>
      </c>
      <c r="D31" s="34">
        <v>26.199042293776799</v>
      </c>
      <c r="E31" s="34">
        <v>22.621104952503</v>
      </c>
      <c r="F31" s="34">
        <v>22.524163273301301</v>
      </c>
      <c r="G31" s="34">
        <v>20.528901831880699</v>
      </c>
      <c r="H31" s="34">
        <v>13.7051337102654</v>
      </c>
      <c r="I31" s="34">
        <v>10.419677757673201</v>
      </c>
    </row>
    <row r="32" spans="2:10" x14ac:dyDescent="0.25">
      <c r="B32" s="31" t="s">
        <v>39</v>
      </c>
      <c r="C32" s="36" t="s">
        <v>40</v>
      </c>
      <c r="D32" s="33">
        <v>216832.59573194099</v>
      </c>
      <c r="E32" s="33">
        <v>206058.28465539499</v>
      </c>
      <c r="F32" s="33">
        <v>212196.2530698</v>
      </c>
      <c r="G32" s="33">
        <v>201982.94979529001</v>
      </c>
      <c r="H32" s="33">
        <v>197435.56543611101</v>
      </c>
      <c r="I32" s="33">
        <v>207901.51884762399</v>
      </c>
    </row>
    <row r="33" spans="2:9" x14ac:dyDescent="0.25">
      <c r="C33" s="36" t="s">
        <v>43</v>
      </c>
      <c r="D33" s="34">
        <v>664.51260548305402</v>
      </c>
      <c r="E33" s="34">
        <v>611.50412742863898</v>
      </c>
      <c r="F33" s="34">
        <v>88.798974532599502</v>
      </c>
      <c r="G33" s="34">
        <v>80.731462196272602</v>
      </c>
      <c r="H33" s="34">
        <v>82.348449924796199</v>
      </c>
      <c r="I33" s="34">
        <v>96.655880577462199</v>
      </c>
    </row>
    <row r="34" spans="2:9" ht="15.75" thickBot="1" x14ac:dyDescent="0.3">
      <c r="B34" s="78"/>
      <c r="C34" s="55" t="s">
        <v>45</v>
      </c>
      <c r="D34" s="34">
        <v>113.811528717724</v>
      </c>
      <c r="E34" s="34">
        <v>111.81618650996</v>
      </c>
      <c r="F34" s="34">
        <v>73.291550005216905</v>
      </c>
      <c r="G34" s="34">
        <v>71.967137528816494</v>
      </c>
      <c r="H34" s="34">
        <v>71.959039884322493</v>
      </c>
      <c r="I34" s="34">
        <v>77.489703077245096</v>
      </c>
    </row>
    <row r="35" spans="2:9" x14ac:dyDescent="0.25">
      <c r="B35" s="32" t="s">
        <v>107</v>
      </c>
      <c r="C35" s="36" t="s">
        <v>40</v>
      </c>
      <c r="D35" s="33">
        <v>253753.45953217789</v>
      </c>
      <c r="E35" s="33">
        <v>248082.31425222461</v>
      </c>
      <c r="F35" s="33">
        <v>222196.3687419871</v>
      </c>
      <c r="G35" s="33">
        <v>216298.43793417481</v>
      </c>
      <c r="H35" s="33">
        <v>196856.1449235779</v>
      </c>
      <c r="I35" s="33">
        <v>190471.16662982991</v>
      </c>
    </row>
    <row r="36" spans="2:9" x14ac:dyDescent="0.25">
      <c r="B36" s="77"/>
      <c r="C36" s="36" t="s">
        <v>43</v>
      </c>
      <c r="D36" s="34">
        <v>205.5776609757813</v>
      </c>
      <c r="E36" s="34">
        <v>188.0271836177993</v>
      </c>
      <c r="F36" s="34">
        <v>100.52781539734258</v>
      </c>
      <c r="G36" s="34">
        <v>102.82481864299527</v>
      </c>
      <c r="H36" s="34">
        <v>99.569072093629927</v>
      </c>
      <c r="I36" s="34">
        <v>95.092236518294484</v>
      </c>
    </row>
    <row r="37" spans="2:9" ht="15.75" thickBot="1" x14ac:dyDescent="0.3">
      <c r="B37" s="78"/>
      <c r="C37" s="55" t="s">
        <v>45</v>
      </c>
      <c r="D37" s="153">
        <v>237.860749952802</v>
      </c>
      <c r="E37" s="153">
        <v>230.39490348129578</v>
      </c>
      <c r="F37" s="153">
        <v>173.54705599607129</v>
      </c>
      <c r="G37" s="153">
        <v>148.419399714516</v>
      </c>
      <c r="H37" s="153">
        <v>142.12749705947681</v>
      </c>
      <c r="I37" s="153">
        <v>138.33836548295841</v>
      </c>
    </row>
    <row r="38" spans="2:9" x14ac:dyDescent="0.25">
      <c r="B38" s="31" t="s">
        <v>106</v>
      </c>
      <c r="C38" s="36" t="s">
        <v>40</v>
      </c>
      <c r="D38" s="34">
        <v>252393.91057490421</v>
      </c>
      <c r="E38" s="34">
        <v>270009.18220953702</v>
      </c>
      <c r="F38" s="34">
        <v>262445.78926448961</v>
      </c>
      <c r="G38" s="34">
        <v>267547.65025823552</v>
      </c>
      <c r="H38" s="34">
        <v>244009.69632689469</v>
      </c>
      <c r="I38" s="34">
        <v>239996.00126940032</v>
      </c>
    </row>
    <row r="39" spans="2:9" x14ac:dyDescent="0.25">
      <c r="C39" s="36" t="s">
        <v>43</v>
      </c>
      <c r="D39" s="34">
        <v>301.396642560793</v>
      </c>
      <c r="E39" s="34">
        <v>395.04842228072903</v>
      </c>
      <c r="F39" s="34">
        <v>175.99943559836021</v>
      </c>
      <c r="G39" s="34">
        <v>183.69392915321538</v>
      </c>
      <c r="H39" s="34">
        <v>152.55976741569111</v>
      </c>
      <c r="I39" s="34">
        <v>146.7552145871295</v>
      </c>
    </row>
    <row r="40" spans="2:9" ht="15.75" thickBot="1" x14ac:dyDescent="0.3">
      <c r="B40" s="78"/>
      <c r="C40" s="55" t="s">
        <v>45</v>
      </c>
      <c r="D40" s="34">
        <v>164.93086478016721</v>
      </c>
      <c r="E40" s="34">
        <v>179.56594072550752</v>
      </c>
      <c r="F40" s="34">
        <v>169.4650667317585</v>
      </c>
      <c r="G40" s="34">
        <v>168.2682759392705</v>
      </c>
      <c r="H40" s="34">
        <v>156.1216547792306</v>
      </c>
      <c r="I40" s="34">
        <v>148.44305073633961</v>
      </c>
    </row>
    <row r="41" spans="2:9" x14ac:dyDescent="0.25">
      <c r="B41" s="31" t="s">
        <v>31</v>
      </c>
      <c r="C41" s="36" t="s">
        <v>40</v>
      </c>
      <c r="D41" s="33">
        <v>96641.037699716602</v>
      </c>
      <c r="E41" s="33">
        <v>85449.606292380806</v>
      </c>
      <c r="F41" s="33">
        <v>92870.024744087394</v>
      </c>
      <c r="G41" s="33">
        <v>90240.2174940486</v>
      </c>
      <c r="H41" s="33">
        <v>90175.759430362494</v>
      </c>
      <c r="I41" s="33">
        <v>92211.228522098405</v>
      </c>
    </row>
    <row r="42" spans="2:9" x14ac:dyDescent="0.25">
      <c r="C42" s="36" t="s">
        <v>43</v>
      </c>
      <c r="D42" s="34">
        <v>76.724326667570693</v>
      </c>
      <c r="E42" s="34">
        <v>29.007754269682099</v>
      </c>
      <c r="F42" s="34">
        <v>9.9150435160343697</v>
      </c>
      <c r="G42" s="34">
        <v>10.6499881020055</v>
      </c>
      <c r="H42" s="34">
        <v>18.243777247284001</v>
      </c>
      <c r="I42" s="34">
        <v>25.402402772354399</v>
      </c>
    </row>
    <row r="43" spans="2:9" ht="15.75" thickBot="1" x14ac:dyDescent="0.3">
      <c r="B43" s="78"/>
      <c r="C43" s="55" t="s">
        <v>45</v>
      </c>
      <c r="D43" s="34">
        <v>38.951921474339002</v>
      </c>
      <c r="E43" s="34">
        <v>36.309791210250999</v>
      </c>
      <c r="F43" s="34">
        <v>35.300352826279699</v>
      </c>
      <c r="G43" s="34">
        <v>33.772136345632397</v>
      </c>
      <c r="H43" s="34">
        <v>33.8302018697972</v>
      </c>
      <c r="I43" s="34">
        <v>35.455375984452402</v>
      </c>
    </row>
    <row r="44" spans="2:9" x14ac:dyDescent="0.25">
      <c r="B44" s="32" t="s">
        <v>35</v>
      </c>
      <c r="C44" s="36" t="s">
        <v>40</v>
      </c>
      <c r="D44" s="33">
        <v>90790.138215531406</v>
      </c>
      <c r="E44" s="33">
        <v>79614.276729318197</v>
      </c>
      <c r="F44" s="33">
        <v>67043.823761530803</v>
      </c>
      <c r="G44" s="33">
        <v>68148.637532511304</v>
      </c>
      <c r="H44" s="33">
        <v>52084.134892960697</v>
      </c>
      <c r="I44" s="33">
        <v>53236.8381052119</v>
      </c>
    </row>
    <row r="45" spans="2:9" x14ac:dyDescent="0.25">
      <c r="B45" s="77"/>
      <c r="C45" s="36" t="s">
        <v>43</v>
      </c>
      <c r="D45" s="34">
        <v>79.425089373563793</v>
      </c>
      <c r="E45" s="34">
        <v>56.783132756705001</v>
      </c>
      <c r="F45" s="34">
        <v>19.0449543544241</v>
      </c>
      <c r="G45" s="34">
        <v>20.046287128632802</v>
      </c>
      <c r="H45" s="34">
        <v>20.8892665174237</v>
      </c>
      <c r="I45" s="34">
        <v>21.164636023451202</v>
      </c>
    </row>
    <row r="46" spans="2:9" ht="15.75" thickBot="1" x14ac:dyDescent="0.3">
      <c r="B46" s="78"/>
      <c r="C46" s="55" t="s">
        <v>45</v>
      </c>
      <c r="D46" s="34">
        <v>88.229113614902204</v>
      </c>
      <c r="E46" s="34">
        <v>78.487309364980604</v>
      </c>
      <c r="F46" s="34">
        <v>54.893048478140898</v>
      </c>
      <c r="G46" s="34">
        <v>55.205272932055301</v>
      </c>
      <c r="H46" s="34">
        <v>47.335998808661003</v>
      </c>
      <c r="I46" s="34">
        <v>47.669186610566499</v>
      </c>
    </row>
    <row r="47" spans="2:9" x14ac:dyDescent="0.25">
      <c r="B47" s="171" t="s">
        <v>22</v>
      </c>
      <c r="C47" s="171"/>
      <c r="D47" s="171"/>
      <c r="E47" s="171"/>
      <c r="F47" s="171"/>
      <c r="G47" s="171"/>
      <c r="H47" s="171"/>
      <c r="I47" s="171"/>
    </row>
  </sheetData>
  <mergeCells count="2">
    <mergeCell ref="B2:I2"/>
    <mergeCell ref="B47:I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5"/>
  <sheetViews>
    <sheetView zoomScale="85" zoomScaleNormal="85" workbookViewId="0">
      <pane xSplit="3" ySplit="7" topLeftCell="D8" activePane="bottomRight" state="frozen"/>
      <selection activeCell="B5" sqref="B5"/>
      <selection pane="topRight" activeCell="B5" sqref="B5"/>
      <selection pane="bottomLeft" activeCell="B5" sqref="B5"/>
      <selection pane="bottomRight" activeCell="D8" sqref="D8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14.5703125" style="84" bestFit="1" customWidth="1"/>
    <col min="4" max="9" width="13.28515625" style="84" customWidth="1"/>
    <col min="10" max="16384" width="9.140625" style="84"/>
  </cols>
  <sheetData>
    <row r="1" spans="2:9" thickBot="1" x14ac:dyDescent="0.35"/>
    <row r="2" spans="2:9" ht="18.600000000000001" thickBot="1" x14ac:dyDescent="0.35">
      <c r="B2" s="169" t="s">
        <v>50</v>
      </c>
      <c r="C2" s="170"/>
      <c r="D2" s="170"/>
      <c r="E2" s="170"/>
      <c r="F2" s="170"/>
      <c r="G2" s="170"/>
      <c r="H2" s="170"/>
      <c r="I2" s="170"/>
    </row>
    <row r="3" spans="2:9" ht="14.45" x14ac:dyDescent="0.3">
      <c r="B3" s="82" t="s">
        <v>104</v>
      </c>
    </row>
    <row r="4" spans="2:9" ht="14.45" x14ac:dyDescent="0.3">
      <c r="B4" s="81">
        <v>41715</v>
      </c>
      <c r="C4" s="58"/>
      <c r="D4" s="99"/>
      <c r="E4" s="99"/>
      <c r="F4" s="99"/>
      <c r="G4" s="99"/>
      <c r="H4" s="99"/>
      <c r="I4" s="99"/>
    </row>
    <row r="5" spans="2:9" ht="14.45" x14ac:dyDescent="0.3">
      <c r="B5" s="36"/>
    </row>
    <row r="6" spans="2:9" ht="14.45" x14ac:dyDescent="0.3">
      <c r="B6" s="36" t="s">
        <v>87</v>
      </c>
    </row>
    <row r="7" spans="2:9" ht="14.45" x14ac:dyDescent="0.3">
      <c r="B7" s="39"/>
      <c r="C7" s="79"/>
      <c r="D7" s="98">
        <v>2013</v>
      </c>
      <c r="E7" s="98">
        <v>2014</v>
      </c>
      <c r="F7" s="98">
        <v>2016</v>
      </c>
      <c r="G7" s="98">
        <v>2018</v>
      </c>
      <c r="H7" s="98">
        <v>2020</v>
      </c>
      <c r="I7" s="98">
        <v>2025</v>
      </c>
    </row>
    <row r="8" spans="2:9" ht="14.45" x14ac:dyDescent="0.3">
      <c r="B8" s="40" t="s">
        <v>72</v>
      </c>
      <c r="C8" s="80" t="s">
        <v>51</v>
      </c>
      <c r="D8" s="35">
        <v>1553596.5157307282</v>
      </c>
      <c r="E8" s="35">
        <v>1527629.1620223369</v>
      </c>
      <c r="F8" s="35">
        <v>1380940.3672199154</v>
      </c>
      <c r="G8" s="35">
        <v>1391151.7219750404</v>
      </c>
      <c r="H8" s="35">
        <v>1233178.9588078302</v>
      </c>
      <c r="I8" s="35">
        <v>1153612.2465481998</v>
      </c>
    </row>
    <row r="9" spans="2:9" ht="14.45" x14ac:dyDescent="0.3">
      <c r="B9" s="37"/>
      <c r="C9" s="85" t="s">
        <v>52</v>
      </c>
      <c r="D9" s="38">
        <v>426951.66216064745</v>
      </c>
      <c r="E9" s="38">
        <v>435883.54455002584</v>
      </c>
      <c r="F9" s="38">
        <v>454391.14426020504</v>
      </c>
      <c r="G9" s="38">
        <v>424241.86755243648</v>
      </c>
      <c r="H9" s="38">
        <v>424983.20440511033</v>
      </c>
      <c r="I9" s="38">
        <v>399472.30297976237</v>
      </c>
    </row>
    <row r="10" spans="2:9" ht="14.45" x14ac:dyDescent="0.3">
      <c r="B10" s="37"/>
      <c r="C10" s="85" t="s">
        <v>53</v>
      </c>
      <c r="D10" s="38">
        <v>36725.679483842308</v>
      </c>
      <c r="E10" s="38">
        <v>41595.296394229001</v>
      </c>
      <c r="F10" s="38">
        <v>44480.019717530835</v>
      </c>
      <c r="G10" s="38">
        <v>41904.407738638351</v>
      </c>
      <c r="H10" s="38">
        <v>41143.381236774716</v>
      </c>
      <c r="I10" s="38">
        <v>42605.231350501381</v>
      </c>
    </row>
    <row r="11" spans="2:9" ht="14.45" x14ac:dyDescent="0.3">
      <c r="B11" s="37"/>
      <c r="C11" s="85" t="s">
        <v>54</v>
      </c>
      <c r="D11" s="38">
        <v>0</v>
      </c>
      <c r="E11" s="38">
        <v>0</v>
      </c>
      <c r="F11" s="38">
        <v>5075.7984962752516</v>
      </c>
      <c r="G11" s="38">
        <v>4205.5110411897867</v>
      </c>
      <c r="H11" s="38">
        <v>2854.5380317927775</v>
      </c>
      <c r="I11" s="38">
        <v>8558.5118904010324</v>
      </c>
    </row>
    <row r="12" spans="2:9" ht="14.45" x14ac:dyDescent="0.3">
      <c r="B12" s="37"/>
      <c r="C12" s="85" t="s">
        <v>55</v>
      </c>
      <c r="D12" s="38">
        <v>205.24674608476201</v>
      </c>
      <c r="E12" s="38">
        <v>506.189957339513</v>
      </c>
      <c r="F12" s="38">
        <v>466.56946185689196</v>
      </c>
      <c r="G12" s="38">
        <v>332.82295594127118</v>
      </c>
      <c r="H12" s="38">
        <v>381.75624752095626</v>
      </c>
      <c r="I12" s="38">
        <v>430.68200630187198</v>
      </c>
    </row>
    <row r="13" spans="2:9" ht="14.45" x14ac:dyDescent="0.3">
      <c r="B13" s="37"/>
      <c r="C13" s="85" t="s">
        <v>77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2:9" ht="14.45" x14ac:dyDescent="0.3">
      <c r="B14" s="37"/>
      <c r="C14" s="85" t="s">
        <v>12</v>
      </c>
      <c r="D14" s="38">
        <v>9797.2098127137579</v>
      </c>
      <c r="E14" s="38">
        <v>5581.9044219799434</v>
      </c>
      <c r="F14" s="38">
        <v>1967.7250365064729</v>
      </c>
      <c r="G14" s="38">
        <v>1460.6721795190608</v>
      </c>
      <c r="H14" s="38">
        <v>1217.0321148254693</v>
      </c>
      <c r="I14" s="38">
        <v>1853.2822813273053</v>
      </c>
    </row>
    <row r="15" spans="2:9" ht="14.45" x14ac:dyDescent="0.3">
      <c r="B15" s="37"/>
      <c r="C15" s="85" t="s">
        <v>29</v>
      </c>
      <c r="D15" s="38">
        <v>11683.39962554749</v>
      </c>
      <c r="E15" s="38">
        <v>12390.028755738096</v>
      </c>
      <c r="F15" s="38">
        <v>20457.663962967334</v>
      </c>
      <c r="G15" s="38">
        <v>22138.733890562635</v>
      </c>
      <c r="H15" s="38">
        <v>14933.55127810983</v>
      </c>
      <c r="I15" s="38">
        <v>12521.841055775763</v>
      </c>
    </row>
    <row r="16" spans="2:9" ht="14.45" x14ac:dyDescent="0.3">
      <c r="B16" s="42"/>
      <c r="C16" s="43" t="s">
        <v>21</v>
      </c>
      <c r="D16" s="44">
        <v>2038959.7135595637</v>
      </c>
      <c r="E16" s="44">
        <v>2023586.1261016494</v>
      </c>
      <c r="F16" s="44">
        <v>1907779.2881552572</v>
      </c>
      <c r="G16" s="44">
        <v>1885435.7373333278</v>
      </c>
      <c r="H16" s="44">
        <v>1718692.4221219642</v>
      </c>
      <c r="I16" s="44">
        <v>1619054.0981122695</v>
      </c>
    </row>
    <row r="17" spans="2:9" ht="14.45" x14ac:dyDescent="0.3">
      <c r="B17" s="40" t="s">
        <v>32</v>
      </c>
      <c r="C17" s="80" t="s">
        <v>51</v>
      </c>
      <c r="D17" s="35">
        <v>7853.3191201385116</v>
      </c>
      <c r="E17" s="35">
        <v>2232.2873216138478</v>
      </c>
      <c r="F17" s="35">
        <v>0</v>
      </c>
      <c r="G17" s="35">
        <v>0</v>
      </c>
      <c r="H17" s="35">
        <v>0</v>
      </c>
      <c r="I17" s="35">
        <v>0</v>
      </c>
    </row>
    <row r="18" spans="2:9" ht="14.45" x14ac:dyDescent="0.3">
      <c r="B18" s="46"/>
      <c r="C18" s="85" t="s">
        <v>52</v>
      </c>
      <c r="D18" s="38">
        <v>14147.689142273695</v>
      </c>
      <c r="E18" s="38">
        <v>19988.270649149639</v>
      </c>
      <c r="F18" s="38">
        <v>19624.19272064761</v>
      </c>
      <c r="G18" s="38">
        <v>19050.336372367765</v>
      </c>
      <c r="H18" s="38">
        <v>17251.703248388236</v>
      </c>
      <c r="I18" s="38">
        <v>14072.961364070972</v>
      </c>
    </row>
    <row r="19" spans="2:9" ht="14.45" x14ac:dyDescent="0.3">
      <c r="B19" s="46"/>
      <c r="C19" s="85" t="s">
        <v>53</v>
      </c>
      <c r="D19" s="38">
        <v>1065.0870215356965</v>
      </c>
      <c r="E19" s="38">
        <v>1395.0104514446041</v>
      </c>
      <c r="F19" s="38">
        <v>1184.0304323547157</v>
      </c>
      <c r="G19" s="38">
        <v>1151.9914889175216</v>
      </c>
      <c r="H19" s="38">
        <v>1079.8097485720011</v>
      </c>
      <c r="I19" s="38">
        <v>1013.9505529680978</v>
      </c>
    </row>
    <row r="20" spans="2:9" ht="14.45" x14ac:dyDescent="0.3">
      <c r="B20" s="46"/>
      <c r="C20" s="85" t="s">
        <v>54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</row>
    <row r="21" spans="2:9" ht="14.45" x14ac:dyDescent="0.3">
      <c r="B21" s="46"/>
      <c r="C21" s="85" t="s">
        <v>55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</row>
    <row r="22" spans="2:9" ht="14.45" x14ac:dyDescent="0.3">
      <c r="B22" s="46"/>
      <c r="C22" s="85" t="s">
        <v>77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2:9" ht="14.45" x14ac:dyDescent="0.3">
      <c r="B23" s="46"/>
      <c r="C23" s="85" t="s">
        <v>12</v>
      </c>
      <c r="D23" s="38">
        <v>1453.0492325072246</v>
      </c>
      <c r="E23" s="38">
        <v>9.4648740172227708</v>
      </c>
      <c r="F23" s="38">
        <v>9.4648740172227708</v>
      </c>
      <c r="G23" s="38">
        <v>9.4648740172227708</v>
      </c>
      <c r="H23" s="38">
        <v>9.0524562058319091</v>
      </c>
      <c r="I23" s="38">
        <v>0</v>
      </c>
    </row>
    <row r="24" spans="2:9" x14ac:dyDescent="0.25">
      <c r="B24" s="46"/>
      <c r="C24" s="85" t="s">
        <v>29</v>
      </c>
      <c r="D24" s="38">
        <v>3055.946948510993</v>
      </c>
      <c r="E24" s="38">
        <v>3211.7473074158934</v>
      </c>
      <c r="F24" s="38">
        <v>3211.7473074158934</v>
      </c>
      <c r="G24" s="38">
        <v>3211.7473074158934</v>
      </c>
      <c r="H24" s="38">
        <v>3211.7473074158934</v>
      </c>
      <c r="I24" s="38">
        <v>3211.7473074158934</v>
      </c>
    </row>
    <row r="25" spans="2:9" x14ac:dyDescent="0.25">
      <c r="B25" s="42"/>
      <c r="C25" s="43" t="s">
        <v>21</v>
      </c>
      <c r="D25" s="44">
        <v>27575.091464966121</v>
      </c>
      <c r="E25" s="44">
        <v>26836.780603641208</v>
      </c>
      <c r="F25" s="44">
        <v>24029.435334435446</v>
      </c>
      <c r="G25" s="44">
        <v>23423.540042718407</v>
      </c>
      <c r="H25" s="44">
        <v>21552.312760581961</v>
      </c>
      <c r="I25" s="44">
        <v>18298.659224454961</v>
      </c>
    </row>
    <row r="26" spans="2:9" x14ac:dyDescent="0.25">
      <c r="B26" s="40" t="s">
        <v>34</v>
      </c>
      <c r="C26" s="80" t="s">
        <v>51</v>
      </c>
      <c r="D26" s="35">
        <v>4315.8796339004157</v>
      </c>
      <c r="E26" s="35">
        <v>2820.9170958232544</v>
      </c>
      <c r="F26" s="35">
        <v>2352.7361546240795</v>
      </c>
      <c r="G26" s="35">
        <v>2500.7855757916086</v>
      </c>
      <c r="H26" s="35">
        <v>4165.3770485117921</v>
      </c>
      <c r="I26" s="35">
        <v>4387.6819816857296</v>
      </c>
    </row>
    <row r="27" spans="2:9" x14ac:dyDescent="0.25">
      <c r="B27" s="46"/>
      <c r="C27" s="85" t="s">
        <v>52</v>
      </c>
      <c r="D27" s="38">
        <v>17758.020966959648</v>
      </c>
      <c r="E27" s="38">
        <v>18596.888661574772</v>
      </c>
      <c r="F27" s="38">
        <v>17648.30279577426</v>
      </c>
      <c r="G27" s="38">
        <v>17343.229483174302</v>
      </c>
      <c r="H27" s="38">
        <v>15505.753486400665</v>
      </c>
      <c r="I27" s="38">
        <v>11205.502842686286</v>
      </c>
    </row>
    <row r="28" spans="2:9" x14ac:dyDescent="0.25">
      <c r="B28" s="46"/>
      <c r="C28" s="85" t="s">
        <v>53</v>
      </c>
      <c r="D28" s="38">
        <v>1013.0418411258373</v>
      </c>
      <c r="E28" s="38">
        <v>1054.9068844165529</v>
      </c>
      <c r="F28" s="38">
        <v>242.01639335934004</v>
      </c>
      <c r="G28" s="38">
        <v>234.07319234326479</v>
      </c>
      <c r="H28" s="38">
        <v>220.7106703601477</v>
      </c>
      <c r="I28" s="38">
        <v>204.59252915009674</v>
      </c>
    </row>
    <row r="29" spans="2:9" x14ac:dyDescent="0.25">
      <c r="B29" s="46"/>
      <c r="C29" s="85" t="s">
        <v>54</v>
      </c>
      <c r="D29" s="38">
        <v>0</v>
      </c>
      <c r="E29" s="38">
        <v>0</v>
      </c>
      <c r="F29" s="38">
        <v>5066.1385665607195</v>
      </c>
      <c r="G29" s="38">
        <v>4116.5876727349205</v>
      </c>
      <c r="H29" s="38">
        <v>2721.9914713991288</v>
      </c>
      <c r="I29" s="38">
        <v>6569.0004079295322</v>
      </c>
    </row>
    <row r="30" spans="2:9" x14ac:dyDescent="0.25">
      <c r="B30" s="46"/>
      <c r="C30" s="85" t="s">
        <v>55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</row>
    <row r="31" spans="2:9" x14ac:dyDescent="0.25">
      <c r="B31" s="46"/>
      <c r="C31" s="85" t="s">
        <v>77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2:9" x14ac:dyDescent="0.25">
      <c r="B32" s="46"/>
      <c r="C32" s="85" t="s">
        <v>12</v>
      </c>
      <c r="D32" s="38">
        <v>1607.7711270441914</v>
      </c>
      <c r="E32" s="38">
        <v>1239.1473713995479</v>
      </c>
      <c r="F32" s="38">
        <v>0</v>
      </c>
      <c r="G32" s="38">
        <v>0</v>
      </c>
      <c r="H32" s="38">
        <v>0</v>
      </c>
      <c r="I32" s="38">
        <v>0</v>
      </c>
    </row>
    <row r="33" spans="2:9" x14ac:dyDescent="0.25">
      <c r="B33" s="46"/>
      <c r="C33" s="85" t="s">
        <v>29</v>
      </c>
      <c r="D33" s="38">
        <v>441.63831505290267</v>
      </c>
      <c r="E33" s="38">
        <v>449.26577583477774</v>
      </c>
      <c r="F33" s="38">
        <v>449.26577583477774</v>
      </c>
      <c r="G33" s="38">
        <v>449.26577583477774</v>
      </c>
      <c r="H33" s="38">
        <v>449.26577583477774</v>
      </c>
      <c r="I33" s="38">
        <v>449.26577583477774</v>
      </c>
    </row>
    <row r="34" spans="2:9" x14ac:dyDescent="0.25">
      <c r="B34" s="42"/>
      <c r="C34" s="43" t="s">
        <v>21</v>
      </c>
      <c r="D34" s="44">
        <v>25136.351884082993</v>
      </c>
      <c r="E34" s="44">
        <v>24161.125789048903</v>
      </c>
      <c r="F34" s="44">
        <v>25758.459686153175</v>
      </c>
      <c r="G34" s="44">
        <v>24643.941699878873</v>
      </c>
      <c r="H34" s="44">
        <v>23063.098452506511</v>
      </c>
      <c r="I34" s="44">
        <v>22816.043537286423</v>
      </c>
    </row>
    <row r="35" spans="2:9" x14ac:dyDescent="0.25">
      <c r="B35" s="40" t="s">
        <v>33</v>
      </c>
      <c r="C35" s="80" t="s">
        <v>51</v>
      </c>
      <c r="D35" s="35">
        <v>328433.94163171435</v>
      </c>
      <c r="E35" s="35">
        <v>329611.52039712435</v>
      </c>
      <c r="F35" s="35">
        <v>306923.28279170312</v>
      </c>
      <c r="G35" s="35">
        <v>298468.82113749423</v>
      </c>
      <c r="H35" s="35">
        <v>276052.83216619579</v>
      </c>
      <c r="I35" s="35">
        <v>256366.81570638617</v>
      </c>
    </row>
    <row r="36" spans="2:9" x14ac:dyDescent="0.25">
      <c r="B36" s="46"/>
      <c r="C36" s="85" t="s">
        <v>52</v>
      </c>
      <c r="D36" s="38">
        <v>20275.041247253939</v>
      </c>
      <c r="E36" s="38">
        <v>21092.909870712261</v>
      </c>
      <c r="F36" s="38">
        <v>21265.462372483267</v>
      </c>
      <c r="G36" s="38">
        <v>20742.903101340024</v>
      </c>
      <c r="H36" s="38">
        <v>22008.948403017857</v>
      </c>
      <c r="I36" s="38">
        <v>20329.154214185568</v>
      </c>
    </row>
    <row r="37" spans="2:9" x14ac:dyDescent="0.25">
      <c r="B37" s="46"/>
      <c r="C37" s="85" t="s">
        <v>53</v>
      </c>
      <c r="D37" s="38">
        <v>2342.5730866974054</v>
      </c>
      <c r="E37" s="38">
        <v>2370.3450944288043</v>
      </c>
      <c r="F37" s="38">
        <v>3375.2302695668991</v>
      </c>
      <c r="G37" s="38">
        <v>3212.8561755902315</v>
      </c>
      <c r="H37" s="38">
        <v>2457.8986947016183</v>
      </c>
      <c r="I37" s="38">
        <v>2635.4347286721763</v>
      </c>
    </row>
    <row r="38" spans="2:9" x14ac:dyDescent="0.25">
      <c r="B38" s="46"/>
      <c r="C38" s="85" t="s">
        <v>54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</row>
    <row r="39" spans="2:9" x14ac:dyDescent="0.25">
      <c r="B39" s="46"/>
      <c r="C39" s="85" t="s">
        <v>55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</row>
    <row r="40" spans="2:9" x14ac:dyDescent="0.25">
      <c r="B40" s="46"/>
      <c r="C40" s="85" t="s">
        <v>77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2:9" x14ac:dyDescent="0.25">
      <c r="B41" s="46"/>
      <c r="C41" s="85" t="s">
        <v>12</v>
      </c>
      <c r="D41" s="38">
        <v>499.60620884656299</v>
      </c>
      <c r="E41" s="38">
        <v>257.59331371197328</v>
      </c>
      <c r="F41" s="38">
        <v>253.4688994013967</v>
      </c>
      <c r="G41" s="38">
        <v>244.68489036853879</v>
      </c>
      <c r="H41" s="38">
        <v>253.4688994013967</v>
      </c>
      <c r="I41" s="38">
        <v>431.8720863955993</v>
      </c>
    </row>
    <row r="42" spans="2:9" x14ac:dyDescent="0.25">
      <c r="B42" s="46"/>
      <c r="C42" s="85" t="s">
        <v>29</v>
      </c>
      <c r="D42" s="38">
        <v>1292.6162809983978</v>
      </c>
      <c r="E42" s="38">
        <v>1404.7950027655115</v>
      </c>
      <c r="F42" s="38">
        <v>1404.7950027655115</v>
      </c>
      <c r="G42" s="38">
        <v>1404.7950027655115</v>
      </c>
      <c r="H42" s="38">
        <v>1404.7950027655115</v>
      </c>
      <c r="I42" s="38">
        <v>1404.7950027655115</v>
      </c>
    </row>
    <row r="43" spans="2:9" x14ac:dyDescent="0.25">
      <c r="B43" s="42"/>
      <c r="C43" s="43" t="s">
        <v>21</v>
      </c>
      <c r="D43" s="44">
        <v>352843.77845551068</v>
      </c>
      <c r="E43" s="44">
        <v>354737.16367874289</v>
      </c>
      <c r="F43" s="44">
        <v>333222.23933592014</v>
      </c>
      <c r="G43" s="44">
        <v>324074.06030755851</v>
      </c>
      <c r="H43" s="44">
        <v>302177.94316608214</v>
      </c>
      <c r="I43" s="44">
        <v>281168.07173840504</v>
      </c>
    </row>
    <row r="44" spans="2:9" x14ac:dyDescent="0.25">
      <c r="B44" s="40" t="s">
        <v>105</v>
      </c>
      <c r="C44" s="80" t="s">
        <v>51</v>
      </c>
      <c r="D44" s="150">
        <v>309847.58593956224</v>
      </c>
      <c r="E44" s="150">
        <v>306738.84964043921</v>
      </c>
      <c r="F44" s="150">
        <v>271499.87220982136</v>
      </c>
      <c r="G44" s="150">
        <v>282981.82402473525</v>
      </c>
      <c r="H44" s="150">
        <v>270191.0680876465</v>
      </c>
      <c r="I44" s="150">
        <v>222305.79593156971</v>
      </c>
    </row>
    <row r="45" spans="2:9" x14ac:dyDescent="0.25">
      <c r="B45" s="46"/>
      <c r="C45" s="85" t="s">
        <v>52</v>
      </c>
      <c r="D45" s="150">
        <v>63336.152526068421</v>
      </c>
      <c r="E45" s="150">
        <v>66544.740064034413</v>
      </c>
      <c r="F45" s="150">
        <v>74040.557610462565</v>
      </c>
      <c r="G45" s="150">
        <v>66148.443688702624</v>
      </c>
      <c r="H45" s="150">
        <v>66046.506502381511</v>
      </c>
      <c r="I45" s="150">
        <v>61900.769403057129</v>
      </c>
    </row>
    <row r="46" spans="2:9" x14ac:dyDescent="0.25">
      <c r="B46" s="46"/>
      <c r="C46" s="85" t="s">
        <v>53</v>
      </c>
      <c r="D46" s="150">
        <v>2460.982471800954</v>
      </c>
      <c r="E46" s="150">
        <v>2934.4310780218748</v>
      </c>
      <c r="F46" s="150">
        <v>3017.6141049750104</v>
      </c>
      <c r="G46" s="150">
        <v>2602.0937742308574</v>
      </c>
      <c r="H46" s="150">
        <v>2532.514328301701</v>
      </c>
      <c r="I46" s="150">
        <v>2733.858962228946</v>
      </c>
    </row>
    <row r="47" spans="2:9" x14ac:dyDescent="0.25">
      <c r="B47" s="46"/>
      <c r="C47" s="85" t="s">
        <v>54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</row>
    <row r="48" spans="2:9" x14ac:dyDescent="0.25">
      <c r="B48" s="46"/>
      <c r="C48" s="85" t="s">
        <v>55</v>
      </c>
      <c r="D48" s="150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</row>
    <row r="49" spans="2:9" x14ac:dyDescent="0.25">
      <c r="B49" s="46"/>
      <c r="C49" s="85" t="s">
        <v>77</v>
      </c>
      <c r="D49" s="150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</row>
    <row r="50" spans="2:9" x14ac:dyDescent="0.25">
      <c r="B50" s="46"/>
      <c r="C50" s="85" t="s">
        <v>12</v>
      </c>
      <c r="D50" s="150">
        <v>654.34316897154804</v>
      </c>
      <c r="E50" s="150">
        <v>2628.8936981543052</v>
      </c>
      <c r="F50" s="150">
        <v>206.8256721778593</v>
      </c>
      <c r="G50" s="150">
        <v>83.877499540668779</v>
      </c>
      <c r="H50" s="150">
        <v>88.911940052795529</v>
      </c>
      <c r="I50" s="150">
        <v>88.97150550864778</v>
      </c>
    </row>
    <row r="51" spans="2:9" x14ac:dyDescent="0.25">
      <c r="B51" s="46"/>
      <c r="C51" s="85" t="s">
        <v>29</v>
      </c>
      <c r="D51" s="150">
        <v>2810.0810582256809</v>
      </c>
      <c r="E51" s="150">
        <v>2830.3631905774264</v>
      </c>
      <c r="F51" s="150">
        <v>10897.998397806665</v>
      </c>
      <c r="G51" s="150">
        <v>12579.068325401962</v>
      </c>
      <c r="H51" s="150">
        <v>5373.8857129491607</v>
      </c>
      <c r="I51" s="150">
        <v>2962.1754906150932</v>
      </c>
    </row>
    <row r="52" spans="2:9" x14ac:dyDescent="0.25">
      <c r="B52" s="42"/>
      <c r="C52" s="43" t="s">
        <v>21</v>
      </c>
      <c r="D52" s="151">
        <v>379109.1451646288</v>
      </c>
      <c r="E52" s="151">
        <v>381677.27767122729</v>
      </c>
      <c r="F52" s="151">
        <v>359662.86799524346</v>
      </c>
      <c r="G52" s="151">
        <v>364395.30731261132</v>
      </c>
      <c r="H52" s="151">
        <v>344232.88657133165</v>
      </c>
      <c r="I52" s="151">
        <v>289991.57129297953</v>
      </c>
    </row>
    <row r="53" spans="2:9" x14ac:dyDescent="0.25">
      <c r="B53" s="40" t="s">
        <v>36</v>
      </c>
      <c r="C53" s="80" t="s">
        <v>51</v>
      </c>
      <c r="D53" s="35">
        <v>126907.64661936731</v>
      </c>
      <c r="E53" s="35">
        <v>133674.93153872268</v>
      </c>
      <c r="F53" s="35">
        <v>112285.12330250112</v>
      </c>
      <c r="G53" s="35">
        <v>110526.52550252299</v>
      </c>
      <c r="H53" s="35">
        <v>81248.268772409254</v>
      </c>
      <c r="I53" s="35">
        <v>73114.953718386925</v>
      </c>
    </row>
    <row r="54" spans="2:9" x14ac:dyDescent="0.25">
      <c r="B54" s="46"/>
      <c r="C54" s="85" t="s">
        <v>52</v>
      </c>
      <c r="D54" s="38">
        <v>13000.965423065827</v>
      </c>
      <c r="E54" s="38">
        <v>12950.625304377894</v>
      </c>
      <c r="F54" s="38">
        <v>12758.371384221957</v>
      </c>
      <c r="G54" s="38">
        <v>12269.558925465903</v>
      </c>
      <c r="H54" s="38">
        <v>13126.126294544707</v>
      </c>
      <c r="I54" s="38">
        <v>12442.40767861263</v>
      </c>
    </row>
    <row r="55" spans="2:9" x14ac:dyDescent="0.25">
      <c r="B55" s="46"/>
      <c r="C55" s="85" t="s">
        <v>53</v>
      </c>
      <c r="D55" s="38">
        <v>1665.8870669285466</v>
      </c>
      <c r="E55" s="38">
        <v>1811.8132060447579</v>
      </c>
      <c r="F55" s="38">
        <v>2757.951634654471</v>
      </c>
      <c r="G55" s="38">
        <v>2608.2895261671906</v>
      </c>
      <c r="H55" s="38">
        <v>3287.8428710552553</v>
      </c>
      <c r="I55" s="38">
        <v>2830.3465279225252</v>
      </c>
    </row>
    <row r="56" spans="2:9" x14ac:dyDescent="0.25">
      <c r="B56" s="46"/>
      <c r="C56" s="85" t="s">
        <v>54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1728.5065630101799</v>
      </c>
    </row>
    <row r="57" spans="2:9" x14ac:dyDescent="0.25">
      <c r="B57" s="46"/>
      <c r="C57" s="85" t="s">
        <v>55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</row>
    <row r="58" spans="2:9" x14ac:dyDescent="0.25">
      <c r="B58" s="46"/>
      <c r="C58" s="85" t="s">
        <v>77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</row>
    <row r="59" spans="2:9" x14ac:dyDescent="0.25">
      <c r="B59" s="46"/>
      <c r="C59" s="85" t="s">
        <v>12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</row>
    <row r="60" spans="2:9" x14ac:dyDescent="0.25">
      <c r="B60" s="46"/>
      <c r="C60" s="85" t="s">
        <v>29</v>
      </c>
      <c r="D60" s="38">
        <v>111.69382812350401</v>
      </c>
      <c r="E60" s="38">
        <v>111.69382812350401</v>
      </c>
      <c r="F60" s="38">
        <v>111.69382812350401</v>
      </c>
      <c r="G60" s="38">
        <v>111.69382812350401</v>
      </c>
      <c r="H60" s="38">
        <v>111.69382812350401</v>
      </c>
      <c r="I60" s="38">
        <v>111.69382812350401</v>
      </c>
    </row>
    <row r="61" spans="2:9" x14ac:dyDescent="0.25">
      <c r="B61" s="42"/>
      <c r="C61" s="43" t="s">
        <v>21</v>
      </c>
      <c r="D61" s="44">
        <v>141686.1929374852</v>
      </c>
      <c r="E61" s="44">
        <v>148549.06387726884</v>
      </c>
      <c r="F61" s="44">
        <v>127913.14014950105</v>
      </c>
      <c r="G61" s="44">
        <v>125516.06778227958</v>
      </c>
      <c r="H61" s="44">
        <v>97773.931766132722</v>
      </c>
      <c r="I61" s="44">
        <v>90227.908316055749</v>
      </c>
    </row>
    <row r="62" spans="2:9" x14ac:dyDescent="0.25">
      <c r="B62" s="40" t="s">
        <v>37</v>
      </c>
      <c r="C62" s="80" t="s">
        <v>51</v>
      </c>
      <c r="D62" s="35">
        <v>106621.95879810484</v>
      </c>
      <c r="E62" s="35">
        <v>116191.21842630113</v>
      </c>
      <c r="F62" s="35">
        <v>97295.913737811221</v>
      </c>
      <c r="G62" s="35">
        <v>101244.79693635421</v>
      </c>
      <c r="H62" s="35">
        <v>83994.478532194058</v>
      </c>
      <c r="I62" s="35">
        <v>77033.923567020902</v>
      </c>
    </row>
    <row r="63" spans="2:9" x14ac:dyDescent="0.25">
      <c r="B63" s="46"/>
      <c r="C63" s="85" t="s">
        <v>52</v>
      </c>
      <c r="D63" s="38">
        <v>33634.166637375463</v>
      </c>
      <c r="E63" s="38">
        <v>34124.227111789558</v>
      </c>
      <c r="F63" s="38">
        <v>34542.239077377177</v>
      </c>
      <c r="G63" s="38">
        <v>32752.604065370029</v>
      </c>
      <c r="H63" s="38">
        <v>34622.799633077353</v>
      </c>
      <c r="I63" s="38">
        <v>32418.938533379987</v>
      </c>
    </row>
    <row r="64" spans="2:9" x14ac:dyDescent="0.25">
      <c r="B64" s="46"/>
      <c r="C64" s="85" t="s">
        <v>53</v>
      </c>
      <c r="D64" s="38">
        <v>3460.4708143909329</v>
      </c>
      <c r="E64" s="38">
        <v>3524.3509617580621</v>
      </c>
      <c r="F64" s="38">
        <v>4107.0735998070231</v>
      </c>
      <c r="G64" s="38">
        <v>4120.845272190576</v>
      </c>
      <c r="H64" s="38">
        <v>4158.6727257554212</v>
      </c>
      <c r="I64" s="38">
        <v>4254.7984053365526</v>
      </c>
    </row>
    <row r="65" spans="2:9" x14ac:dyDescent="0.25">
      <c r="B65" s="46"/>
      <c r="C65" s="85" t="s">
        <v>54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</row>
    <row r="66" spans="2:9" x14ac:dyDescent="0.25">
      <c r="B66" s="46"/>
      <c r="C66" s="85" t="s">
        <v>55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</row>
    <row r="67" spans="2:9" x14ac:dyDescent="0.25">
      <c r="B67" s="46"/>
      <c r="C67" s="85" t="s">
        <v>77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</row>
    <row r="68" spans="2:9" x14ac:dyDescent="0.25">
      <c r="B68" s="46"/>
      <c r="C68" s="85" t="s">
        <v>12</v>
      </c>
      <c r="D68" s="38">
        <v>3175.9732553165131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</row>
    <row r="69" spans="2:9" x14ac:dyDescent="0.25">
      <c r="B69" s="46"/>
      <c r="C69" s="85" t="s">
        <v>29</v>
      </c>
      <c r="D69" s="38">
        <v>574.24033360696797</v>
      </c>
      <c r="E69" s="38">
        <v>738.31753008503199</v>
      </c>
      <c r="F69" s="38">
        <v>738.31753008503199</v>
      </c>
      <c r="G69" s="38">
        <v>738.31753008503199</v>
      </c>
      <c r="H69" s="38">
        <v>738.31753008503199</v>
      </c>
      <c r="I69" s="38">
        <v>738.31753008503199</v>
      </c>
    </row>
    <row r="70" spans="2:9" x14ac:dyDescent="0.25">
      <c r="B70" s="42"/>
      <c r="C70" s="43" t="s">
        <v>21</v>
      </c>
      <c r="D70" s="44">
        <v>147466.8098387947</v>
      </c>
      <c r="E70" s="44">
        <v>154578.11402993379</v>
      </c>
      <c r="F70" s="44">
        <v>136683.54394508046</v>
      </c>
      <c r="G70" s="44">
        <v>138856.56380399986</v>
      </c>
      <c r="H70" s="44">
        <v>123514.26842111186</v>
      </c>
      <c r="I70" s="44">
        <v>114445.97803582247</v>
      </c>
    </row>
    <row r="71" spans="2:9" x14ac:dyDescent="0.25">
      <c r="B71" s="40" t="s">
        <v>38</v>
      </c>
      <c r="C71" s="80" t="s">
        <v>51</v>
      </c>
      <c r="D71" s="35">
        <v>51377.750749275663</v>
      </c>
      <c r="E71" s="35">
        <v>40264.065770778769</v>
      </c>
      <c r="F71" s="35">
        <v>39952.862545616212</v>
      </c>
      <c r="G71" s="35">
        <v>36732.93334335721</v>
      </c>
      <c r="H71" s="35">
        <v>21845.01468670903</v>
      </c>
      <c r="I71" s="35">
        <v>14227.547173175606</v>
      </c>
    </row>
    <row r="72" spans="2:9" x14ac:dyDescent="0.25">
      <c r="B72" s="46"/>
      <c r="C72" s="85" t="s">
        <v>52</v>
      </c>
      <c r="D72" s="38">
        <v>2637.2865674503219</v>
      </c>
      <c r="E72" s="38">
        <v>2702.6198660171476</v>
      </c>
      <c r="F72" s="38">
        <v>2796.1655479669507</v>
      </c>
      <c r="G72" s="38">
        <v>2630.5951616895309</v>
      </c>
      <c r="H72" s="38">
        <v>2796.1655479669507</v>
      </c>
      <c r="I72" s="38">
        <v>2715.6946474927399</v>
      </c>
    </row>
    <row r="73" spans="2:9" x14ac:dyDescent="0.25">
      <c r="B73" s="46"/>
      <c r="C73" s="85" t="s">
        <v>53</v>
      </c>
      <c r="D73" s="38">
        <v>340.67172627966033</v>
      </c>
      <c r="E73" s="38">
        <v>485.13240176498869</v>
      </c>
      <c r="F73" s="38">
        <v>632.82101662810794</v>
      </c>
      <c r="G73" s="38">
        <v>569.34184815572519</v>
      </c>
      <c r="H73" s="38">
        <v>800.00672281683956</v>
      </c>
      <c r="I73" s="38">
        <v>964.75249806376451</v>
      </c>
    </row>
    <row r="74" spans="2:9" x14ac:dyDescent="0.25">
      <c r="B74" s="46"/>
      <c r="C74" s="85" t="s">
        <v>54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</row>
    <row r="75" spans="2:9" x14ac:dyDescent="0.25">
      <c r="B75" s="46"/>
      <c r="C75" s="85" t="s">
        <v>55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</row>
    <row r="76" spans="2:9" x14ac:dyDescent="0.25">
      <c r="B76" s="46"/>
      <c r="C76" s="85" t="s">
        <v>77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</row>
    <row r="77" spans="2:9" x14ac:dyDescent="0.25">
      <c r="B77" s="46"/>
      <c r="C77" s="85" t="s">
        <v>12</v>
      </c>
      <c r="D77" s="38">
        <v>318.48973489621062</v>
      </c>
      <c r="E77" s="38">
        <v>324.11499244709319</v>
      </c>
      <c r="F77" s="38">
        <v>318.48973489621062</v>
      </c>
      <c r="G77" s="38">
        <v>318.48973489621062</v>
      </c>
      <c r="H77" s="38">
        <v>318.48973489621062</v>
      </c>
      <c r="I77" s="38">
        <v>324.11499244709319</v>
      </c>
    </row>
    <row r="78" spans="2:9" x14ac:dyDescent="0.25">
      <c r="B78" s="46"/>
      <c r="C78" s="85" t="s">
        <v>29</v>
      </c>
      <c r="D78" s="38">
        <v>57.003281921764902</v>
      </c>
      <c r="E78" s="38">
        <v>57.003281921764902</v>
      </c>
      <c r="F78" s="38">
        <v>57.003281921764902</v>
      </c>
      <c r="G78" s="38">
        <v>57.003281921764902</v>
      </c>
      <c r="H78" s="38">
        <v>57.003281921764902</v>
      </c>
      <c r="I78" s="38">
        <v>57.003281921764902</v>
      </c>
    </row>
    <row r="79" spans="2:9" x14ac:dyDescent="0.25">
      <c r="B79" s="42"/>
      <c r="C79" s="43" t="s">
        <v>21</v>
      </c>
      <c r="D79" s="44">
        <v>54731.202059823619</v>
      </c>
      <c r="E79" s="44">
        <v>43832.936312929771</v>
      </c>
      <c r="F79" s="44">
        <v>43757.342127029246</v>
      </c>
      <c r="G79" s="44">
        <v>40308.363370020445</v>
      </c>
      <c r="H79" s="44">
        <v>25816.679974310795</v>
      </c>
      <c r="I79" s="44">
        <v>18289.112593100966</v>
      </c>
    </row>
    <row r="80" spans="2:9" x14ac:dyDescent="0.25">
      <c r="B80" s="40" t="s">
        <v>39</v>
      </c>
      <c r="C80" s="80" t="s">
        <v>51</v>
      </c>
      <c r="D80" s="35">
        <v>146735.85519895228</v>
      </c>
      <c r="E80" s="35">
        <v>131476.50382062455</v>
      </c>
      <c r="F80" s="35">
        <v>138600.36206012548</v>
      </c>
      <c r="G80" s="35">
        <v>134094.04924871144</v>
      </c>
      <c r="H80" s="35">
        <v>136348.64061604292</v>
      </c>
      <c r="I80" s="35">
        <v>150730.26796695852</v>
      </c>
    </row>
    <row r="81" spans="2:9" x14ac:dyDescent="0.25">
      <c r="B81" s="46"/>
      <c r="C81" s="85" t="s">
        <v>52</v>
      </c>
      <c r="D81" s="38">
        <v>65939.719465824557</v>
      </c>
      <c r="E81" s="38">
        <v>69247.760558506052</v>
      </c>
      <c r="F81" s="38">
        <v>68168.998858585648</v>
      </c>
      <c r="G81" s="38">
        <v>63368.352482557653</v>
      </c>
      <c r="H81" s="38">
        <v>57288.623930613292</v>
      </c>
      <c r="I81" s="38">
        <v>52652.438043987982</v>
      </c>
    </row>
    <row r="82" spans="2:9" x14ac:dyDescent="0.25">
      <c r="B82" s="46"/>
      <c r="C82" s="85" t="s">
        <v>53</v>
      </c>
      <c r="D82" s="38">
        <v>3394.395020325047</v>
      </c>
      <c r="E82" s="38">
        <v>4683.0686938962663</v>
      </c>
      <c r="F82" s="38">
        <v>4775.9405687201679</v>
      </c>
      <c r="G82" s="38">
        <v>3869.5964816525707</v>
      </c>
      <c r="H82" s="38">
        <v>3147.349307085964</v>
      </c>
      <c r="I82" s="38">
        <v>3867.861254308978</v>
      </c>
    </row>
    <row r="83" spans="2:9" x14ac:dyDescent="0.25">
      <c r="B83" s="46"/>
      <c r="C83" s="85" t="s">
        <v>54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</row>
    <row r="84" spans="2:9" x14ac:dyDescent="0.25">
      <c r="B84" s="46"/>
      <c r="C84" s="85" t="s">
        <v>55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</row>
    <row r="85" spans="2:9" x14ac:dyDescent="0.25">
      <c r="B85" s="46"/>
      <c r="C85" s="85" t="s">
        <v>77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</row>
    <row r="86" spans="2:9" x14ac:dyDescent="0.25">
      <c r="B86" s="46"/>
      <c r="C86" s="85" t="s">
        <v>12</v>
      </c>
      <c r="D86" s="38">
        <v>144.801012328632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</row>
    <row r="87" spans="2:9" x14ac:dyDescent="0.25">
      <c r="B87" s="46"/>
      <c r="C87" s="85" t="s">
        <v>29</v>
      </c>
      <c r="D87" s="38">
        <v>617.82503451131856</v>
      </c>
      <c r="E87" s="38">
        <v>650.95158236830753</v>
      </c>
      <c r="F87" s="38">
        <v>650.95158236830753</v>
      </c>
      <c r="G87" s="38">
        <v>650.95158236830753</v>
      </c>
      <c r="H87" s="38">
        <v>650.95158236830753</v>
      </c>
      <c r="I87" s="38">
        <v>650.95158236830753</v>
      </c>
    </row>
    <row r="88" spans="2:9" x14ac:dyDescent="0.25">
      <c r="B88" s="42"/>
      <c r="C88" s="43" t="s">
        <v>21</v>
      </c>
      <c r="D88" s="44">
        <v>216832.59573194184</v>
      </c>
      <c r="E88" s="44">
        <v>206058.2846553952</v>
      </c>
      <c r="F88" s="44">
        <v>212196.2530697996</v>
      </c>
      <c r="G88" s="44">
        <v>201982.94979528998</v>
      </c>
      <c r="H88" s="44">
        <v>197435.56543611051</v>
      </c>
      <c r="I88" s="44">
        <v>207901.51884762381</v>
      </c>
    </row>
    <row r="89" spans="2:9" x14ac:dyDescent="0.25">
      <c r="B89" s="40" t="s">
        <v>107</v>
      </c>
      <c r="C89" s="80" t="s">
        <v>51</v>
      </c>
      <c r="D89" s="150">
        <v>183081.01487979261</v>
      </c>
      <c r="E89" s="150">
        <v>180764.08047780386</v>
      </c>
      <c r="F89" s="150">
        <v>144871.8943352784</v>
      </c>
      <c r="G89" s="150">
        <v>143718.84864462397</v>
      </c>
      <c r="H89" s="150">
        <v>123049.97486822818</v>
      </c>
      <c r="I89" s="150">
        <v>117630.03290884488</v>
      </c>
    </row>
    <row r="90" spans="2:9" x14ac:dyDescent="0.25">
      <c r="B90" s="46"/>
      <c r="C90" s="85" t="s">
        <v>52</v>
      </c>
      <c r="D90" s="150">
        <v>57896.723202745081</v>
      </c>
      <c r="E90" s="150">
        <v>53680.996781121314</v>
      </c>
      <c r="F90" s="150">
        <v>62766.267058183439</v>
      </c>
      <c r="G90" s="150">
        <v>58365.122252943998</v>
      </c>
      <c r="H90" s="150">
        <v>59530.0054039526</v>
      </c>
      <c r="I90" s="150">
        <v>58583.539567142841</v>
      </c>
    </row>
    <row r="91" spans="2:9" x14ac:dyDescent="0.25">
      <c r="B91" s="46"/>
      <c r="C91" s="85" t="s">
        <v>53</v>
      </c>
      <c r="D91" s="150">
        <v>10072.816650679069</v>
      </c>
      <c r="E91" s="150">
        <v>11914.203087258698</v>
      </c>
      <c r="F91" s="150">
        <v>12906.998090395435</v>
      </c>
      <c r="G91" s="150">
        <v>12638.614442402071</v>
      </c>
      <c r="H91" s="150">
        <v>12700.734718000094</v>
      </c>
      <c r="I91" s="150">
        <v>12634.026698424019</v>
      </c>
    </row>
    <row r="92" spans="2:9" x14ac:dyDescent="0.25">
      <c r="B92" s="46"/>
      <c r="C92" s="85" t="s">
        <v>54</v>
      </c>
      <c r="D92" s="150">
        <v>0</v>
      </c>
      <c r="E92" s="150">
        <v>0</v>
      </c>
      <c r="F92" s="150">
        <v>0</v>
      </c>
      <c r="G92" s="150">
        <v>0</v>
      </c>
      <c r="H92" s="150">
        <v>0</v>
      </c>
      <c r="I92" s="150">
        <v>0</v>
      </c>
    </row>
    <row r="93" spans="2:9" x14ac:dyDescent="0.25">
      <c r="B93" s="46"/>
      <c r="C93" s="85" t="s">
        <v>55</v>
      </c>
      <c r="D93" s="150">
        <v>205.24674608476201</v>
      </c>
      <c r="E93" s="150">
        <v>212.56416162881999</v>
      </c>
      <c r="F93" s="150">
        <v>141.039314751343</v>
      </c>
      <c r="G93" s="150">
        <v>65.682650826518397</v>
      </c>
      <c r="H93" s="150">
        <v>65.259990018157296</v>
      </c>
      <c r="I93" s="150">
        <v>113.397512039185</v>
      </c>
    </row>
    <row r="94" spans="2:9" x14ac:dyDescent="0.25">
      <c r="B94" s="46"/>
      <c r="C94" s="85" t="s">
        <v>77</v>
      </c>
      <c r="D94" s="150">
        <v>0</v>
      </c>
      <c r="E94" s="150">
        <v>0</v>
      </c>
      <c r="F94" s="150">
        <v>0</v>
      </c>
      <c r="G94" s="150">
        <v>0</v>
      </c>
      <c r="H94" s="150">
        <v>0</v>
      </c>
      <c r="I94" s="150">
        <v>0</v>
      </c>
    </row>
    <row r="95" spans="2:9" x14ac:dyDescent="0.25">
      <c r="B95" s="46"/>
      <c r="C95" s="85" t="s">
        <v>12</v>
      </c>
      <c r="D95" s="150">
        <v>987.48810949767949</v>
      </c>
      <c r="E95" s="150">
        <v>0.29980103312842898</v>
      </c>
      <c r="F95" s="150">
        <v>0</v>
      </c>
      <c r="G95" s="150">
        <v>0</v>
      </c>
      <c r="H95" s="150">
        <v>0</v>
      </c>
      <c r="I95" s="150">
        <v>0</v>
      </c>
    </row>
    <row r="96" spans="2:9" x14ac:dyDescent="0.25">
      <c r="B96" s="46"/>
      <c r="C96" s="85" t="s">
        <v>29</v>
      </c>
      <c r="D96" s="150">
        <v>1510.169943378668</v>
      </c>
      <c r="E96" s="150">
        <v>1510.169943378668</v>
      </c>
      <c r="F96" s="150">
        <v>1510.169943378668</v>
      </c>
      <c r="G96" s="150">
        <v>1510.169943378668</v>
      </c>
      <c r="H96" s="150">
        <v>1510.169943378668</v>
      </c>
      <c r="I96" s="150">
        <v>1510.169943378668</v>
      </c>
    </row>
    <row r="97" spans="2:9" x14ac:dyDescent="0.25">
      <c r="B97" s="42"/>
      <c r="C97" s="43" t="s">
        <v>21</v>
      </c>
      <c r="D97" s="151">
        <v>253753.45953217789</v>
      </c>
      <c r="E97" s="151">
        <v>248082.31425222449</v>
      </c>
      <c r="F97" s="151">
        <v>222196.36874198727</v>
      </c>
      <c r="G97" s="151">
        <v>216298.43793417525</v>
      </c>
      <c r="H97" s="151">
        <v>196856.14492357767</v>
      </c>
      <c r="I97" s="151">
        <v>190471.16662982956</v>
      </c>
    </row>
    <row r="98" spans="2:9" x14ac:dyDescent="0.25">
      <c r="B98" s="40" t="s">
        <v>106</v>
      </c>
      <c r="C98" s="80" t="s">
        <v>51</v>
      </c>
      <c r="D98" s="152">
        <v>171144.40425923053</v>
      </c>
      <c r="E98" s="152">
        <v>195372.37728051154</v>
      </c>
      <c r="F98" s="152">
        <v>186961.67071144641</v>
      </c>
      <c r="G98" s="152">
        <v>196604.30049983523</v>
      </c>
      <c r="H98" s="152">
        <v>167165.15002703958</v>
      </c>
      <c r="I98" s="152">
        <v>165508.29679936336</v>
      </c>
    </row>
    <row r="99" spans="2:9" x14ac:dyDescent="0.25">
      <c r="B99" s="46"/>
      <c r="C99" s="85" t="s">
        <v>52</v>
      </c>
      <c r="D99" s="150">
        <v>72432.088537301883</v>
      </c>
      <c r="E99" s="150">
        <v>65749.610479438488</v>
      </c>
      <c r="F99" s="150">
        <v>66566.482735037353</v>
      </c>
      <c r="G99" s="150">
        <v>62134.139554101304</v>
      </c>
      <c r="H99" s="150">
        <v>68399.006128575464</v>
      </c>
      <c r="I99" s="150">
        <v>65572.275734484647</v>
      </c>
    </row>
    <row r="100" spans="2:9" x14ac:dyDescent="0.25">
      <c r="B100" s="46"/>
      <c r="C100" s="85" t="s">
        <v>53</v>
      </c>
      <c r="D100" s="150">
        <v>8312.984480180723</v>
      </c>
      <c r="E100" s="150">
        <v>8382.7611513966694</v>
      </c>
      <c r="F100" s="150">
        <v>8413.2025198147294</v>
      </c>
      <c r="G100" s="150">
        <v>8305.9005356509624</v>
      </c>
      <c r="H100" s="150">
        <v>7941.1068730894676</v>
      </c>
      <c r="I100" s="150">
        <v>8458.6204020525784</v>
      </c>
    </row>
    <row r="101" spans="2:9" x14ac:dyDescent="0.25">
      <c r="B101" s="46"/>
      <c r="C101" s="85" t="s">
        <v>54</v>
      </c>
      <c r="D101" s="150">
        <v>0</v>
      </c>
      <c r="E101" s="150">
        <v>0</v>
      </c>
      <c r="F101" s="150">
        <v>0</v>
      </c>
      <c r="G101" s="150">
        <v>0</v>
      </c>
      <c r="H101" s="150">
        <v>0</v>
      </c>
      <c r="I101" s="150">
        <v>0</v>
      </c>
    </row>
    <row r="102" spans="2:9" x14ac:dyDescent="0.25">
      <c r="B102" s="46"/>
      <c r="C102" s="85" t="s">
        <v>55</v>
      </c>
      <c r="D102" s="150">
        <v>0</v>
      </c>
      <c r="E102" s="150">
        <v>0</v>
      </c>
      <c r="F102" s="150">
        <v>0</v>
      </c>
      <c r="G102" s="150">
        <v>0</v>
      </c>
      <c r="H102" s="150">
        <v>0</v>
      </c>
      <c r="I102" s="150">
        <v>0</v>
      </c>
    </row>
    <row r="103" spans="2:9" x14ac:dyDescent="0.25">
      <c r="B103" s="46"/>
      <c r="C103" s="85" t="s">
        <v>77</v>
      </c>
      <c r="D103" s="150">
        <v>0</v>
      </c>
      <c r="E103" s="150">
        <v>0</v>
      </c>
      <c r="F103" s="150">
        <v>0</v>
      </c>
      <c r="G103" s="150">
        <v>0</v>
      </c>
      <c r="H103" s="150">
        <v>0</v>
      </c>
      <c r="I103" s="150">
        <v>0</v>
      </c>
    </row>
    <row r="104" spans="2:9" x14ac:dyDescent="0.25">
      <c r="B104" s="46"/>
      <c r="C104" s="85" t="s">
        <v>12</v>
      </c>
      <c r="D104" s="150">
        <v>47.624964690600301</v>
      </c>
      <c r="E104" s="150">
        <v>47.624964690600301</v>
      </c>
      <c r="F104" s="150">
        <v>47.624964690600301</v>
      </c>
      <c r="G104" s="150">
        <v>46.501335148395398</v>
      </c>
      <c r="H104" s="150">
        <v>47.624964690600301</v>
      </c>
      <c r="I104" s="150">
        <v>0</v>
      </c>
    </row>
    <row r="105" spans="2:9" x14ac:dyDescent="0.25">
      <c r="B105" s="46"/>
      <c r="C105" s="85" t="s">
        <v>29</v>
      </c>
      <c r="D105" s="150">
        <v>456.80833350003803</v>
      </c>
      <c r="E105" s="150">
        <v>456.80833350003803</v>
      </c>
      <c r="F105" s="150">
        <v>456.80833350003803</v>
      </c>
      <c r="G105" s="150">
        <v>456.80833350003803</v>
      </c>
      <c r="H105" s="150">
        <v>456.80833350003803</v>
      </c>
      <c r="I105" s="150">
        <v>456.80833350003803</v>
      </c>
    </row>
    <row r="106" spans="2:9" x14ac:dyDescent="0.25">
      <c r="B106" s="42"/>
      <c r="C106" s="43" t="s">
        <v>21</v>
      </c>
      <c r="D106" s="151">
        <v>252393.91057490374</v>
      </c>
      <c r="E106" s="151">
        <v>270009.18220953736</v>
      </c>
      <c r="F106" s="151">
        <v>262445.78926448914</v>
      </c>
      <c r="G106" s="151">
        <v>267547.65025823598</v>
      </c>
      <c r="H106" s="151">
        <v>244009.69632689515</v>
      </c>
      <c r="I106" s="151">
        <v>239996.00126940061</v>
      </c>
    </row>
    <row r="107" spans="2:9" x14ac:dyDescent="0.25">
      <c r="B107" s="40" t="s">
        <v>31</v>
      </c>
      <c r="C107" s="80" t="s">
        <v>51</v>
      </c>
      <c r="D107" s="35">
        <v>34338.656182295446</v>
      </c>
      <c r="E107" s="35">
        <v>18696.854094172813</v>
      </c>
      <c r="F107" s="35">
        <v>25626.727767709821</v>
      </c>
      <c r="G107" s="35">
        <v>29530.736993984545</v>
      </c>
      <c r="H107" s="35">
        <v>31621.46133067305</v>
      </c>
      <c r="I107" s="35">
        <v>35289.43529391403</v>
      </c>
    </row>
    <row r="108" spans="2:9" x14ac:dyDescent="0.25">
      <c r="B108" s="46"/>
      <c r="C108" s="85" t="s">
        <v>52</v>
      </c>
      <c r="D108" s="38">
        <v>59247.100176227439</v>
      </c>
      <c r="E108" s="38">
        <v>62328.747577784765</v>
      </c>
      <c r="F108" s="38">
        <v>62732.52811738215</v>
      </c>
      <c r="G108" s="38">
        <v>57073.683264238978</v>
      </c>
      <c r="H108" s="38">
        <v>54878.865160172179</v>
      </c>
      <c r="I108" s="38">
        <v>52536.097892089121</v>
      </c>
    </row>
    <row r="109" spans="2:9" x14ac:dyDescent="0.25">
      <c r="B109" s="46"/>
      <c r="C109" s="85" t="s">
        <v>53</v>
      </c>
      <c r="D109" s="38">
        <v>2445.1425438552474</v>
      </c>
      <c r="E109" s="38">
        <v>2883.3239542632614</v>
      </c>
      <c r="F109" s="38">
        <v>2871.4384269288521</v>
      </c>
      <c r="G109" s="38">
        <v>2349.7902527842211</v>
      </c>
      <c r="H109" s="38">
        <v>2554.6165381189876</v>
      </c>
      <c r="I109" s="38">
        <v>2626.7927614720347</v>
      </c>
    </row>
    <row r="110" spans="2:9" x14ac:dyDescent="0.25">
      <c r="B110" s="46"/>
      <c r="C110" s="85" t="s">
        <v>54</v>
      </c>
      <c r="D110" s="38">
        <v>0</v>
      </c>
      <c r="E110" s="38">
        <v>0</v>
      </c>
      <c r="F110" s="38">
        <v>9.6599297145319802</v>
      </c>
      <c r="G110" s="38">
        <v>88.923368454865965</v>
      </c>
      <c r="H110" s="38">
        <v>132.54656039364858</v>
      </c>
      <c r="I110" s="38">
        <v>261.00491946132047</v>
      </c>
    </row>
    <row r="111" spans="2:9" x14ac:dyDescent="0.25">
      <c r="B111" s="46"/>
      <c r="C111" s="85" t="s">
        <v>55</v>
      </c>
      <c r="D111" s="38">
        <v>0</v>
      </c>
      <c r="E111" s="38">
        <v>293.62579571069301</v>
      </c>
      <c r="F111" s="38">
        <v>325.53014710554896</v>
      </c>
      <c r="G111" s="38">
        <v>267.14030511475278</v>
      </c>
      <c r="H111" s="38">
        <v>316.49625750279898</v>
      </c>
      <c r="I111" s="38">
        <v>317.28449426268696</v>
      </c>
    </row>
    <row r="112" spans="2:9" x14ac:dyDescent="0.25">
      <c r="B112" s="46"/>
      <c r="C112" s="85" t="s">
        <v>77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</row>
    <row r="113" spans="2:9" x14ac:dyDescent="0.25">
      <c r="B113" s="46"/>
      <c r="C113" s="85" t="s">
        <v>12</v>
      </c>
      <c r="D113" s="38">
        <v>437.84933341522702</v>
      </c>
      <c r="E113" s="38">
        <v>1074.7654065260731</v>
      </c>
      <c r="F113" s="38">
        <v>1131.8508913231831</v>
      </c>
      <c r="G113" s="38">
        <v>757.65384554802449</v>
      </c>
      <c r="H113" s="38">
        <v>499.48411957863402</v>
      </c>
      <c r="I113" s="38">
        <v>1008.323696975965</v>
      </c>
    </row>
    <row r="114" spans="2:9" x14ac:dyDescent="0.25">
      <c r="B114" s="46"/>
      <c r="C114" s="85" t="s">
        <v>29</v>
      </c>
      <c r="D114" s="38">
        <v>172.28946392323198</v>
      </c>
      <c r="E114" s="38">
        <v>172.28946392323198</v>
      </c>
      <c r="F114" s="38">
        <v>172.28946392323198</v>
      </c>
      <c r="G114" s="38">
        <v>172.28946392323198</v>
      </c>
      <c r="H114" s="38">
        <v>172.28946392323198</v>
      </c>
      <c r="I114" s="38">
        <v>172.28946392323198</v>
      </c>
    </row>
    <row r="115" spans="2:9" x14ac:dyDescent="0.25">
      <c r="B115" s="42"/>
      <c r="C115" s="43" t="s">
        <v>21</v>
      </c>
      <c r="D115" s="44">
        <v>96641.037699716602</v>
      </c>
      <c r="E115" s="44">
        <v>85449.606292380835</v>
      </c>
      <c r="F115" s="44">
        <v>92870.024744087306</v>
      </c>
      <c r="G115" s="44">
        <v>90240.2174940486</v>
      </c>
      <c r="H115" s="44">
        <v>90175.759430362523</v>
      </c>
      <c r="I115" s="44">
        <v>92211.22852209839</v>
      </c>
    </row>
    <row r="116" spans="2:9" x14ac:dyDescent="0.25">
      <c r="B116" s="40" t="s">
        <v>35</v>
      </c>
      <c r="C116" s="80" t="s">
        <v>51</v>
      </c>
      <c r="D116" s="35">
        <v>82938.50271839372</v>
      </c>
      <c r="E116" s="35">
        <v>69785.556158420281</v>
      </c>
      <c r="F116" s="35">
        <v>54569.921603278024</v>
      </c>
      <c r="G116" s="35">
        <v>54748.100067629821</v>
      </c>
      <c r="H116" s="35">
        <v>37496.692672180048</v>
      </c>
      <c r="I116" s="35">
        <v>37017.495500893958</v>
      </c>
    </row>
    <row r="117" spans="2:9" x14ac:dyDescent="0.25">
      <c r="B117" s="46"/>
      <c r="C117" s="85" t="s">
        <v>52</v>
      </c>
      <c r="D117" s="38">
        <v>6646.7082681012353</v>
      </c>
      <c r="E117" s="38">
        <v>8876.1476255196085</v>
      </c>
      <c r="F117" s="38">
        <v>11481.575982082713</v>
      </c>
      <c r="G117" s="38">
        <v>12362.899200484384</v>
      </c>
      <c r="H117" s="38">
        <v>13528.700666019529</v>
      </c>
      <c r="I117" s="38">
        <v>15042.523058572438</v>
      </c>
    </row>
    <row r="118" spans="2:9" x14ac:dyDescent="0.25">
      <c r="B118" s="46"/>
      <c r="C118" s="85" t="s">
        <v>53</v>
      </c>
      <c r="D118" s="38">
        <v>151.62676004319013</v>
      </c>
      <c r="E118" s="38">
        <v>155.94942953446611</v>
      </c>
      <c r="F118" s="38">
        <v>195.70266032609072</v>
      </c>
      <c r="G118" s="38">
        <v>241.014748553153</v>
      </c>
      <c r="H118" s="38">
        <v>262.11803891723309</v>
      </c>
      <c r="I118" s="38">
        <v>380.19602990161576</v>
      </c>
    </row>
    <row r="119" spans="2:9" x14ac:dyDescent="0.25">
      <c r="B119" s="46"/>
      <c r="C119" s="85" t="s">
        <v>54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</row>
    <row r="120" spans="2:9" x14ac:dyDescent="0.25">
      <c r="B120" s="46"/>
      <c r="C120" s="85" t="s">
        <v>55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</row>
    <row r="121" spans="2:9" x14ac:dyDescent="0.25">
      <c r="B121" s="46"/>
      <c r="C121" s="85" t="s">
        <v>77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</row>
    <row r="122" spans="2:9" x14ac:dyDescent="0.25">
      <c r="B122" s="46"/>
      <c r="C122" s="85" t="s">
        <v>12</v>
      </c>
      <c r="D122" s="38">
        <v>470.21366519936998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</row>
    <row r="123" spans="2:9" x14ac:dyDescent="0.25">
      <c r="B123" s="46"/>
      <c r="C123" s="85" t="s">
        <v>29</v>
      </c>
      <c r="D123" s="38">
        <v>583.08680379402131</v>
      </c>
      <c r="E123" s="38">
        <v>796.62351584394128</v>
      </c>
      <c r="F123" s="38">
        <v>796.62351584394128</v>
      </c>
      <c r="G123" s="38">
        <v>796.62351584394128</v>
      </c>
      <c r="H123" s="38">
        <v>796.62351584394128</v>
      </c>
      <c r="I123" s="38">
        <v>796.62351584394128</v>
      </c>
    </row>
    <row r="124" spans="2:9" x14ac:dyDescent="0.25">
      <c r="B124" s="42"/>
      <c r="C124" s="43" t="s">
        <v>21</v>
      </c>
      <c r="D124" s="44">
        <v>90790.138215531537</v>
      </c>
      <c r="E124" s="44">
        <v>79614.276729318284</v>
      </c>
      <c r="F124" s="44">
        <v>67043.823761530759</v>
      </c>
      <c r="G124" s="44">
        <v>68148.637532511289</v>
      </c>
      <c r="H124" s="44">
        <v>52084.134892960748</v>
      </c>
      <c r="I124" s="44">
        <v>53236.838105211951</v>
      </c>
    </row>
    <row r="125" spans="2:9" x14ac:dyDescent="0.25">
      <c r="C125" s="85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3"/>
  <sheetViews>
    <sheetView zoomScale="85" zoomScaleNormal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B7" sqref="B7"/>
    </sheetView>
  </sheetViews>
  <sheetFormatPr defaultColWidth="9.140625" defaultRowHeight="15" x14ac:dyDescent="0.25"/>
  <cols>
    <col min="1" max="1" width="9.140625" style="84"/>
    <col min="2" max="2" width="21.42578125" style="84" customWidth="1"/>
    <col min="3" max="3" width="33.5703125" style="84" customWidth="1"/>
    <col min="4" max="16384" width="9.140625" style="84"/>
  </cols>
  <sheetData>
    <row r="1" spans="2:9" thickBot="1" x14ac:dyDescent="0.35"/>
    <row r="2" spans="2:9" ht="18.600000000000001" thickBot="1" x14ac:dyDescent="0.35">
      <c r="B2" s="136" t="s">
        <v>112</v>
      </c>
      <c r="C2" s="137"/>
      <c r="D2" s="137"/>
      <c r="E2" s="137"/>
      <c r="F2" s="137"/>
      <c r="G2" s="137"/>
      <c r="H2" s="137"/>
      <c r="I2" s="137"/>
    </row>
    <row r="3" spans="2:9" ht="14.45" x14ac:dyDescent="0.3">
      <c r="B3" s="82" t="s">
        <v>104</v>
      </c>
    </row>
    <row r="4" spans="2:9" ht="14.45" x14ac:dyDescent="0.3">
      <c r="B4" s="81">
        <v>41715</v>
      </c>
    </row>
    <row r="5" spans="2:9" ht="14.45" x14ac:dyDescent="0.3">
      <c r="B5" s="81"/>
    </row>
    <row r="6" spans="2:9" thickBot="1" x14ac:dyDescent="0.35">
      <c r="B6" s="59"/>
      <c r="C6" s="91" t="s">
        <v>88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2:9" ht="14.45" x14ac:dyDescent="0.3">
      <c r="B7" s="31" t="s">
        <v>72</v>
      </c>
      <c r="C7" s="84" t="s">
        <v>16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</row>
    <row r="8" spans="2:9" ht="14.45" x14ac:dyDescent="0.3">
      <c r="B8" s="63"/>
      <c r="C8" s="84" t="s">
        <v>11</v>
      </c>
      <c r="D8" s="89">
        <v>-2.6450812578597152</v>
      </c>
      <c r="E8" s="89">
        <v>-44.582146923641176</v>
      </c>
      <c r="F8" s="89">
        <v>-65.521270294992064</v>
      </c>
      <c r="G8" s="89">
        <v>-211.13094991923617</v>
      </c>
      <c r="H8" s="89">
        <v>-253.42355252623747</v>
      </c>
      <c r="I8" s="89">
        <v>-562.37565203599024</v>
      </c>
    </row>
    <row r="9" spans="2:9" ht="14.45" x14ac:dyDescent="0.3">
      <c r="B9" s="63"/>
      <c r="C9" s="84" t="s">
        <v>9</v>
      </c>
      <c r="D9" s="89">
        <v>0</v>
      </c>
      <c r="E9" s="89">
        <v>0</v>
      </c>
      <c r="F9" s="89">
        <v>-4.2494542482000117</v>
      </c>
      <c r="G9" s="89">
        <v>-28.449602456974052</v>
      </c>
      <c r="H9" s="89">
        <v>-75.641535518851541</v>
      </c>
      <c r="I9" s="89">
        <v>-555.65753793866804</v>
      </c>
    </row>
    <row r="10" spans="2:9" ht="14.45" x14ac:dyDescent="0.3">
      <c r="B10" s="63"/>
      <c r="C10" s="84" t="s">
        <v>10</v>
      </c>
      <c r="D10" s="89">
        <v>-46.982036944403447</v>
      </c>
      <c r="E10" s="89">
        <v>-48.699024453405684</v>
      </c>
      <c r="F10" s="89">
        <v>-48.699024453405684</v>
      </c>
      <c r="G10" s="89">
        <v>-67.342808569339098</v>
      </c>
      <c r="H10" s="89">
        <v>-67.358277006707368</v>
      </c>
      <c r="I10" s="89">
        <v>-67.342808569339098</v>
      </c>
    </row>
    <row r="11" spans="2:9" ht="14.45" x14ac:dyDescent="0.3">
      <c r="B11" s="63"/>
      <c r="C11" s="84" t="s">
        <v>14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</row>
    <row r="12" spans="2:9" ht="14.45" x14ac:dyDescent="0.3">
      <c r="B12" s="63"/>
      <c r="C12" s="84" t="s">
        <v>13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</row>
    <row r="13" spans="2:9" ht="14.45" x14ac:dyDescent="0.3">
      <c r="B13" s="63"/>
      <c r="C13" s="84" t="s">
        <v>12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</row>
    <row r="14" spans="2:9" ht="14.45" x14ac:dyDescent="0.3">
      <c r="B14" s="63"/>
      <c r="C14" s="84" t="s">
        <v>18</v>
      </c>
      <c r="D14" s="89">
        <v>2184.6193158864126</v>
      </c>
      <c r="E14" s="89">
        <v>3169.1396179863455</v>
      </c>
      <c r="F14" s="89">
        <v>4773.7366591104337</v>
      </c>
      <c r="G14" s="89">
        <v>8032.4394381820666</v>
      </c>
      <c r="H14" s="89">
        <v>11842.795520491598</v>
      </c>
      <c r="I14" s="89">
        <v>19839.186083992157</v>
      </c>
    </row>
    <row r="15" spans="2:9" ht="14.45" x14ac:dyDescent="0.3">
      <c r="B15" s="63"/>
      <c r="C15" s="84" t="s">
        <v>108</v>
      </c>
      <c r="D15" s="89">
        <v>1787.4158039070649</v>
      </c>
      <c r="E15" s="89">
        <v>2592.932414716101</v>
      </c>
      <c r="F15" s="89">
        <v>3905.7845392721724</v>
      </c>
      <c r="G15" s="89">
        <v>6571.9959039671448</v>
      </c>
      <c r="H15" s="89">
        <v>9689.5599713113061</v>
      </c>
      <c r="I15" s="89">
        <v>16232.061341448129</v>
      </c>
    </row>
    <row r="16" spans="2:9" ht="14.45" x14ac:dyDescent="0.3">
      <c r="B16" s="63"/>
      <c r="C16" s="84" t="s">
        <v>20</v>
      </c>
      <c r="D16" s="89">
        <v>0</v>
      </c>
      <c r="E16" s="89">
        <v>44.805989422605109</v>
      </c>
      <c r="F16" s="89">
        <v>415.31851577405865</v>
      </c>
      <c r="G16" s="89">
        <v>548.20184585509173</v>
      </c>
      <c r="H16" s="89">
        <v>612.90261403293482</v>
      </c>
      <c r="I16" s="89">
        <v>875.59469455111866</v>
      </c>
    </row>
    <row r="17" spans="2:9" ht="14.45" x14ac:dyDescent="0.3">
      <c r="B17" s="63"/>
      <c r="C17" s="84" t="s">
        <v>19</v>
      </c>
      <c r="D17" s="89">
        <v>0</v>
      </c>
      <c r="E17" s="89">
        <v>-0.16675024254971049</v>
      </c>
      <c r="F17" s="89">
        <v>-6.9788334595841945</v>
      </c>
      <c r="G17" s="89">
        <v>-1.1424347006266089</v>
      </c>
      <c r="H17" s="89">
        <v>-26.809278609669832</v>
      </c>
      <c r="I17" s="89">
        <v>-68.506795395515837</v>
      </c>
    </row>
    <row r="18" spans="2:9" ht="14.45" x14ac:dyDescent="0.3">
      <c r="B18" s="63"/>
      <c r="C18" s="84" t="s">
        <v>30</v>
      </c>
      <c r="D18" s="89">
        <v>0</v>
      </c>
      <c r="E18" s="89">
        <v>0</v>
      </c>
      <c r="F18" s="89">
        <v>-1.0465156053107876</v>
      </c>
      <c r="G18" s="89">
        <v>-1.046515605311015</v>
      </c>
      <c r="H18" s="89">
        <v>8.193881190630691</v>
      </c>
      <c r="I18" s="89">
        <v>62.829424896589444</v>
      </c>
    </row>
    <row r="19" spans="2:9" thickBot="1" x14ac:dyDescent="0.35">
      <c r="B19" s="92"/>
      <c r="C19" s="55" t="s">
        <v>15</v>
      </c>
      <c r="D19" s="89">
        <v>0</v>
      </c>
      <c r="E19" s="89">
        <v>-4.97455891535094</v>
      </c>
      <c r="F19" s="89">
        <v>8.3749911431294777</v>
      </c>
      <c r="G19" s="89">
        <v>40.0902091924263</v>
      </c>
      <c r="H19" s="89">
        <v>204.9518003333892</v>
      </c>
      <c r="I19" s="89">
        <v>168.82993136634195</v>
      </c>
    </row>
    <row r="20" spans="2:9" ht="14.45" x14ac:dyDescent="0.3">
      <c r="B20" s="31" t="s">
        <v>32</v>
      </c>
      <c r="C20" s="84" t="s">
        <v>16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</row>
    <row r="21" spans="2:9" ht="14.45" x14ac:dyDescent="0.3">
      <c r="B21" s="63"/>
      <c r="C21" s="84" t="s">
        <v>11</v>
      </c>
      <c r="D21" s="89">
        <v>0.14851754804466566</v>
      </c>
      <c r="E21" s="89">
        <v>0.14851754804466566</v>
      </c>
      <c r="F21" s="89">
        <v>-42.765861999136334</v>
      </c>
      <c r="G21" s="89">
        <v>-42.765861999136334</v>
      </c>
      <c r="H21" s="89">
        <v>-42.765861999136334</v>
      </c>
      <c r="I21" s="89">
        <v>-42.765861999136334</v>
      </c>
    </row>
    <row r="22" spans="2:9" ht="14.45" x14ac:dyDescent="0.3">
      <c r="B22" s="63"/>
      <c r="C22" s="84" t="s">
        <v>9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</row>
    <row r="23" spans="2:9" x14ac:dyDescent="0.25">
      <c r="B23" s="63"/>
      <c r="C23" s="84" t="s">
        <v>10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2:9" x14ac:dyDescent="0.25">
      <c r="B24" s="63"/>
      <c r="C24" s="84" t="s">
        <v>14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</row>
    <row r="25" spans="2:9" x14ac:dyDescent="0.25">
      <c r="B25" s="63"/>
      <c r="C25" s="84" t="s">
        <v>13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</row>
    <row r="26" spans="2:9" x14ac:dyDescent="0.25">
      <c r="B26" s="63"/>
      <c r="C26" s="84" t="s">
        <v>12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</row>
    <row r="27" spans="2:9" x14ac:dyDescent="0.25">
      <c r="B27" s="63"/>
      <c r="C27" s="84" t="s">
        <v>18</v>
      </c>
      <c r="D27" s="89">
        <v>172.43375941649882</v>
      </c>
      <c r="E27" s="89">
        <v>230.75995678453964</v>
      </c>
      <c r="F27" s="89">
        <v>256.71088071093942</v>
      </c>
      <c r="G27" s="89">
        <v>380.65606087843707</v>
      </c>
      <c r="H27" s="89">
        <v>502.17657097112874</v>
      </c>
      <c r="I27" s="89">
        <v>796.76574060130906</v>
      </c>
    </row>
    <row r="28" spans="2:9" x14ac:dyDescent="0.25">
      <c r="B28" s="63"/>
      <c r="C28" s="84" t="s">
        <v>20</v>
      </c>
      <c r="D28" s="89">
        <v>0</v>
      </c>
      <c r="E28" s="89">
        <v>0.17066842562992801</v>
      </c>
      <c r="F28" s="89">
        <v>42.914379547180999</v>
      </c>
      <c r="G28" s="89">
        <v>42.914379547180999</v>
      </c>
      <c r="H28" s="89">
        <v>42.914379547180999</v>
      </c>
      <c r="I28" s="89">
        <v>45.559764174662341</v>
      </c>
    </row>
    <row r="29" spans="2:9" x14ac:dyDescent="0.25">
      <c r="B29" s="63"/>
      <c r="C29" s="84" t="s">
        <v>19</v>
      </c>
      <c r="D29" s="89">
        <v>0</v>
      </c>
      <c r="E29" s="89">
        <v>0</v>
      </c>
      <c r="F29" s="89">
        <v>0</v>
      </c>
      <c r="G29" s="89">
        <v>-2.3397944281630867</v>
      </c>
      <c r="H29" s="89">
        <v>-4.8532352388952429</v>
      </c>
      <c r="I29" s="89">
        <v>-0.28241372741950599</v>
      </c>
    </row>
    <row r="30" spans="2:9" x14ac:dyDescent="0.25">
      <c r="B30" s="63"/>
      <c r="C30" s="84" t="s">
        <v>30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</row>
    <row r="31" spans="2:9" ht="15.75" thickBot="1" x14ac:dyDescent="0.3">
      <c r="B31" s="92"/>
      <c r="C31" s="55" t="s">
        <v>15</v>
      </c>
      <c r="D31" s="120">
        <v>0</v>
      </c>
      <c r="E31" s="120">
        <v>0.36645059349503128</v>
      </c>
      <c r="F31" s="120">
        <v>24.826262109771562</v>
      </c>
      <c r="G31" s="120">
        <v>56.541480159068357</v>
      </c>
      <c r="H31" s="120">
        <v>56.46478757788563</v>
      </c>
      <c r="I31" s="120">
        <v>20.342918610838069</v>
      </c>
    </row>
    <row r="32" spans="2:9" x14ac:dyDescent="0.25">
      <c r="B32" s="31" t="s">
        <v>34</v>
      </c>
      <c r="C32" s="84" t="s">
        <v>16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</row>
    <row r="33" spans="2:9" x14ac:dyDescent="0.25">
      <c r="B33" s="63"/>
      <c r="C33" s="84" t="s">
        <v>11</v>
      </c>
      <c r="D33" s="89">
        <v>0</v>
      </c>
      <c r="E33" s="89">
        <v>0</v>
      </c>
      <c r="F33" s="89">
        <v>0.58628689925273103</v>
      </c>
      <c r="G33" s="89">
        <v>0.58628689925273103</v>
      </c>
      <c r="H33" s="89">
        <v>0.58628689925273103</v>
      </c>
      <c r="I33" s="89">
        <v>0.58628689925273103</v>
      </c>
    </row>
    <row r="34" spans="2:9" x14ac:dyDescent="0.25">
      <c r="B34" s="63"/>
      <c r="C34" s="84" t="s">
        <v>9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</row>
    <row r="35" spans="2:9" x14ac:dyDescent="0.25">
      <c r="B35" s="63"/>
      <c r="C35" s="84" t="s">
        <v>10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</row>
    <row r="36" spans="2:9" x14ac:dyDescent="0.25">
      <c r="B36" s="63"/>
      <c r="C36" s="84" t="s">
        <v>14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</row>
    <row r="37" spans="2:9" x14ac:dyDescent="0.25">
      <c r="B37" s="63"/>
      <c r="C37" s="84" t="s">
        <v>13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</row>
    <row r="38" spans="2:9" x14ac:dyDescent="0.25">
      <c r="B38" s="63"/>
      <c r="C38" s="84" t="s">
        <v>12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</row>
    <row r="39" spans="2:9" x14ac:dyDescent="0.25">
      <c r="B39" s="63"/>
      <c r="C39" s="84" t="s">
        <v>18</v>
      </c>
      <c r="D39" s="89">
        <v>211.85938424191204</v>
      </c>
      <c r="E39" s="89">
        <v>283.52140906264674</v>
      </c>
      <c r="F39" s="89">
        <v>428.27878535857951</v>
      </c>
      <c r="G39" s="89">
        <v>580.56305602481609</v>
      </c>
      <c r="H39" s="89">
        <v>729.86827494389865</v>
      </c>
      <c r="I39" s="89">
        <v>940.37314561192591</v>
      </c>
    </row>
    <row r="40" spans="2:9" x14ac:dyDescent="0.25">
      <c r="B40" s="63"/>
      <c r="C40" s="84" t="s">
        <v>20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0.3692538191018766</v>
      </c>
    </row>
    <row r="41" spans="2:9" x14ac:dyDescent="0.25">
      <c r="B41" s="63"/>
      <c r="C41" s="84" t="s">
        <v>19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</row>
    <row r="42" spans="2:9" x14ac:dyDescent="0.25">
      <c r="B42" s="63"/>
      <c r="C42" s="84" t="s">
        <v>30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</row>
    <row r="43" spans="2:9" ht="15.75" thickBot="1" x14ac:dyDescent="0.3">
      <c r="B43" s="92"/>
      <c r="C43" s="55" t="s">
        <v>15</v>
      </c>
      <c r="D43" s="89">
        <v>0</v>
      </c>
      <c r="E43" s="89">
        <v>-0.49939799408732455</v>
      </c>
      <c r="F43" s="89">
        <v>3.3330143798307503</v>
      </c>
      <c r="G43" s="89">
        <v>3.3330143798307503</v>
      </c>
      <c r="H43" s="89">
        <v>4.1152593648481854</v>
      </c>
      <c r="I43" s="89">
        <v>4.1152593648481854</v>
      </c>
    </row>
    <row r="44" spans="2:9" x14ac:dyDescent="0.25">
      <c r="B44" s="31" t="s">
        <v>33</v>
      </c>
      <c r="C44" s="84" t="s">
        <v>16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  <c r="I44" s="141">
        <v>0</v>
      </c>
    </row>
    <row r="45" spans="2:9" x14ac:dyDescent="0.25">
      <c r="B45" s="63"/>
      <c r="C45" s="84" t="s">
        <v>11</v>
      </c>
      <c r="D45" s="89">
        <v>-1.7238405638580048</v>
      </c>
      <c r="E45" s="89">
        <v>-2.3324347629077238</v>
      </c>
      <c r="F45" s="89">
        <v>2.8153227167678097</v>
      </c>
      <c r="G45" s="89">
        <v>-111.31607978914485</v>
      </c>
      <c r="H45" s="89">
        <v>-118.85989259390965</v>
      </c>
      <c r="I45" s="89">
        <v>-255.76168994032037</v>
      </c>
    </row>
    <row r="46" spans="2:9" x14ac:dyDescent="0.25">
      <c r="B46" s="63"/>
      <c r="C46" s="84" t="s">
        <v>9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</row>
    <row r="47" spans="2:9" x14ac:dyDescent="0.25">
      <c r="B47" s="63"/>
      <c r="C47" s="84" t="s">
        <v>10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</row>
    <row r="48" spans="2:9" x14ac:dyDescent="0.25">
      <c r="B48" s="63"/>
      <c r="C48" s="84" t="s">
        <v>14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</row>
    <row r="49" spans="2:9" x14ac:dyDescent="0.25">
      <c r="B49" s="63"/>
      <c r="C49" s="84" t="s">
        <v>13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</row>
    <row r="50" spans="2:9" x14ac:dyDescent="0.25">
      <c r="B50" s="63"/>
      <c r="C50" s="84" t="s">
        <v>12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</row>
    <row r="51" spans="2:9" x14ac:dyDescent="0.25">
      <c r="B51" s="63"/>
      <c r="C51" s="84" t="s">
        <v>18</v>
      </c>
      <c r="D51" s="89">
        <v>333.96096044342357</v>
      </c>
      <c r="E51" s="89">
        <v>494.37772296902557</v>
      </c>
      <c r="F51" s="89">
        <v>911.27665118156256</v>
      </c>
      <c r="G51" s="89">
        <v>1468.4340509047365</v>
      </c>
      <c r="H51" s="89">
        <v>2153.9164147390925</v>
      </c>
      <c r="I51" s="89">
        <v>3644.8106650202267</v>
      </c>
    </row>
    <row r="52" spans="2:9" x14ac:dyDescent="0.25">
      <c r="B52" s="63"/>
      <c r="C52" s="84" t="s">
        <v>20</v>
      </c>
      <c r="D52" s="89">
        <v>0</v>
      </c>
      <c r="E52" s="89">
        <v>-8.7179022943141948E-2</v>
      </c>
      <c r="F52" s="89">
        <v>51.302540879540643</v>
      </c>
      <c r="G52" s="89">
        <v>155.66801960244743</v>
      </c>
      <c r="H52" s="89">
        <v>157.19860145171793</v>
      </c>
      <c r="I52" s="89">
        <v>276.51905642681419</v>
      </c>
    </row>
    <row r="53" spans="2:9" x14ac:dyDescent="0.25">
      <c r="B53" s="63"/>
      <c r="C53" s="84" t="s">
        <v>19</v>
      </c>
      <c r="D53" s="89">
        <v>0</v>
      </c>
      <c r="E53" s="89">
        <v>0</v>
      </c>
      <c r="F53" s="89">
        <v>5.3617194256378404</v>
      </c>
      <c r="G53" s="89">
        <v>5.3617194256378404</v>
      </c>
      <c r="H53" s="89">
        <v>0.21142426757246824</v>
      </c>
      <c r="I53" s="89">
        <v>0.21142426757246824</v>
      </c>
    </row>
    <row r="54" spans="2:9" x14ac:dyDescent="0.25">
      <c r="B54" s="63"/>
      <c r="C54" s="84" t="s">
        <v>30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</row>
    <row r="55" spans="2:9" ht="15.75" thickBot="1" x14ac:dyDescent="0.3">
      <c r="B55" s="92"/>
      <c r="C55" s="55" t="s">
        <v>15</v>
      </c>
      <c r="D55" s="120">
        <v>0</v>
      </c>
      <c r="E55" s="120">
        <v>-62.571345618426761</v>
      </c>
      <c r="F55" s="120">
        <v>-62.571345618426761</v>
      </c>
      <c r="G55" s="120">
        <v>-62.571345618426761</v>
      </c>
      <c r="H55" s="120">
        <v>-171.31475368717042</v>
      </c>
      <c r="I55" s="120">
        <v>-171.31475368717042</v>
      </c>
    </row>
    <row r="56" spans="2:9" x14ac:dyDescent="0.25">
      <c r="B56" s="31" t="s">
        <v>105</v>
      </c>
      <c r="C56" s="84" t="s">
        <v>16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</row>
    <row r="57" spans="2:9" x14ac:dyDescent="0.25">
      <c r="B57" s="63"/>
      <c r="C57" s="84" t="s">
        <v>11</v>
      </c>
      <c r="D57" s="89">
        <v>7.6188479356176231E-3</v>
      </c>
      <c r="E57" s="89">
        <v>7.6188479356176231E-3</v>
      </c>
      <c r="F57" s="89">
        <v>-0.521954614458366</v>
      </c>
      <c r="G57" s="89">
        <v>5.6234771089796709</v>
      </c>
      <c r="H57" s="89">
        <v>-52.782459629434413</v>
      </c>
      <c r="I57" s="89">
        <v>-65.320690578232927</v>
      </c>
    </row>
    <row r="58" spans="2:9" x14ac:dyDescent="0.25">
      <c r="B58" s="63"/>
      <c r="C58" s="84" t="s">
        <v>9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</row>
    <row r="59" spans="2:9" x14ac:dyDescent="0.25">
      <c r="B59" s="63"/>
      <c r="C59" s="84" t="s">
        <v>10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</row>
    <row r="60" spans="2:9" x14ac:dyDescent="0.25">
      <c r="B60" s="63"/>
      <c r="C60" s="84" t="s">
        <v>14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</row>
    <row r="61" spans="2:9" x14ac:dyDescent="0.25">
      <c r="B61" s="63"/>
      <c r="C61" s="84" t="s">
        <v>13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</row>
    <row r="62" spans="2:9" x14ac:dyDescent="0.25">
      <c r="B62" s="63"/>
      <c r="C62" s="84" t="s">
        <v>12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</row>
    <row r="63" spans="2:9" x14ac:dyDescent="0.25">
      <c r="B63" s="63"/>
      <c r="C63" s="84" t="s">
        <v>18</v>
      </c>
      <c r="D63" s="89">
        <v>305.88822271068602</v>
      </c>
      <c r="E63" s="89">
        <v>468.34315424373733</v>
      </c>
      <c r="F63" s="89">
        <v>802.3467012891665</v>
      </c>
      <c r="G63" s="89">
        <v>1385.8116000515647</v>
      </c>
      <c r="H63" s="89">
        <v>2124.0855525251341</v>
      </c>
      <c r="I63" s="89">
        <v>3915.5132288330929</v>
      </c>
    </row>
    <row r="64" spans="2:9" x14ac:dyDescent="0.25">
      <c r="B64" s="63"/>
      <c r="C64" s="84" t="s">
        <v>20</v>
      </c>
      <c r="D64" s="89">
        <v>0</v>
      </c>
      <c r="E64" s="89">
        <v>0.8790651366227209</v>
      </c>
      <c r="F64" s="89">
        <v>62.91694865982339</v>
      </c>
      <c r="G64" s="89">
        <v>59.412921187603501</v>
      </c>
      <c r="H64" s="89">
        <v>91.063756831010551</v>
      </c>
      <c r="I64" s="89">
        <v>106.34926627098994</v>
      </c>
    </row>
    <row r="65" spans="2:9" x14ac:dyDescent="0.25">
      <c r="B65" s="63"/>
      <c r="C65" s="84" t="s">
        <v>19</v>
      </c>
      <c r="D65" s="89">
        <v>0</v>
      </c>
      <c r="E65" s="89">
        <v>0</v>
      </c>
      <c r="F65" s="89">
        <v>9.6107403017249737E-2</v>
      </c>
      <c r="G65" s="89">
        <v>-3.4832697102304024</v>
      </c>
      <c r="H65" s="89">
        <v>-6.2385984211608516</v>
      </c>
      <c r="I65" s="89">
        <v>-9.307086657731702</v>
      </c>
    </row>
    <row r="66" spans="2:9" x14ac:dyDescent="0.25">
      <c r="B66" s="63"/>
      <c r="C66" s="84" t="s">
        <v>30</v>
      </c>
      <c r="D66" s="89">
        <v>0</v>
      </c>
      <c r="E66" s="89">
        <v>0</v>
      </c>
      <c r="F66" s="89">
        <v>-10.621410751760664</v>
      </c>
      <c r="G66" s="89">
        <v>-10.62141075176072</v>
      </c>
      <c r="H66" s="89">
        <v>-10.621410751760664</v>
      </c>
      <c r="I66" s="89">
        <v>54.250514668543246</v>
      </c>
    </row>
    <row r="67" spans="2:9" ht="15.75" thickBot="1" x14ac:dyDescent="0.3">
      <c r="B67" s="92"/>
      <c r="C67" s="55" t="s">
        <v>15</v>
      </c>
      <c r="D67" s="89">
        <v>0</v>
      </c>
      <c r="E67" s="89">
        <v>-24.332622608029027</v>
      </c>
      <c r="F67" s="89">
        <v>-24.332622608029027</v>
      </c>
      <c r="G67" s="89">
        <v>-24.332622608029027</v>
      </c>
      <c r="H67" s="89">
        <v>-1.7670232246017861</v>
      </c>
      <c r="I67" s="89">
        <v>-1.7670232246017576</v>
      </c>
    </row>
    <row r="68" spans="2:9" x14ac:dyDescent="0.25">
      <c r="B68" s="31" t="s">
        <v>36</v>
      </c>
      <c r="C68" s="84" t="s">
        <v>16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</row>
    <row r="69" spans="2:9" x14ac:dyDescent="0.25">
      <c r="B69" s="63"/>
      <c r="C69" s="84" t="s">
        <v>11</v>
      </c>
      <c r="D69" s="89">
        <v>0</v>
      </c>
      <c r="E69" s="89">
        <v>0</v>
      </c>
      <c r="F69" s="89">
        <v>-9.1044014849810537</v>
      </c>
      <c r="G69" s="89">
        <v>4.5707894582178028</v>
      </c>
      <c r="H69" s="89">
        <v>-2.1266139855770234</v>
      </c>
      <c r="I69" s="89">
        <v>-37.026104901570932</v>
      </c>
    </row>
    <row r="70" spans="2:9" x14ac:dyDescent="0.25">
      <c r="B70" s="63"/>
      <c r="C70" s="84" t="s">
        <v>9</v>
      </c>
      <c r="D70" s="89">
        <v>0</v>
      </c>
      <c r="E70" s="89">
        <v>0</v>
      </c>
      <c r="F70" s="89">
        <v>0</v>
      </c>
      <c r="G70" s="89">
        <v>-18.366410941662298</v>
      </c>
      <c r="H70" s="89">
        <v>-58.211043770509505</v>
      </c>
      <c r="I70" s="89">
        <v>-357.18391778788748</v>
      </c>
    </row>
    <row r="71" spans="2:9" x14ac:dyDescent="0.25">
      <c r="B71" s="63"/>
      <c r="C71" s="84" t="s">
        <v>10</v>
      </c>
      <c r="D71" s="89">
        <v>0</v>
      </c>
      <c r="E71" s="89">
        <v>0</v>
      </c>
      <c r="F71" s="89">
        <v>0</v>
      </c>
      <c r="G71" s="89">
        <v>-18.6437841159334</v>
      </c>
      <c r="H71" s="89">
        <v>-18.6437841159334</v>
      </c>
      <c r="I71" s="89">
        <v>-18.6437841159334</v>
      </c>
    </row>
    <row r="72" spans="2:9" x14ac:dyDescent="0.25">
      <c r="B72" s="63"/>
      <c r="C72" s="84" t="s">
        <v>14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</row>
    <row r="73" spans="2:9" x14ac:dyDescent="0.25">
      <c r="B73" s="63"/>
      <c r="C73" s="84" t="s">
        <v>13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89">
        <v>0</v>
      </c>
    </row>
    <row r="74" spans="2:9" x14ac:dyDescent="0.25">
      <c r="B74" s="63"/>
      <c r="C74" s="84" t="s">
        <v>12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</row>
    <row r="75" spans="2:9" x14ac:dyDescent="0.25">
      <c r="B75" s="63"/>
      <c r="C75" s="84" t="s">
        <v>18</v>
      </c>
      <c r="D75" s="89">
        <v>58.927512048871407</v>
      </c>
      <c r="E75" s="89">
        <v>96.39193991848299</v>
      </c>
      <c r="F75" s="89">
        <v>199.13527518734958</v>
      </c>
      <c r="G75" s="89">
        <v>343.27804492889118</v>
      </c>
      <c r="H75" s="89">
        <v>529.09278803856012</v>
      </c>
      <c r="I75" s="89">
        <v>1111.0461964002707</v>
      </c>
    </row>
    <row r="76" spans="2:9" x14ac:dyDescent="0.25">
      <c r="B76" s="63"/>
      <c r="C76" s="84" t="s">
        <v>20</v>
      </c>
      <c r="D76" s="89">
        <v>0</v>
      </c>
      <c r="E76" s="89">
        <v>-1.0953347012355614</v>
      </c>
      <c r="F76" s="89">
        <v>23.895003770663166</v>
      </c>
      <c r="G76" s="89">
        <v>15.013128628347843</v>
      </c>
      <c r="H76" s="89">
        <v>27.600904699750416</v>
      </c>
      <c r="I76" s="89">
        <v>62.470691289944853</v>
      </c>
    </row>
    <row r="77" spans="2:9" x14ac:dyDescent="0.25">
      <c r="B77" s="63"/>
      <c r="C77" s="84" t="s">
        <v>19</v>
      </c>
      <c r="D77" s="89">
        <v>0</v>
      </c>
      <c r="E77" s="89">
        <v>0</v>
      </c>
      <c r="F77" s="89">
        <v>-4.8389106813825604</v>
      </c>
      <c r="G77" s="89">
        <v>-16.893956639126678</v>
      </c>
      <c r="H77" s="89">
        <v>-0.43136650510518137</v>
      </c>
      <c r="I77" s="89">
        <v>-0.43136650510518137</v>
      </c>
    </row>
    <row r="78" spans="2:9" x14ac:dyDescent="0.25">
      <c r="B78" s="63"/>
      <c r="C78" s="84" t="s">
        <v>30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</row>
    <row r="79" spans="2:9" ht="15.75" thickBot="1" x14ac:dyDescent="0.3">
      <c r="B79" s="92"/>
      <c r="C79" s="55" t="s">
        <v>15</v>
      </c>
      <c r="D79" s="120">
        <v>0</v>
      </c>
      <c r="E79" s="120">
        <v>0</v>
      </c>
      <c r="F79" s="120">
        <v>0</v>
      </c>
      <c r="G79" s="120">
        <v>0</v>
      </c>
      <c r="H79" s="120">
        <v>0</v>
      </c>
      <c r="I79" s="120">
        <v>0</v>
      </c>
    </row>
    <row r="80" spans="2:9" x14ac:dyDescent="0.25">
      <c r="B80" s="31" t="s">
        <v>37</v>
      </c>
      <c r="C80" s="84" t="s">
        <v>16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89">
        <v>0</v>
      </c>
    </row>
    <row r="81" spans="2:9" x14ac:dyDescent="0.25">
      <c r="B81" s="63"/>
      <c r="C81" s="84" t="s">
        <v>11</v>
      </c>
      <c r="D81" s="89">
        <v>0</v>
      </c>
      <c r="E81" s="89">
        <v>0</v>
      </c>
      <c r="F81" s="89">
        <v>-47.170662576894784</v>
      </c>
      <c r="G81" s="89">
        <v>-87.299359152261843</v>
      </c>
      <c r="H81" s="89">
        <v>-83.921343482398839</v>
      </c>
      <c r="I81" s="89">
        <v>-85.011862906626476</v>
      </c>
    </row>
    <row r="82" spans="2:9" x14ac:dyDescent="0.25">
      <c r="B82" s="63"/>
      <c r="C82" s="84" t="s">
        <v>9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</row>
    <row r="83" spans="2:9" x14ac:dyDescent="0.25">
      <c r="B83" s="63"/>
      <c r="C83" s="84" t="s">
        <v>10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89">
        <v>0</v>
      </c>
    </row>
    <row r="84" spans="2:9" x14ac:dyDescent="0.25">
      <c r="B84" s="63"/>
      <c r="C84" s="84" t="s">
        <v>14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</row>
    <row r="85" spans="2:9" x14ac:dyDescent="0.25">
      <c r="B85" s="63"/>
      <c r="C85" s="84" t="s">
        <v>13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89">
        <v>0</v>
      </c>
    </row>
    <row r="86" spans="2:9" x14ac:dyDescent="0.25">
      <c r="B86" s="63"/>
      <c r="C86" s="84" t="s">
        <v>12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</row>
    <row r="87" spans="2:9" x14ac:dyDescent="0.25">
      <c r="B87" s="63"/>
      <c r="C87" s="84" t="s">
        <v>18</v>
      </c>
      <c r="D87" s="89">
        <v>65.564695130652311</v>
      </c>
      <c r="E87" s="89">
        <v>102.93818238731501</v>
      </c>
      <c r="F87" s="89">
        <v>181.58546421925601</v>
      </c>
      <c r="G87" s="89">
        <v>343.77208517830445</v>
      </c>
      <c r="H87" s="89">
        <v>530.23539538880152</v>
      </c>
      <c r="I87" s="89">
        <v>927.46305079067963</v>
      </c>
    </row>
    <row r="88" spans="2:9" x14ac:dyDescent="0.25">
      <c r="B88" s="63"/>
      <c r="C88" s="84" t="s">
        <v>20</v>
      </c>
      <c r="D88" s="89">
        <v>0</v>
      </c>
      <c r="E88" s="89">
        <v>-0.91435727235875497</v>
      </c>
      <c r="F88" s="89">
        <v>49.10487414499957</v>
      </c>
      <c r="G88" s="89">
        <v>89.256162536850653</v>
      </c>
      <c r="H88" s="89">
        <v>90.12720984182576</v>
      </c>
      <c r="I88" s="89">
        <v>91.054306435064305</v>
      </c>
    </row>
    <row r="89" spans="2:9" x14ac:dyDescent="0.25">
      <c r="B89" s="63"/>
      <c r="C89" s="84" t="s">
        <v>19</v>
      </c>
      <c r="D89" s="89">
        <v>0</v>
      </c>
      <c r="E89" s="89">
        <v>0</v>
      </c>
      <c r="F89" s="89">
        <v>0</v>
      </c>
      <c r="G89" s="89">
        <v>12.579294355244899</v>
      </c>
      <c r="H89" s="89">
        <v>1.7872761699786484</v>
      </c>
      <c r="I89" s="89">
        <v>1.6489620532599467</v>
      </c>
    </row>
    <row r="90" spans="2:9" x14ac:dyDescent="0.25">
      <c r="B90" s="63"/>
      <c r="C90" s="84" t="s">
        <v>30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</row>
    <row r="91" spans="2:9" ht="15.75" thickBot="1" x14ac:dyDescent="0.3">
      <c r="B91" s="92"/>
      <c r="C91" s="55" t="s">
        <v>15</v>
      </c>
      <c r="D91" s="89">
        <v>0</v>
      </c>
      <c r="E91" s="89">
        <v>0</v>
      </c>
      <c r="F91" s="89">
        <v>0</v>
      </c>
      <c r="G91" s="89">
        <v>0</v>
      </c>
      <c r="H91" s="89">
        <v>243.68494102764089</v>
      </c>
      <c r="I91" s="89">
        <v>243.68494102764089</v>
      </c>
    </row>
    <row r="92" spans="2:9" x14ac:dyDescent="0.25">
      <c r="B92" s="31" t="s">
        <v>38</v>
      </c>
      <c r="C92" s="84" t="s">
        <v>16</v>
      </c>
      <c r="D92" s="141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</row>
    <row r="93" spans="2:9" x14ac:dyDescent="0.25">
      <c r="B93" s="63"/>
      <c r="C93" s="84" t="s">
        <v>11</v>
      </c>
      <c r="D93" s="89">
        <v>0</v>
      </c>
      <c r="E93" s="89">
        <v>-41.572288694532403</v>
      </c>
      <c r="F93" s="89">
        <v>-37.456223850039585</v>
      </c>
      <c r="G93" s="89">
        <v>-39.656895674266593</v>
      </c>
      <c r="H93" s="89">
        <v>-90.1090764809137</v>
      </c>
      <c r="I93" s="89">
        <v>-177.14989411290281</v>
      </c>
    </row>
    <row r="94" spans="2:9" x14ac:dyDescent="0.25">
      <c r="B94" s="63"/>
      <c r="C94" s="84" t="s">
        <v>9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</row>
    <row r="95" spans="2:9" x14ac:dyDescent="0.25">
      <c r="B95" s="63"/>
      <c r="C95" s="84" t="s">
        <v>10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</row>
    <row r="96" spans="2:9" x14ac:dyDescent="0.25">
      <c r="B96" s="63"/>
      <c r="C96" s="84" t="s">
        <v>14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89">
        <v>0</v>
      </c>
    </row>
    <row r="97" spans="2:9" x14ac:dyDescent="0.25">
      <c r="B97" s="63"/>
      <c r="C97" s="84" t="s">
        <v>13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</row>
    <row r="98" spans="2:9" x14ac:dyDescent="0.25">
      <c r="B98" s="63"/>
      <c r="C98" s="84" t="s">
        <v>12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89">
        <v>0</v>
      </c>
    </row>
    <row r="99" spans="2:9" x14ac:dyDescent="0.25">
      <c r="B99" s="63"/>
      <c r="C99" s="84" t="s">
        <v>18</v>
      </c>
      <c r="D99" s="89">
        <v>28.133341049722702</v>
      </c>
      <c r="E99" s="89">
        <v>40.817892507743998</v>
      </c>
      <c r="F99" s="89">
        <v>73.45685460865181</v>
      </c>
      <c r="G99" s="89">
        <v>116.5884146296375</v>
      </c>
      <c r="H99" s="89">
        <v>168.42549100831081</v>
      </c>
      <c r="I99" s="89">
        <v>291.07574855464821</v>
      </c>
    </row>
    <row r="100" spans="2:9" x14ac:dyDescent="0.25">
      <c r="B100" s="63"/>
      <c r="C100" s="84" t="s">
        <v>20</v>
      </c>
      <c r="D100" s="89">
        <v>0</v>
      </c>
      <c r="E100" s="89">
        <v>41.572288694532403</v>
      </c>
      <c r="F100" s="89">
        <v>41.276228067436804</v>
      </c>
      <c r="G100" s="89">
        <v>41.572288694532403</v>
      </c>
      <c r="H100" s="89">
        <v>92.02446950117951</v>
      </c>
      <c r="I100" s="89">
        <v>179.06528713316862</v>
      </c>
    </row>
    <row r="101" spans="2:9" x14ac:dyDescent="0.25">
      <c r="B101" s="63"/>
      <c r="C101" s="84" t="s">
        <v>19</v>
      </c>
      <c r="D101" s="89">
        <v>0</v>
      </c>
      <c r="E101" s="89">
        <v>0</v>
      </c>
      <c r="F101" s="89">
        <v>0</v>
      </c>
      <c r="G101" s="89">
        <v>0</v>
      </c>
      <c r="H101" s="89">
        <v>-16.382441953416141</v>
      </c>
      <c r="I101" s="89">
        <v>-0.80343010346260257</v>
      </c>
    </row>
    <row r="102" spans="2:9" x14ac:dyDescent="0.25">
      <c r="B102" s="63"/>
      <c r="C102" s="84" t="s">
        <v>30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89">
        <v>0</v>
      </c>
    </row>
    <row r="103" spans="2:9" ht="15.75" thickBot="1" x14ac:dyDescent="0.3">
      <c r="B103" s="92"/>
      <c r="C103" s="55" t="s">
        <v>15</v>
      </c>
      <c r="D103" s="120">
        <v>0</v>
      </c>
      <c r="E103" s="120">
        <v>0</v>
      </c>
      <c r="F103" s="120">
        <v>0</v>
      </c>
      <c r="G103" s="120">
        <v>0</v>
      </c>
      <c r="H103" s="120">
        <v>0</v>
      </c>
      <c r="I103" s="120">
        <v>0</v>
      </c>
    </row>
    <row r="104" spans="2:9" x14ac:dyDescent="0.25">
      <c r="B104" s="31" t="s">
        <v>39</v>
      </c>
      <c r="C104" s="84" t="s">
        <v>16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</row>
    <row r="105" spans="2:9" x14ac:dyDescent="0.25">
      <c r="B105" s="63"/>
      <c r="C105" s="84" t="s">
        <v>11</v>
      </c>
      <c r="D105" s="89">
        <v>0</v>
      </c>
      <c r="E105" s="89">
        <v>-7.0314478610384867E-3</v>
      </c>
      <c r="F105" s="89">
        <v>93.89612205243759</v>
      </c>
      <c r="G105" s="89">
        <v>94.289869494381719</v>
      </c>
      <c r="H105" s="89">
        <v>64.868895337439085</v>
      </c>
      <c r="I105" s="89">
        <v>64.868895337439085</v>
      </c>
    </row>
    <row r="106" spans="2:9" x14ac:dyDescent="0.25">
      <c r="B106" s="63"/>
      <c r="C106" s="84" t="s">
        <v>9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</row>
    <row r="107" spans="2:9" x14ac:dyDescent="0.25">
      <c r="B107" s="63"/>
      <c r="C107" s="84" t="s">
        <v>10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</row>
    <row r="108" spans="2:9" x14ac:dyDescent="0.25">
      <c r="B108" s="63"/>
      <c r="C108" s="84" t="s">
        <v>14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</row>
    <row r="109" spans="2:9" x14ac:dyDescent="0.25">
      <c r="B109" s="63"/>
      <c r="C109" s="84" t="s">
        <v>13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89">
        <v>0</v>
      </c>
    </row>
    <row r="110" spans="2:9" x14ac:dyDescent="0.25">
      <c r="B110" s="63"/>
      <c r="C110" s="84" t="s">
        <v>12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</row>
    <row r="111" spans="2:9" x14ac:dyDescent="0.25">
      <c r="B111" s="63"/>
      <c r="C111" s="84" t="s">
        <v>18</v>
      </c>
      <c r="D111" s="89">
        <v>140.78567500107332</v>
      </c>
      <c r="E111" s="89">
        <v>230.29318487354411</v>
      </c>
      <c r="F111" s="89">
        <v>424.86556373556124</v>
      </c>
      <c r="G111" s="89">
        <v>769.24184091983579</v>
      </c>
      <c r="H111" s="89">
        <v>1192.6703116436288</v>
      </c>
      <c r="I111" s="89">
        <v>1876.1149336783808</v>
      </c>
    </row>
    <row r="112" spans="2:9" x14ac:dyDescent="0.25">
      <c r="B112" s="63"/>
      <c r="C112" s="84" t="s">
        <v>20</v>
      </c>
      <c r="D112" s="89">
        <v>0</v>
      </c>
      <c r="E112" s="89">
        <v>0</v>
      </c>
      <c r="F112" s="89">
        <v>2.3809981096464696</v>
      </c>
      <c r="G112" s="89">
        <v>2.3809981096464696</v>
      </c>
      <c r="H112" s="89">
        <v>-39.089754617581633</v>
      </c>
      <c r="I112" s="89">
        <v>-39.089754617581633</v>
      </c>
    </row>
    <row r="113" spans="2:9" x14ac:dyDescent="0.25">
      <c r="B113" s="63"/>
      <c r="C113" s="84" t="s">
        <v>19</v>
      </c>
      <c r="D113" s="89">
        <v>0</v>
      </c>
      <c r="E113" s="89">
        <v>-0.13294193668967935</v>
      </c>
      <c r="F113" s="89">
        <v>5.361226397712926E-2</v>
      </c>
      <c r="G113" s="89">
        <v>5.361226397712926E-2</v>
      </c>
      <c r="H113" s="89">
        <v>5.361226397712926E-2</v>
      </c>
      <c r="I113" s="89">
        <v>5.3612263977136365E-2</v>
      </c>
    </row>
    <row r="114" spans="2:9" x14ac:dyDescent="0.25">
      <c r="B114" s="63"/>
      <c r="C114" s="84" t="s">
        <v>30</v>
      </c>
      <c r="D114" s="89">
        <v>0</v>
      </c>
      <c r="E114" s="89">
        <v>0</v>
      </c>
      <c r="F114" s="89">
        <v>-28.445315886638593</v>
      </c>
      <c r="G114" s="89">
        <v>-28.445315886638593</v>
      </c>
      <c r="H114" s="89">
        <v>-28.445315886638593</v>
      </c>
      <c r="I114" s="89">
        <v>-28.445315886638593</v>
      </c>
    </row>
    <row r="115" spans="2:9" ht="15.75" thickBot="1" x14ac:dyDescent="0.3">
      <c r="B115" s="92"/>
      <c r="C115" s="55" t="s">
        <v>15</v>
      </c>
      <c r="D115" s="89">
        <v>0</v>
      </c>
      <c r="E115" s="89">
        <v>-0.26566106684877866</v>
      </c>
      <c r="F115" s="89">
        <v>-15.208334898562953</v>
      </c>
      <c r="G115" s="89">
        <v>-15.208334898562953</v>
      </c>
      <c r="H115" s="89">
        <v>-19.142608515014267</v>
      </c>
      <c r="I115" s="89">
        <v>-19.142608515014267</v>
      </c>
    </row>
    <row r="116" spans="2:9" x14ac:dyDescent="0.25">
      <c r="B116" s="31" t="s">
        <v>107</v>
      </c>
      <c r="C116" s="84" t="s">
        <v>16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</row>
    <row r="117" spans="2:9" x14ac:dyDescent="0.25">
      <c r="B117" s="63"/>
      <c r="C117" s="84" t="s">
        <v>11</v>
      </c>
      <c r="D117" s="89">
        <v>-0.62479131918719943</v>
      </c>
      <c r="E117" s="89">
        <v>-0.37394264352525397</v>
      </c>
      <c r="F117" s="89">
        <v>8.6097739226582632</v>
      </c>
      <c r="G117" s="89">
        <v>7.7591418052673475</v>
      </c>
      <c r="H117" s="89">
        <v>51.262132375992508</v>
      </c>
      <c r="I117" s="89">
        <v>51.229517817884812</v>
      </c>
    </row>
    <row r="118" spans="2:9" x14ac:dyDescent="0.25">
      <c r="B118" s="63"/>
      <c r="C118" s="84" t="s">
        <v>9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89">
        <v>0</v>
      </c>
    </row>
    <row r="119" spans="2:9" x14ac:dyDescent="0.25">
      <c r="B119" s="63"/>
      <c r="C119" s="84" t="s">
        <v>10</v>
      </c>
      <c r="D119" s="89">
        <v>-45.791980792730797</v>
      </c>
      <c r="E119" s="89">
        <v>-45.791980792730797</v>
      </c>
      <c r="F119" s="89">
        <v>-45.791980792730797</v>
      </c>
      <c r="G119" s="89">
        <v>-45.791980792730797</v>
      </c>
      <c r="H119" s="89">
        <v>-45.791980792730797</v>
      </c>
      <c r="I119" s="89">
        <v>-45.791980792730797</v>
      </c>
    </row>
    <row r="120" spans="2:9" x14ac:dyDescent="0.25">
      <c r="B120" s="63"/>
      <c r="C120" s="84" t="s">
        <v>14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</row>
    <row r="121" spans="2:9" x14ac:dyDescent="0.25">
      <c r="B121" s="63"/>
      <c r="C121" s="84" t="s">
        <v>13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89">
        <v>0</v>
      </c>
    </row>
    <row r="122" spans="2:9" x14ac:dyDescent="0.25">
      <c r="B122" s="63"/>
      <c r="C122" s="84" t="s">
        <v>12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</row>
    <row r="123" spans="2:9" x14ac:dyDescent="0.25">
      <c r="B123" s="63"/>
      <c r="C123" s="84" t="s">
        <v>18</v>
      </c>
      <c r="D123" s="89">
        <v>526.41703596990715</v>
      </c>
      <c r="E123" s="89">
        <v>715.26871336168153</v>
      </c>
      <c r="F123" s="89">
        <v>821.16263843817569</v>
      </c>
      <c r="G123" s="89">
        <v>1291.244848555697</v>
      </c>
      <c r="H123" s="89">
        <v>1785.2969231348479</v>
      </c>
      <c r="I123" s="89">
        <v>2788.7780993569918</v>
      </c>
    </row>
    <row r="124" spans="2:9" x14ac:dyDescent="0.25">
      <c r="B124" s="63"/>
      <c r="C124" s="84" t="s">
        <v>20</v>
      </c>
      <c r="D124" s="89">
        <v>0</v>
      </c>
      <c r="E124" s="89">
        <v>3.9938991983055683</v>
      </c>
      <c r="F124" s="89">
        <v>48.332547467986551</v>
      </c>
      <c r="G124" s="89">
        <v>48.645867368581378</v>
      </c>
      <c r="H124" s="89">
        <v>48.528780680061615</v>
      </c>
      <c r="I124" s="89">
        <v>48.921110700740421</v>
      </c>
    </row>
    <row r="125" spans="2:9" x14ac:dyDescent="0.25">
      <c r="B125" s="63"/>
      <c r="C125" s="84" t="s">
        <v>19</v>
      </c>
      <c r="D125" s="89">
        <v>0</v>
      </c>
      <c r="E125" s="89">
        <v>-3.3808305860030252E-2</v>
      </c>
      <c r="F125" s="89">
        <v>2.2258730233867539</v>
      </c>
      <c r="G125" s="89">
        <v>13.45719492625426</v>
      </c>
      <c r="H125" s="89">
        <v>4.5875508322121732</v>
      </c>
      <c r="I125" s="89">
        <v>-20.832634384033895</v>
      </c>
    </row>
    <row r="126" spans="2:9" x14ac:dyDescent="0.25">
      <c r="B126" s="63"/>
      <c r="C126" s="84" t="s">
        <v>30</v>
      </c>
      <c r="D126" s="89">
        <v>0</v>
      </c>
      <c r="E126" s="89">
        <v>0</v>
      </c>
      <c r="F126" s="89">
        <v>38.020211033088344</v>
      </c>
      <c r="G126" s="89">
        <v>38.020211033088344</v>
      </c>
      <c r="H126" s="89">
        <v>47.26060782903005</v>
      </c>
      <c r="I126" s="89">
        <v>37.024226114685007</v>
      </c>
    </row>
    <row r="127" spans="2:9" ht="15.75" thickBot="1" x14ac:dyDescent="0.3">
      <c r="B127" s="92"/>
      <c r="C127" s="55" t="s">
        <v>15</v>
      </c>
      <c r="D127" s="120">
        <v>0</v>
      </c>
      <c r="E127" s="120">
        <v>82.328017904416498</v>
      </c>
      <c r="F127" s="120">
        <v>82.328017904416498</v>
      </c>
      <c r="G127" s="120">
        <v>82.328017904416498</v>
      </c>
      <c r="H127" s="120">
        <v>92.911197915671295</v>
      </c>
      <c r="I127" s="120">
        <v>92.911197915671295</v>
      </c>
    </row>
    <row r="128" spans="2:9" x14ac:dyDescent="0.25">
      <c r="B128" s="31" t="s">
        <v>106</v>
      </c>
      <c r="C128" s="84" t="s">
        <v>16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89">
        <v>0</v>
      </c>
    </row>
    <row r="129" spans="2:9" x14ac:dyDescent="0.25">
      <c r="B129" s="63"/>
      <c r="C129" s="84" t="s">
        <v>11</v>
      </c>
      <c r="D129" s="89">
        <v>4.2654600810010379E-4</v>
      </c>
      <c r="E129" s="89">
        <v>4.2654600810010379E-4</v>
      </c>
      <c r="F129" s="89">
        <v>-14.070227393080529</v>
      </c>
      <c r="G129" s="89">
        <v>-22.582874103007669</v>
      </c>
      <c r="H129" s="89">
        <v>-18.674379165573043</v>
      </c>
      <c r="I129" s="89">
        <v>-31.292223708727818</v>
      </c>
    </row>
    <row r="130" spans="2:9" x14ac:dyDescent="0.25">
      <c r="B130" s="63"/>
      <c r="C130" s="84" t="s">
        <v>9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89">
        <v>0</v>
      </c>
    </row>
    <row r="131" spans="2:9" x14ac:dyDescent="0.25">
      <c r="B131" s="63"/>
      <c r="C131" s="84" t="s">
        <v>10</v>
      </c>
      <c r="D131" s="89">
        <v>0</v>
      </c>
      <c r="E131" s="89">
        <v>0</v>
      </c>
      <c r="F131" s="89">
        <v>0</v>
      </c>
      <c r="G131" s="89">
        <v>0</v>
      </c>
      <c r="H131" s="89">
        <v>-1.54684373682715E-2</v>
      </c>
      <c r="I131" s="89">
        <v>0</v>
      </c>
    </row>
    <row r="132" spans="2:9" x14ac:dyDescent="0.25">
      <c r="B132" s="63"/>
      <c r="C132" s="84" t="s">
        <v>14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</row>
    <row r="133" spans="2:9" x14ac:dyDescent="0.25">
      <c r="B133" s="63"/>
      <c r="C133" s="84" t="s">
        <v>13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</row>
    <row r="134" spans="2:9" x14ac:dyDescent="0.25">
      <c r="B134" s="63"/>
      <c r="C134" s="84" t="s">
        <v>12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</row>
    <row r="135" spans="2:9" x14ac:dyDescent="0.25">
      <c r="B135" s="63"/>
      <c r="C135" s="84" t="s">
        <v>18</v>
      </c>
      <c r="D135" s="89">
        <v>165.34979181155157</v>
      </c>
      <c r="E135" s="89">
        <v>256.25194220675274</v>
      </c>
      <c r="F135" s="89">
        <v>415.80629578091214</v>
      </c>
      <c r="G135" s="89">
        <v>748.15461635669021</v>
      </c>
      <c r="H135" s="89">
        <v>1170.8913473451098</v>
      </c>
      <c r="I135" s="89">
        <v>1803.0432453983226</v>
      </c>
    </row>
    <row r="136" spans="2:9" x14ac:dyDescent="0.25">
      <c r="B136" s="63"/>
      <c r="C136" s="84" t="s">
        <v>20</v>
      </c>
      <c r="D136" s="89">
        <v>0</v>
      </c>
      <c r="E136" s="89">
        <v>-0.69364518929122609</v>
      </c>
      <c r="F136" s="89">
        <v>56.546978316010126</v>
      </c>
      <c r="G136" s="89">
        <v>56.690063369130264</v>
      </c>
      <c r="H136" s="89">
        <v>65.886249287018657</v>
      </c>
      <c r="I136" s="89">
        <v>67.727696107442938</v>
      </c>
    </row>
    <row r="137" spans="2:9" x14ac:dyDescent="0.25">
      <c r="B137" s="63"/>
      <c r="C137" s="84" t="s">
        <v>19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-29.09916336478166</v>
      </c>
    </row>
    <row r="138" spans="2:9" x14ac:dyDescent="0.25">
      <c r="B138" s="63"/>
      <c r="C138" s="84" t="s">
        <v>30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89">
        <v>0</v>
      </c>
    </row>
    <row r="139" spans="2:9" ht="15.75" thickBot="1" x14ac:dyDescent="0.3">
      <c r="B139" s="92"/>
      <c r="C139" s="55" t="s">
        <v>15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89">
        <v>0</v>
      </c>
    </row>
    <row r="140" spans="2:9" x14ac:dyDescent="0.25">
      <c r="B140" s="31" t="s">
        <v>31</v>
      </c>
      <c r="C140" s="84" t="s">
        <v>16</v>
      </c>
      <c r="D140" s="141">
        <v>0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</row>
    <row r="141" spans="2:9" x14ac:dyDescent="0.25">
      <c r="B141" s="63"/>
      <c r="C141" s="84" t="s">
        <v>11</v>
      </c>
      <c r="D141" s="89">
        <v>0</v>
      </c>
      <c r="E141" s="89">
        <v>0</v>
      </c>
      <c r="F141" s="89">
        <v>26.52859968251208</v>
      </c>
      <c r="G141" s="89">
        <v>26.52859968251208</v>
      </c>
      <c r="H141" s="89">
        <v>22.351826017760359</v>
      </c>
      <c r="I141" s="89">
        <v>22.351826017760359</v>
      </c>
    </row>
    <row r="142" spans="2:9" x14ac:dyDescent="0.25">
      <c r="B142" s="63"/>
      <c r="C142" s="84" t="s">
        <v>9</v>
      </c>
      <c r="D142" s="89">
        <v>0</v>
      </c>
      <c r="E142" s="89">
        <v>0</v>
      </c>
      <c r="F142" s="89">
        <v>-4.2494542482000117</v>
      </c>
      <c r="G142" s="89">
        <v>-10.08319151531175</v>
      </c>
      <c r="H142" s="89">
        <v>-17.430491748342028</v>
      </c>
      <c r="I142" s="89">
        <v>-198.47362015078056</v>
      </c>
    </row>
    <row r="143" spans="2:9" x14ac:dyDescent="0.25">
      <c r="B143" s="63"/>
      <c r="C143" s="84" t="s">
        <v>10</v>
      </c>
      <c r="D143" s="89">
        <v>-1.19005615167265</v>
      </c>
      <c r="E143" s="89">
        <v>-2.9070436606748906</v>
      </c>
      <c r="F143" s="89">
        <v>-2.9070436606748906</v>
      </c>
      <c r="G143" s="89">
        <v>-2.9070436606748906</v>
      </c>
      <c r="H143" s="89">
        <v>-2.9070436606748906</v>
      </c>
      <c r="I143" s="89">
        <v>-2.9070436606748906</v>
      </c>
    </row>
    <row r="144" spans="2:9" x14ac:dyDescent="0.25">
      <c r="B144" s="63"/>
      <c r="C144" s="84" t="s">
        <v>14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</row>
    <row r="145" spans="2:9" x14ac:dyDescent="0.25">
      <c r="B145" s="63"/>
      <c r="C145" s="84" t="s">
        <v>13</v>
      </c>
      <c r="D145" s="89">
        <v>0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</row>
    <row r="146" spans="2:9" x14ac:dyDescent="0.25">
      <c r="B146" s="63"/>
      <c r="C146" s="84" t="s">
        <v>12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</row>
    <row r="147" spans="2:9" x14ac:dyDescent="0.25">
      <c r="B147" s="63"/>
      <c r="C147" s="84" t="s">
        <v>18</v>
      </c>
      <c r="D147" s="89">
        <v>65.640761266755405</v>
      </c>
      <c r="E147" s="89">
        <v>107.37328142159188</v>
      </c>
      <c r="F147" s="89">
        <v>116.30931035099418</v>
      </c>
      <c r="G147" s="89">
        <v>276.87337932381604</v>
      </c>
      <c r="H147" s="89">
        <v>483.85685490248591</v>
      </c>
      <c r="I147" s="89">
        <v>1083.6382026089657</v>
      </c>
    </row>
    <row r="148" spans="2:9" x14ac:dyDescent="0.25">
      <c r="B148" s="63"/>
      <c r="C148" s="84" t="s">
        <v>20</v>
      </c>
      <c r="D148" s="89">
        <v>0</v>
      </c>
      <c r="E148" s="89">
        <v>-8.5076405525493004E-2</v>
      </c>
      <c r="F148" s="89">
        <v>0</v>
      </c>
      <c r="G148" s="89">
        <v>0</v>
      </c>
      <c r="H148" s="89">
        <v>0</v>
      </c>
      <c r="I148" s="89">
        <v>0</v>
      </c>
    </row>
    <row r="149" spans="2:9" x14ac:dyDescent="0.25">
      <c r="B149" s="63"/>
      <c r="C149" s="84" t="s">
        <v>19</v>
      </c>
      <c r="D149" s="89">
        <v>0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</row>
    <row r="150" spans="2:9" x14ac:dyDescent="0.25">
      <c r="B150" s="63"/>
      <c r="C150" s="84" t="s">
        <v>30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</row>
    <row r="151" spans="2:9" ht="15.75" thickBot="1" x14ac:dyDescent="0.3">
      <c r="B151" s="92"/>
      <c r="C151" s="55" t="s">
        <v>15</v>
      </c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I151" s="120">
        <v>0</v>
      </c>
    </row>
    <row r="152" spans="2:9" x14ac:dyDescent="0.25">
      <c r="B152" s="31" t="s">
        <v>35</v>
      </c>
      <c r="C152" s="84" t="s">
        <v>16</v>
      </c>
      <c r="D152" s="89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</row>
    <row r="153" spans="2:9" x14ac:dyDescent="0.25">
      <c r="B153" s="63"/>
      <c r="C153" s="84" t="s">
        <v>11</v>
      </c>
      <c r="D153" s="89">
        <v>-0.45301231680294052</v>
      </c>
      <c r="E153" s="89">
        <v>-0.45301231680294052</v>
      </c>
      <c r="F153" s="89">
        <v>-46.868043650030245</v>
      </c>
      <c r="G153" s="89">
        <v>-46.868043650030245</v>
      </c>
      <c r="H153" s="89">
        <v>16.74693418026142</v>
      </c>
      <c r="I153" s="89">
        <v>-7.0838499608091894</v>
      </c>
    </row>
    <row r="154" spans="2:9" x14ac:dyDescent="0.25">
      <c r="B154" s="63"/>
      <c r="C154" s="84" t="s">
        <v>9</v>
      </c>
      <c r="D154" s="89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</row>
    <row r="155" spans="2:9" x14ac:dyDescent="0.25">
      <c r="B155" s="63"/>
      <c r="C155" s="84" t="s">
        <v>10</v>
      </c>
      <c r="D155" s="89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</row>
    <row r="156" spans="2:9" x14ac:dyDescent="0.25">
      <c r="B156" s="63"/>
      <c r="C156" s="84" t="s">
        <v>14</v>
      </c>
      <c r="D156" s="89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0</v>
      </c>
    </row>
    <row r="157" spans="2:9" x14ac:dyDescent="0.25">
      <c r="B157" s="63"/>
      <c r="C157" s="84" t="s">
        <v>13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</row>
    <row r="158" spans="2:9" x14ac:dyDescent="0.25">
      <c r="B158" s="63"/>
      <c r="C158" s="84" t="s">
        <v>12</v>
      </c>
      <c r="D158" s="89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</row>
    <row r="159" spans="2:9" x14ac:dyDescent="0.25">
      <c r="B159" s="63"/>
      <c r="C159" s="84" t="s">
        <v>18</v>
      </c>
      <c r="D159" s="89">
        <v>109.6581767953578</v>
      </c>
      <c r="E159" s="89">
        <v>142.80223824928402</v>
      </c>
      <c r="F159" s="89">
        <v>142.80223824928402</v>
      </c>
      <c r="G159" s="89">
        <v>327.8214404296408</v>
      </c>
      <c r="H159" s="89">
        <v>472.27959585060154</v>
      </c>
      <c r="I159" s="89">
        <v>660.56382713734433</v>
      </c>
    </row>
    <row r="160" spans="2:9" x14ac:dyDescent="0.25">
      <c r="B160" s="63"/>
      <c r="C160" s="84" t="s">
        <v>20</v>
      </c>
      <c r="D160" s="89">
        <v>0</v>
      </c>
      <c r="E160" s="89">
        <v>1.065660558868629</v>
      </c>
      <c r="F160" s="89">
        <v>36.648016810770955</v>
      </c>
      <c r="G160" s="89">
        <v>36.648016810770955</v>
      </c>
      <c r="H160" s="89">
        <v>36.648016810770955</v>
      </c>
      <c r="I160" s="89">
        <v>36.648016810770955</v>
      </c>
    </row>
    <row r="161" spans="2:9" x14ac:dyDescent="0.25">
      <c r="B161" s="63"/>
      <c r="C161" s="84" t="s">
        <v>19</v>
      </c>
      <c r="D161" s="89">
        <v>0</v>
      </c>
      <c r="E161" s="89">
        <v>0</v>
      </c>
      <c r="F161" s="89">
        <v>-9.8772348942206101</v>
      </c>
      <c r="G161" s="89">
        <v>-9.8772348942206101</v>
      </c>
      <c r="H161" s="89">
        <v>-5.5435000248328699</v>
      </c>
      <c r="I161" s="89">
        <v>-9.6646992377908738</v>
      </c>
    </row>
    <row r="162" spans="2:9" x14ac:dyDescent="0.25">
      <c r="B162" s="63"/>
      <c r="C162" s="84" t="s">
        <v>30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</row>
    <row r="163" spans="2:9" ht="15.75" thickBot="1" x14ac:dyDescent="0.3">
      <c r="B163" s="92"/>
      <c r="C163" s="55" t="s">
        <v>15</v>
      </c>
      <c r="D163" s="120">
        <v>0</v>
      </c>
      <c r="E163" s="120">
        <v>-1.2587052822254918E-7</v>
      </c>
      <c r="F163" s="120">
        <v>-1.2587052822254918E-7</v>
      </c>
      <c r="G163" s="120">
        <v>-1.2587052822254918E-7</v>
      </c>
      <c r="H163" s="120">
        <v>-1.2587052822254918E-7</v>
      </c>
      <c r="I163" s="120">
        <v>-1.2587052822254918E-7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zoomScale="85" zoomScaleNormal="85" workbookViewId="0">
      <pane xSplit="2" ySplit="6" topLeftCell="C7" activePane="bottomRight" state="frozen"/>
      <selection activeCell="B5" sqref="B5"/>
      <selection pane="topRight" activeCell="B5" sqref="B5"/>
      <selection pane="bottomLeft" activeCell="B5" sqref="B5"/>
      <selection pane="bottomRight" activeCell="C7" sqref="C7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25.5703125" style="84" bestFit="1" customWidth="1"/>
    <col min="4" max="9" width="9" style="84" customWidth="1"/>
    <col min="10" max="16384" width="9.140625" style="84"/>
  </cols>
  <sheetData>
    <row r="1" spans="2:9" thickBot="1" x14ac:dyDescent="0.35"/>
    <row r="2" spans="2:9" ht="18.600000000000001" thickBot="1" x14ac:dyDescent="0.35">
      <c r="B2" s="117" t="s">
        <v>109</v>
      </c>
      <c r="C2" s="118"/>
      <c r="D2" s="118"/>
      <c r="E2" s="118"/>
      <c r="F2" s="118"/>
      <c r="G2" s="118"/>
      <c r="H2" s="118"/>
      <c r="I2" s="118"/>
    </row>
    <row r="3" spans="2:9" ht="14.45" x14ac:dyDescent="0.3">
      <c r="B3" s="82" t="s">
        <v>104</v>
      </c>
    </row>
    <row r="4" spans="2:9" ht="14.45" x14ac:dyDescent="0.3">
      <c r="B4" s="81">
        <v>41715</v>
      </c>
    </row>
    <row r="5" spans="2:9" ht="14.45" x14ac:dyDescent="0.3">
      <c r="B5" s="81"/>
    </row>
    <row r="6" spans="2:9" thickBot="1" x14ac:dyDescent="0.35">
      <c r="B6" s="59"/>
      <c r="C6" s="91" t="s">
        <v>88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2:9" thickBot="1" x14ac:dyDescent="0.35">
      <c r="B7" s="139" t="s">
        <v>72</v>
      </c>
      <c r="C7" s="140"/>
      <c r="D7" s="138">
        <v>-768.85215300193522</v>
      </c>
      <c r="E7" s="138">
        <v>-257.70188212490757</v>
      </c>
      <c r="F7" s="138">
        <v>-2486.0283371828264</v>
      </c>
      <c r="G7" s="138">
        <v>-3014.4925445798435</v>
      </c>
      <c r="H7" s="138">
        <v>-471.90649930472136</v>
      </c>
      <c r="I7" s="138">
        <v>-939.87305051987641</v>
      </c>
    </row>
    <row r="8" spans="2:9" ht="14.45" x14ac:dyDescent="0.3">
      <c r="D8" s="83"/>
      <c r="E8" s="83"/>
      <c r="F8" s="83"/>
      <c r="G8" s="83"/>
      <c r="H8" s="83"/>
      <c r="I8" s="8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8"/>
  <sheetViews>
    <sheetView zoomScale="85" zoomScaleNormal="85" workbookViewId="0">
      <pane xSplit="4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E7" sqref="E7"/>
    </sheetView>
  </sheetViews>
  <sheetFormatPr defaultColWidth="9.140625" defaultRowHeight="15" x14ac:dyDescent="0.25"/>
  <cols>
    <col min="1" max="1" width="5.140625" style="84" customWidth="1"/>
    <col min="2" max="2" width="28.7109375" style="84" customWidth="1"/>
    <col min="3" max="3" width="28.7109375" style="84" bestFit="1" customWidth="1"/>
    <col min="4" max="10" width="8.85546875" style="84" customWidth="1"/>
    <col min="11" max="16384" width="9.140625" style="84"/>
  </cols>
  <sheetData>
    <row r="1" spans="2:10" ht="15.75" thickBot="1" x14ac:dyDescent="0.3"/>
    <row r="2" spans="2:10" ht="19.5" thickBot="1" x14ac:dyDescent="0.3">
      <c r="B2" s="169" t="s">
        <v>83</v>
      </c>
      <c r="C2" s="170"/>
      <c r="D2" s="170"/>
      <c r="E2" s="170"/>
      <c r="F2" s="170"/>
      <c r="G2" s="170"/>
      <c r="H2" s="170"/>
      <c r="I2" s="170"/>
      <c r="J2" s="170"/>
    </row>
    <row r="3" spans="2:10" x14ac:dyDescent="0.25">
      <c r="B3" s="82" t="s">
        <v>104</v>
      </c>
    </row>
    <row r="4" spans="2:10" x14ac:dyDescent="0.25">
      <c r="B4" s="81">
        <v>41715</v>
      </c>
      <c r="C4" s="58"/>
      <c r="D4" s="58"/>
      <c r="E4" s="58"/>
      <c r="F4" s="58"/>
      <c r="G4" s="58"/>
      <c r="H4" s="58"/>
      <c r="I4" s="58"/>
      <c r="J4" s="58"/>
    </row>
    <row r="6" spans="2:10" ht="15.75" thickBot="1" x14ac:dyDescent="0.3">
      <c r="B6" s="59"/>
      <c r="C6" s="59" t="s">
        <v>86</v>
      </c>
      <c r="D6" s="110" t="s">
        <v>81</v>
      </c>
      <c r="E6" s="59">
        <v>2013</v>
      </c>
      <c r="F6" s="59">
        <v>2014</v>
      </c>
      <c r="G6" s="59">
        <v>2016</v>
      </c>
      <c r="H6" s="59">
        <v>2018</v>
      </c>
      <c r="I6" s="59">
        <v>2020</v>
      </c>
      <c r="J6" s="59">
        <v>2025</v>
      </c>
    </row>
    <row r="7" spans="2:10" x14ac:dyDescent="0.25">
      <c r="B7" s="84" t="s">
        <v>72</v>
      </c>
      <c r="C7" s="84" t="s">
        <v>60</v>
      </c>
      <c r="D7" s="113">
        <v>0</v>
      </c>
      <c r="E7" s="108">
        <v>1.467605713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</row>
    <row r="8" spans="2:10" x14ac:dyDescent="0.25">
      <c r="C8" s="84" t="s">
        <v>61</v>
      </c>
      <c r="D8" s="111">
        <v>0</v>
      </c>
      <c r="E8" s="38">
        <v>1.84715628100715</v>
      </c>
      <c r="F8" s="38">
        <v>1.6890000000000001</v>
      </c>
      <c r="G8" s="38">
        <v>0</v>
      </c>
      <c r="H8" s="38">
        <v>0</v>
      </c>
      <c r="I8" s="38">
        <v>0</v>
      </c>
      <c r="J8" s="38">
        <v>0</v>
      </c>
    </row>
    <row r="9" spans="2:10" x14ac:dyDescent="0.25">
      <c r="C9" s="84" t="s">
        <v>49</v>
      </c>
      <c r="D9" s="111">
        <v>0</v>
      </c>
      <c r="E9" s="38">
        <v>28.076665355237999</v>
      </c>
      <c r="F9" s="38">
        <v>3.3705081155246721</v>
      </c>
      <c r="G9" s="38">
        <v>6.8390875619489266</v>
      </c>
      <c r="H9" s="38">
        <v>0.11225381805107304</v>
      </c>
      <c r="I9" s="38">
        <v>1.348905</v>
      </c>
      <c r="J9" s="38">
        <v>0</v>
      </c>
    </row>
    <row r="10" spans="2:10" x14ac:dyDescent="0.25">
      <c r="C10" s="84" t="s">
        <v>47</v>
      </c>
      <c r="D10" s="111">
        <v>0</v>
      </c>
      <c r="E10" s="38">
        <v>0.53831441599999996</v>
      </c>
      <c r="F10" s="38">
        <v>1.1530965000000002</v>
      </c>
      <c r="G10" s="38">
        <v>0</v>
      </c>
      <c r="H10" s="38">
        <v>0</v>
      </c>
      <c r="I10" s="38">
        <v>0</v>
      </c>
      <c r="J10" s="38">
        <v>0</v>
      </c>
    </row>
    <row r="11" spans="2:10" x14ac:dyDescent="0.25">
      <c r="C11" s="84" t="s">
        <v>82</v>
      </c>
      <c r="D11" s="111"/>
      <c r="E11" s="38"/>
      <c r="F11" s="38"/>
      <c r="G11" s="38"/>
      <c r="H11" s="38"/>
      <c r="I11" s="38"/>
      <c r="J11" s="38"/>
    </row>
    <row r="12" spans="2:10" x14ac:dyDescent="0.25">
      <c r="C12" s="107" t="s">
        <v>48</v>
      </c>
      <c r="D12" s="111">
        <v>0</v>
      </c>
      <c r="E12" s="38">
        <v>3.5771974819999999</v>
      </c>
      <c r="F12" s="38">
        <v>3.6719730790000007</v>
      </c>
      <c r="G12" s="38">
        <v>0</v>
      </c>
      <c r="H12" s="38">
        <v>0</v>
      </c>
      <c r="I12" s="38">
        <v>0</v>
      </c>
      <c r="J12" s="38">
        <v>0</v>
      </c>
    </row>
    <row r="13" spans="2:10" ht="14.45" customHeight="1" x14ac:dyDescent="0.25">
      <c r="C13" s="107" t="s">
        <v>68</v>
      </c>
      <c r="D13" s="111">
        <v>0</v>
      </c>
      <c r="E13" s="38">
        <v>8.7043162679999995</v>
      </c>
      <c r="F13" s="38">
        <v>0.51139499999999993</v>
      </c>
      <c r="G13" s="38">
        <v>0</v>
      </c>
      <c r="H13" s="38">
        <v>0</v>
      </c>
      <c r="I13" s="38">
        <v>0</v>
      </c>
      <c r="J13" s="38">
        <v>0</v>
      </c>
    </row>
    <row r="14" spans="2:10" ht="14.45" customHeight="1" x14ac:dyDescent="0.25">
      <c r="C14" s="84" t="s">
        <v>69</v>
      </c>
      <c r="D14" s="111">
        <v>0</v>
      </c>
      <c r="E14" s="38">
        <v>1.7412500000000001E-2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</row>
    <row r="15" spans="2:10" x14ac:dyDescent="0.25">
      <c r="B15" s="85"/>
      <c r="C15" s="85" t="s">
        <v>62</v>
      </c>
      <c r="D15" s="111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</row>
    <row r="16" spans="2:10" x14ac:dyDescent="0.25">
      <c r="B16" s="56"/>
      <c r="C16" s="90" t="s">
        <v>63</v>
      </c>
      <c r="D16" s="114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</row>
    <row r="17" spans="2:10" x14ac:dyDescent="0.25">
      <c r="B17" s="56"/>
      <c r="C17" s="90" t="s">
        <v>64</v>
      </c>
      <c r="D17" s="114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</row>
    <row r="18" spans="2:10" x14ac:dyDescent="0.25">
      <c r="B18" s="56"/>
      <c r="C18" s="90" t="s">
        <v>65</v>
      </c>
      <c r="D18" s="114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</row>
    <row r="19" spans="2:10" x14ac:dyDescent="0.25">
      <c r="B19" s="56"/>
      <c r="C19" s="90" t="s">
        <v>66</v>
      </c>
      <c r="D19" s="114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</row>
    <row r="20" spans="2:10" x14ac:dyDescent="0.25">
      <c r="B20" s="85"/>
      <c r="C20" s="85" t="s">
        <v>67</v>
      </c>
      <c r="D20" s="114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</row>
    <row r="21" spans="2:10" x14ac:dyDescent="0.25">
      <c r="B21" s="85"/>
      <c r="C21" s="85" t="s">
        <v>75</v>
      </c>
      <c r="D21" s="114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</row>
    <row r="22" spans="2:10" x14ac:dyDescent="0.25">
      <c r="B22" s="85"/>
      <c r="C22" s="85" t="s">
        <v>76</v>
      </c>
      <c r="D22" s="114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</row>
    <row r="23" spans="2:10" ht="15.75" thickBot="1" x14ac:dyDescent="0.3">
      <c r="B23" s="55"/>
      <c r="C23" s="55" t="s">
        <v>46</v>
      </c>
      <c r="D23" s="111">
        <v>0</v>
      </c>
      <c r="E23" s="38">
        <v>0</v>
      </c>
      <c r="F23" s="38">
        <v>0</v>
      </c>
      <c r="G23" s="38">
        <v>0.30978801499999997</v>
      </c>
      <c r="H23" s="38">
        <v>0</v>
      </c>
      <c r="I23" s="38">
        <v>3.4545490489999997</v>
      </c>
      <c r="J23" s="38">
        <v>0</v>
      </c>
    </row>
    <row r="24" spans="2:10" x14ac:dyDescent="0.25">
      <c r="B24" s="84" t="s">
        <v>32</v>
      </c>
      <c r="C24" s="84" t="s">
        <v>60</v>
      </c>
      <c r="D24" s="115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</row>
    <row r="25" spans="2:10" x14ac:dyDescent="0.25">
      <c r="C25" s="84" t="s">
        <v>61</v>
      </c>
      <c r="D25" s="10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</row>
    <row r="26" spans="2:10" x14ac:dyDescent="0.25">
      <c r="C26" s="84" t="s">
        <v>49</v>
      </c>
      <c r="D26" s="106">
        <v>0</v>
      </c>
      <c r="E26" s="86">
        <v>0.40810549999999979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</row>
    <row r="27" spans="2:10" x14ac:dyDescent="0.25">
      <c r="C27" s="84" t="s">
        <v>47</v>
      </c>
      <c r="D27" s="10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</row>
    <row r="28" spans="2:10" x14ac:dyDescent="0.25">
      <c r="C28" s="84" t="s">
        <v>82</v>
      </c>
      <c r="D28" s="106"/>
      <c r="E28" s="86"/>
      <c r="F28" s="86"/>
      <c r="G28" s="86"/>
      <c r="H28" s="86"/>
      <c r="I28" s="86"/>
      <c r="J28" s="86"/>
    </row>
    <row r="29" spans="2:10" x14ac:dyDescent="0.25">
      <c r="C29" s="107" t="s">
        <v>48</v>
      </c>
      <c r="D29" s="10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</row>
    <row r="30" spans="2:10" x14ac:dyDescent="0.25">
      <c r="C30" s="107" t="s">
        <v>68</v>
      </c>
      <c r="D30" s="10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</row>
    <row r="31" spans="2:10" x14ac:dyDescent="0.25">
      <c r="C31" s="84" t="s">
        <v>69</v>
      </c>
      <c r="D31" s="10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</row>
    <row r="32" spans="2:10" x14ac:dyDescent="0.25">
      <c r="B32" s="85"/>
      <c r="C32" s="85" t="s">
        <v>71</v>
      </c>
      <c r="D32" s="10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</row>
    <row r="33" spans="2:10" x14ac:dyDescent="0.25">
      <c r="B33" s="56"/>
      <c r="C33" s="90" t="s">
        <v>63</v>
      </c>
      <c r="D33" s="11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</row>
    <row r="34" spans="2:10" x14ac:dyDescent="0.25">
      <c r="B34" s="56"/>
      <c r="C34" s="90" t="s">
        <v>64</v>
      </c>
      <c r="D34" s="11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</row>
    <row r="35" spans="2:10" x14ac:dyDescent="0.25">
      <c r="B35" s="56"/>
      <c r="C35" s="90" t="s">
        <v>65</v>
      </c>
      <c r="D35" s="11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</row>
    <row r="36" spans="2:10" x14ac:dyDescent="0.25">
      <c r="B36" s="56"/>
      <c r="C36" s="90" t="s">
        <v>66</v>
      </c>
      <c r="D36" s="11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</row>
    <row r="37" spans="2:10" x14ac:dyDescent="0.25">
      <c r="B37" s="85"/>
      <c r="C37" s="85" t="s">
        <v>67</v>
      </c>
      <c r="D37" s="11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</row>
    <row r="38" spans="2:10" x14ac:dyDescent="0.25">
      <c r="B38" s="85"/>
      <c r="C38" s="85" t="s">
        <v>75</v>
      </c>
      <c r="D38" s="11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</row>
    <row r="39" spans="2:10" x14ac:dyDescent="0.25">
      <c r="B39" s="85"/>
      <c r="C39" s="85" t="s">
        <v>76</v>
      </c>
      <c r="D39" s="114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</row>
    <row r="40" spans="2:10" ht="15.75" thickBot="1" x14ac:dyDescent="0.3">
      <c r="B40" s="55"/>
      <c r="C40" s="55" t="s">
        <v>46</v>
      </c>
      <c r="D40" s="10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</row>
    <row r="41" spans="2:10" x14ac:dyDescent="0.25">
      <c r="B41" s="84" t="s">
        <v>34</v>
      </c>
      <c r="C41" s="84" t="s">
        <v>60</v>
      </c>
      <c r="D41" s="115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</row>
    <row r="42" spans="2:10" x14ac:dyDescent="0.25">
      <c r="C42" s="84" t="s">
        <v>61</v>
      </c>
      <c r="D42" s="10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</row>
    <row r="43" spans="2:10" x14ac:dyDescent="0.25">
      <c r="C43" s="84" t="s">
        <v>49</v>
      </c>
      <c r="D43" s="106">
        <v>0</v>
      </c>
      <c r="E43" s="86">
        <v>0.91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</row>
    <row r="44" spans="2:10" x14ac:dyDescent="0.25">
      <c r="C44" s="84" t="s">
        <v>47</v>
      </c>
      <c r="D44" s="10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</row>
    <row r="45" spans="2:10" x14ac:dyDescent="0.25">
      <c r="C45" s="84" t="s">
        <v>82</v>
      </c>
      <c r="D45" s="106">
        <v>0</v>
      </c>
      <c r="E45" s="86"/>
      <c r="F45" s="86"/>
      <c r="G45" s="86"/>
      <c r="H45" s="86"/>
      <c r="I45" s="86"/>
      <c r="J45" s="86"/>
    </row>
    <row r="46" spans="2:10" x14ac:dyDescent="0.25">
      <c r="C46" s="107" t="s">
        <v>48</v>
      </c>
      <c r="D46" s="10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</row>
    <row r="47" spans="2:10" x14ac:dyDescent="0.25">
      <c r="C47" s="107" t="s">
        <v>68</v>
      </c>
      <c r="D47" s="10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</row>
    <row r="48" spans="2:10" x14ac:dyDescent="0.25">
      <c r="C48" s="84" t="s">
        <v>69</v>
      </c>
      <c r="D48" s="10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</row>
    <row r="49" spans="2:10" x14ac:dyDescent="0.25">
      <c r="B49" s="85"/>
      <c r="C49" s="85" t="s">
        <v>71</v>
      </c>
      <c r="D49" s="10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</row>
    <row r="50" spans="2:10" x14ac:dyDescent="0.25">
      <c r="B50" s="56"/>
      <c r="C50" s="90" t="s">
        <v>63</v>
      </c>
      <c r="D50" s="11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</row>
    <row r="51" spans="2:10" x14ac:dyDescent="0.25">
      <c r="B51" s="56"/>
      <c r="C51" s="90" t="s">
        <v>64</v>
      </c>
      <c r="D51" s="11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</row>
    <row r="52" spans="2:10" x14ac:dyDescent="0.25">
      <c r="B52" s="56"/>
      <c r="C52" s="90" t="s">
        <v>65</v>
      </c>
      <c r="D52" s="11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</row>
    <row r="53" spans="2:10" x14ac:dyDescent="0.25">
      <c r="B53" s="56"/>
      <c r="C53" s="90" t="s">
        <v>66</v>
      </c>
      <c r="D53" s="11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</row>
    <row r="54" spans="2:10" x14ac:dyDescent="0.25">
      <c r="B54" s="85"/>
      <c r="C54" s="85" t="s">
        <v>67</v>
      </c>
      <c r="D54" s="11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</row>
    <row r="55" spans="2:10" x14ac:dyDescent="0.25">
      <c r="B55" s="85"/>
      <c r="C55" s="85" t="s">
        <v>75</v>
      </c>
      <c r="D55" s="11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</row>
    <row r="56" spans="2:10" x14ac:dyDescent="0.25">
      <c r="B56" s="85"/>
      <c r="C56" s="85" t="s">
        <v>76</v>
      </c>
      <c r="D56" s="114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</row>
    <row r="57" spans="2:10" ht="15.75" thickBot="1" x14ac:dyDescent="0.3">
      <c r="B57" s="55"/>
      <c r="C57" s="55" t="s">
        <v>46</v>
      </c>
      <c r="D57" s="10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</row>
    <row r="58" spans="2:10" x14ac:dyDescent="0.25">
      <c r="B58" s="84" t="s">
        <v>33</v>
      </c>
      <c r="C58" s="84" t="s">
        <v>60</v>
      </c>
      <c r="D58" s="115">
        <v>0</v>
      </c>
      <c r="E58" s="57">
        <v>0.34198878300000002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</row>
    <row r="59" spans="2:10" x14ac:dyDescent="0.25">
      <c r="C59" s="84" t="s">
        <v>61</v>
      </c>
      <c r="D59" s="106">
        <v>0</v>
      </c>
      <c r="E59" s="86">
        <v>0.47200000000715014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</row>
    <row r="60" spans="2:10" x14ac:dyDescent="0.25">
      <c r="C60" s="84" t="s">
        <v>49</v>
      </c>
      <c r="D60" s="106">
        <v>0</v>
      </c>
      <c r="E60" s="86">
        <v>4.8039649882379978</v>
      </c>
      <c r="F60" s="86">
        <v>0</v>
      </c>
      <c r="G60" s="86">
        <v>3.2519400279999999</v>
      </c>
      <c r="H60" s="86">
        <v>0</v>
      </c>
      <c r="I60" s="86">
        <v>0</v>
      </c>
      <c r="J60" s="86">
        <v>0</v>
      </c>
    </row>
    <row r="61" spans="2:10" x14ac:dyDescent="0.25">
      <c r="C61" s="84" t="s">
        <v>47</v>
      </c>
      <c r="D61" s="106">
        <v>0</v>
      </c>
      <c r="E61" s="86">
        <v>2.6471491E-2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</row>
    <row r="62" spans="2:10" x14ac:dyDescent="0.25">
      <c r="C62" s="84" t="s">
        <v>82</v>
      </c>
      <c r="D62" s="106">
        <v>0</v>
      </c>
      <c r="E62" s="86"/>
      <c r="F62" s="86"/>
      <c r="G62" s="86"/>
      <c r="H62" s="86"/>
      <c r="I62" s="86"/>
      <c r="J62" s="86"/>
    </row>
    <row r="63" spans="2:10" x14ac:dyDescent="0.25">
      <c r="C63" s="107" t="s">
        <v>48</v>
      </c>
      <c r="D63" s="106">
        <v>0</v>
      </c>
      <c r="E63" s="86">
        <v>2.7519004819999999</v>
      </c>
      <c r="F63" s="86">
        <v>3.6719730790000007</v>
      </c>
      <c r="G63" s="86">
        <v>0</v>
      </c>
      <c r="H63" s="86">
        <v>0</v>
      </c>
      <c r="I63" s="86">
        <v>0</v>
      </c>
      <c r="J63" s="86">
        <v>0</v>
      </c>
    </row>
    <row r="64" spans="2:10" x14ac:dyDescent="0.25">
      <c r="C64" s="107" t="s">
        <v>68</v>
      </c>
      <c r="D64" s="106">
        <v>0</v>
      </c>
      <c r="E64" s="86">
        <v>0</v>
      </c>
      <c r="F64" s="86">
        <v>0.51139499999999993</v>
      </c>
      <c r="G64" s="86">
        <v>0</v>
      </c>
      <c r="H64" s="86">
        <v>0</v>
      </c>
      <c r="I64" s="86">
        <v>0</v>
      </c>
      <c r="J64" s="86">
        <v>0</v>
      </c>
    </row>
    <row r="65" spans="2:10" x14ac:dyDescent="0.25">
      <c r="C65" s="84" t="s">
        <v>69</v>
      </c>
      <c r="D65" s="10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</row>
    <row r="66" spans="2:10" x14ac:dyDescent="0.25">
      <c r="B66" s="85"/>
      <c r="C66" s="85" t="s">
        <v>71</v>
      </c>
      <c r="D66" s="10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</row>
    <row r="67" spans="2:10" x14ac:dyDescent="0.25">
      <c r="B67" s="56"/>
      <c r="C67" s="90" t="s">
        <v>63</v>
      </c>
      <c r="D67" s="11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</row>
    <row r="68" spans="2:10" x14ac:dyDescent="0.25">
      <c r="B68" s="56"/>
      <c r="C68" s="90" t="s">
        <v>64</v>
      </c>
      <c r="D68" s="11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</row>
    <row r="69" spans="2:10" x14ac:dyDescent="0.25">
      <c r="B69" s="56"/>
      <c r="C69" s="90" t="s">
        <v>65</v>
      </c>
      <c r="D69" s="11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</row>
    <row r="70" spans="2:10" x14ac:dyDescent="0.25">
      <c r="B70" s="56"/>
      <c r="C70" s="90" t="s">
        <v>66</v>
      </c>
      <c r="D70" s="11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</row>
    <row r="71" spans="2:10" x14ac:dyDescent="0.25">
      <c r="B71" s="85"/>
      <c r="C71" s="85" t="s">
        <v>67</v>
      </c>
      <c r="D71" s="11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</row>
    <row r="72" spans="2:10" x14ac:dyDescent="0.25">
      <c r="B72" s="85"/>
      <c r="C72" s="85" t="s">
        <v>75</v>
      </c>
      <c r="D72" s="11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</row>
    <row r="73" spans="2:10" x14ac:dyDescent="0.25">
      <c r="B73" s="85"/>
      <c r="C73" s="85" t="s">
        <v>76</v>
      </c>
      <c r="D73" s="114">
        <v>0</v>
      </c>
      <c r="E73" s="89">
        <v>0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</row>
    <row r="74" spans="2:10" ht="15.75" thickBot="1" x14ac:dyDescent="0.3">
      <c r="B74" s="55"/>
      <c r="C74" s="55" t="s">
        <v>46</v>
      </c>
      <c r="D74" s="106">
        <v>0</v>
      </c>
      <c r="E74" s="86">
        <v>0</v>
      </c>
      <c r="F74" s="86">
        <v>0</v>
      </c>
      <c r="G74" s="86">
        <v>0</v>
      </c>
      <c r="H74" s="86">
        <v>0</v>
      </c>
      <c r="I74" s="86">
        <v>0.17256331900000002</v>
      </c>
      <c r="J74" s="86">
        <v>0</v>
      </c>
    </row>
    <row r="75" spans="2:10" x14ac:dyDescent="0.25">
      <c r="B75" s="84" t="s">
        <v>105</v>
      </c>
      <c r="C75" s="84" t="s">
        <v>60</v>
      </c>
      <c r="D75" s="146">
        <v>0</v>
      </c>
      <c r="E75" s="147">
        <v>0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</row>
    <row r="76" spans="2:10" x14ac:dyDescent="0.25">
      <c r="C76" s="84" t="s">
        <v>61</v>
      </c>
      <c r="D76" s="10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</row>
    <row r="77" spans="2:10" x14ac:dyDescent="0.25">
      <c r="C77" s="84" t="s">
        <v>49</v>
      </c>
      <c r="D77" s="106">
        <v>0</v>
      </c>
      <c r="E77" s="86">
        <v>6.8094970000000004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</row>
    <row r="78" spans="2:10" x14ac:dyDescent="0.25">
      <c r="C78" s="84" t="s">
        <v>47</v>
      </c>
      <c r="D78" s="106">
        <v>0</v>
      </c>
      <c r="E78" s="86">
        <v>0</v>
      </c>
      <c r="F78" s="86">
        <v>1.1530965000000002</v>
      </c>
      <c r="G78" s="86">
        <v>0</v>
      </c>
      <c r="H78" s="86">
        <v>0</v>
      </c>
      <c r="I78" s="86">
        <v>0</v>
      </c>
      <c r="J78" s="86">
        <v>0</v>
      </c>
    </row>
    <row r="79" spans="2:10" x14ac:dyDescent="0.25">
      <c r="C79" s="84" t="s">
        <v>82</v>
      </c>
      <c r="D79" s="106">
        <v>0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</row>
    <row r="80" spans="2:10" x14ac:dyDescent="0.25">
      <c r="C80" s="107" t="s">
        <v>48</v>
      </c>
      <c r="D80" s="10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</row>
    <row r="81" spans="2:10" x14ac:dyDescent="0.25">
      <c r="C81" s="107" t="s">
        <v>68</v>
      </c>
      <c r="D81" s="106">
        <v>0</v>
      </c>
      <c r="E81" s="86">
        <v>1.6118475299999999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</row>
    <row r="82" spans="2:10" x14ac:dyDescent="0.25">
      <c r="C82" s="84" t="s">
        <v>69</v>
      </c>
      <c r="D82" s="106">
        <v>0</v>
      </c>
      <c r="E82" s="86">
        <v>0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</row>
    <row r="83" spans="2:10" x14ac:dyDescent="0.25">
      <c r="B83" s="85"/>
      <c r="C83" s="85" t="s">
        <v>71</v>
      </c>
      <c r="D83" s="106">
        <v>0</v>
      </c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</row>
    <row r="84" spans="2:10" x14ac:dyDescent="0.25">
      <c r="B84" s="56"/>
      <c r="C84" s="90" t="s">
        <v>63</v>
      </c>
      <c r="D84" s="106">
        <v>0</v>
      </c>
      <c r="E84" s="86">
        <v>0</v>
      </c>
      <c r="F84" s="86">
        <v>0</v>
      </c>
      <c r="G84" s="86">
        <v>0</v>
      </c>
      <c r="H84" s="86">
        <v>0</v>
      </c>
      <c r="I84" s="86">
        <v>0</v>
      </c>
      <c r="J84" s="86">
        <v>0</v>
      </c>
    </row>
    <row r="85" spans="2:10" x14ac:dyDescent="0.25">
      <c r="B85" s="56"/>
      <c r="C85" s="90" t="s">
        <v>64</v>
      </c>
      <c r="D85" s="106">
        <v>0</v>
      </c>
      <c r="E85" s="86">
        <v>0</v>
      </c>
      <c r="F85" s="86">
        <v>0</v>
      </c>
      <c r="G85" s="86">
        <v>0</v>
      </c>
      <c r="H85" s="86">
        <v>0</v>
      </c>
      <c r="I85" s="86">
        <v>0</v>
      </c>
      <c r="J85" s="86">
        <v>0</v>
      </c>
    </row>
    <row r="86" spans="2:10" x14ac:dyDescent="0.25">
      <c r="B86" s="56"/>
      <c r="C86" s="90" t="s">
        <v>65</v>
      </c>
      <c r="D86" s="106">
        <v>0</v>
      </c>
      <c r="E86" s="86">
        <v>0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</row>
    <row r="87" spans="2:10" x14ac:dyDescent="0.25">
      <c r="B87" s="56"/>
      <c r="C87" s="90" t="s">
        <v>66</v>
      </c>
      <c r="D87" s="106">
        <v>0</v>
      </c>
      <c r="E87" s="86">
        <v>0</v>
      </c>
      <c r="F87" s="86">
        <v>0</v>
      </c>
      <c r="G87" s="86">
        <v>0</v>
      </c>
      <c r="H87" s="86">
        <v>0</v>
      </c>
      <c r="I87" s="86">
        <v>0</v>
      </c>
      <c r="J87" s="86">
        <v>0</v>
      </c>
    </row>
    <row r="88" spans="2:10" x14ac:dyDescent="0.25">
      <c r="B88" s="85"/>
      <c r="C88" s="85" t="s">
        <v>67</v>
      </c>
      <c r="D88" s="10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86">
        <v>0</v>
      </c>
    </row>
    <row r="89" spans="2:10" x14ac:dyDescent="0.25">
      <c r="B89" s="85"/>
      <c r="C89" s="85" t="s">
        <v>75</v>
      </c>
      <c r="D89" s="10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86">
        <v>0</v>
      </c>
    </row>
    <row r="90" spans="2:10" x14ac:dyDescent="0.25">
      <c r="B90" s="85"/>
      <c r="C90" s="85" t="s">
        <v>76</v>
      </c>
      <c r="D90" s="106">
        <v>0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</row>
    <row r="91" spans="2:10" ht="15.75" thickBot="1" x14ac:dyDescent="0.3">
      <c r="B91" s="55"/>
      <c r="C91" s="55" t="s">
        <v>46</v>
      </c>
      <c r="D91" s="106">
        <v>0</v>
      </c>
      <c r="E91" s="86">
        <v>0</v>
      </c>
      <c r="F91" s="86">
        <v>0</v>
      </c>
      <c r="G91" s="86">
        <v>0.30978801499999997</v>
      </c>
      <c r="H91" s="86">
        <v>0</v>
      </c>
      <c r="I91" s="86">
        <v>0</v>
      </c>
      <c r="J91" s="86">
        <v>0</v>
      </c>
    </row>
    <row r="92" spans="2:10" x14ac:dyDescent="0.25">
      <c r="B92" s="84" t="s">
        <v>36</v>
      </c>
      <c r="C92" s="84" t="s">
        <v>60</v>
      </c>
      <c r="D92" s="115">
        <v>0</v>
      </c>
      <c r="E92" s="57">
        <v>0.41789104500000002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</row>
    <row r="93" spans="2:10" x14ac:dyDescent="0.25">
      <c r="C93" s="84" t="s">
        <v>61</v>
      </c>
      <c r="D93" s="106">
        <v>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</row>
    <row r="94" spans="2:10" x14ac:dyDescent="0.25">
      <c r="C94" s="84" t="s">
        <v>49</v>
      </c>
      <c r="D94" s="106">
        <v>0</v>
      </c>
      <c r="E94" s="86">
        <v>0</v>
      </c>
      <c r="F94" s="86">
        <v>0</v>
      </c>
      <c r="G94" s="86">
        <v>0</v>
      </c>
      <c r="H94" s="86">
        <v>0</v>
      </c>
      <c r="I94" s="86">
        <v>1.1489050000000001</v>
      </c>
      <c r="J94" s="86">
        <v>0</v>
      </c>
    </row>
    <row r="95" spans="2:10" x14ac:dyDescent="0.25">
      <c r="C95" s="84" t="s">
        <v>47</v>
      </c>
      <c r="D95" s="106">
        <v>0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</row>
    <row r="96" spans="2:10" x14ac:dyDescent="0.25">
      <c r="C96" s="84" t="s">
        <v>82</v>
      </c>
      <c r="D96" s="106">
        <v>0</v>
      </c>
      <c r="E96" s="86"/>
      <c r="F96" s="86"/>
      <c r="G96" s="86"/>
      <c r="H96" s="86"/>
      <c r="I96" s="86"/>
      <c r="J96" s="86"/>
    </row>
    <row r="97" spans="2:10" x14ac:dyDescent="0.25">
      <c r="C97" s="107" t="s">
        <v>48</v>
      </c>
      <c r="D97" s="106"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86">
        <v>0</v>
      </c>
    </row>
    <row r="98" spans="2:10" x14ac:dyDescent="0.25">
      <c r="C98" s="107" t="s">
        <v>68</v>
      </c>
      <c r="D98" s="106">
        <v>0</v>
      </c>
      <c r="E98" s="86">
        <v>0.22230787499999999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</row>
    <row r="99" spans="2:10" x14ac:dyDescent="0.25">
      <c r="C99" s="84" t="s">
        <v>69</v>
      </c>
      <c r="D99" s="106"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</row>
    <row r="100" spans="2:10" x14ac:dyDescent="0.25">
      <c r="B100" s="85"/>
      <c r="C100" s="85" t="s">
        <v>71</v>
      </c>
      <c r="D100" s="106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</row>
    <row r="101" spans="2:10" x14ac:dyDescent="0.25">
      <c r="B101" s="56"/>
      <c r="C101" s="90" t="s">
        <v>63</v>
      </c>
      <c r="D101" s="11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</row>
    <row r="102" spans="2:10" x14ac:dyDescent="0.25">
      <c r="B102" s="56"/>
      <c r="C102" s="90" t="s">
        <v>64</v>
      </c>
      <c r="D102" s="11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</row>
    <row r="103" spans="2:10" x14ac:dyDescent="0.25">
      <c r="B103" s="56"/>
      <c r="C103" s="90" t="s">
        <v>65</v>
      </c>
      <c r="D103" s="11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</row>
    <row r="104" spans="2:10" x14ac:dyDescent="0.25">
      <c r="B104" s="56"/>
      <c r="C104" s="90" t="s">
        <v>66</v>
      </c>
      <c r="D104" s="11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</row>
    <row r="105" spans="2:10" x14ac:dyDescent="0.25">
      <c r="B105" s="85"/>
      <c r="C105" s="85" t="s">
        <v>67</v>
      </c>
      <c r="D105" s="11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</row>
    <row r="106" spans="2:10" x14ac:dyDescent="0.25">
      <c r="B106" s="85"/>
      <c r="C106" s="85" t="s">
        <v>75</v>
      </c>
      <c r="D106" s="11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</row>
    <row r="107" spans="2:10" x14ac:dyDescent="0.25">
      <c r="B107" s="85"/>
      <c r="C107" s="85" t="s">
        <v>76</v>
      </c>
      <c r="D107" s="114">
        <v>0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</row>
    <row r="108" spans="2:10" ht="15.75" thickBot="1" x14ac:dyDescent="0.3">
      <c r="B108" s="55"/>
      <c r="C108" s="55" t="s">
        <v>46</v>
      </c>
      <c r="D108" s="106">
        <v>0</v>
      </c>
      <c r="E108" s="86">
        <v>0</v>
      </c>
      <c r="F108" s="86">
        <v>0</v>
      </c>
      <c r="G108" s="86">
        <v>0</v>
      </c>
      <c r="H108" s="86">
        <v>0</v>
      </c>
      <c r="I108" s="86">
        <v>0.222444646</v>
      </c>
      <c r="J108" s="86">
        <v>0</v>
      </c>
    </row>
    <row r="109" spans="2:10" x14ac:dyDescent="0.25">
      <c r="B109" s="84" t="s">
        <v>37</v>
      </c>
      <c r="C109" s="84" t="s">
        <v>60</v>
      </c>
      <c r="D109" s="115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</row>
    <row r="110" spans="2:10" x14ac:dyDescent="0.25">
      <c r="C110" s="84" t="s">
        <v>61</v>
      </c>
      <c r="D110" s="10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</row>
    <row r="111" spans="2:10" x14ac:dyDescent="0.25">
      <c r="C111" s="84" t="s">
        <v>49</v>
      </c>
      <c r="D111" s="106">
        <v>0</v>
      </c>
      <c r="E111" s="86">
        <v>0.66500000000000004</v>
      </c>
      <c r="F111" s="86">
        <v>1.46</v>
      </c>
      <c r="G111" s="86">
        <v>6.4438960948927093E-2</v>
      </c>
      <c r="H111" s="86">
        <v>0.11225381805107304</v>
      </c>
      <c r="I111" s="86">
        <v>0</v>
      </c>
      <c r="J111" s="86">
        <v>0</v>
      </c>
    </row>
    <row r="112" spans="2:10" x14ac:dyDescent="0.25">
      <c r="C112" s="84" t="s">
        <v>47</v>
      </c>
      <c r="D112" s="10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</row>
    <row r="113" spans="2:10" x14ac:dyDescent="0.25">
      <c r="C113" s="84" t="s">
        <v>82</v>
      </c>
      <c r="D113" s="106">
        <v>0</v>
      </c>
      <c r="E113" s="86"/>
      <c r="F113" s="86"/>
      <c r="G113" s="86"/>
      <c r="H113" s="86"/>
      <c r="I113" s="86"/>
      <c r="J113" s="86"/>
    </row>
    <row r="114" spans="2:10" x14ac:dyDescent="0.25">
      <c r="C114" s="107" t="s">
        <v>48</v>
      </c>
      <c r="D114" s="106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</row>
    <row r="115" spans="2:10" x14ac:dyDescent="0.25">
      <c r="C115" s="107" t="s">
        <v>68</v>
      </c>
      <c r="D115" s="106">
        <v>0</v>
      </c>
      <c r="E115" s="86">
        <v>0</v>
      </c>
      <c r="F115" s="86">
        <v>0</v>
      </c>
      <c r="G115" s="86">
        <v>0</v>
      </c>
      <c r="H115" s="86">
        <v>0</v>
      </c>
      <c r="I115" s="86">
        <v>0</v>
      </c>
      <c r="J115" s="86">
        <v>0</v>
      </c>
    </row>
    <row r="116" spans="2:10" x14ac:dyDescent="0.25">
      <c r="C116" s="84" t="s">
        <v>69</v>
      </c>
      <c r="D116" s="106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</row>
    <row r="117" spans="2:10" x14ac:dyDescent="0.25">
      <c r="B117" s="85"/>
      <c r="C117" s="85" t="s">
        <v>71</v>
      </c>
      <c r="D117" s="106">
        <v>0</v>
      </c>
      <c r="E117" s="86">
        <v>0</v>
      </c>
      <c r="F117" s="86">
        <v>0</v>
      </c>
      <c r="G117" s="86">
        <v>0</v>
      </c>
      <c r="H117" s="86">
        <v>0</v>
      </c>
      <c r="I117" s="86">
        <v>0</v>
      </c>
      <c r="J117" s="86">
        <v>0</v>
      </c>
    </row>
    <row r="118" spans="2:10" x14ac:dyDescent="0.25">
      <c r="B118" s="56"/>
      <c r="C118" s="90" t="s">
        <v>63</v>
      </c>
      <c r="D118" s="11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</row>
    <row r="119" spans="2:10" x14ac:dyDescent="0.25">
      <c r="B119" s="56"/>
      <c r="C119" s="90" t="s">
        <v>64</v>
      </c>
      <c r="D119" s="11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</row>
    <row r="120" spans="2:10" x14ac:dyDescent="0.25">
      <c r="B120" s="56"/>
      <c r="C120" s="90" t="s">
        <v>65</v>
      </c>
      <c r="D120" s="11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</row>
    <row r="121" spans="2:10" x14ac:dyDescent="0.25">
      <c r="B121" s="56"/>
      <c r="C121" s="90" t="s">
        <v>66</v>
      </c>
      <c r="D121" s="11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</row>
    <row r="122" spans="2:10" x14ac:dyDescent="0.25">
      <c r="B122" s="85"/>
      <c r="C122" s="85" t="s">
        <v>67</v>
      </c>
      <c r="D122" s="11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</row>
    <row r="123" spans="2:10" x14ac:dyDescent="0.25">
      <c r="B123" s="85"/>
      <c r="C123" s="85" t="s">
        <v>75</v>
      </c>
      <c r="D123" s="11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</row>
    <row r="124" spans="2:10" x14ac:dyDescent="0.25">
      <c r="B124" s="85"/>
      <c r="C124" s="85" t="s">
        <v>76</v>
      </c>
      <c r="D124" s="114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0</v>
      </c>
    </row>
    <row r="125" spans="2:10" ht="15.75" thickBot="1" x14ac:dyDescent="0.3">
      <c r="B125" s="55"/>
      <c r="C125" s="55" t="s">
        <v>46</v>
      </c>
      <c r="D125" s="10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0.122210157</v>
      </c>
      <c r="J125" s="86">
        <v>0</v>
      </c>
    </row>
    <row r="126" spans="2:10" x14ac:dyDescent="0.25">
      <c r="B126" s="84" t="s">
        <v>38</v>
      </c>
      <c r="C126" s="84" t="s">
        <v>60</v>
      </c>
      <c r="D126" s="115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</row>
    <row r="127" spans="2:10" x14ac:dyDescent="0.25">
      <c r="C127" s="84" t="s">
        <v>61</v>
      </c>
      <c r="D127" s="106">
        <v>0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</row>
    <row r="128" spans="2:10" x14ac:dyDescent="0.25">
      <c r="C128" s="84" t="s">
        <v>49</v>
      </c>
      <c r="D128" s="106">
        <v>0</v>
      </c>
      <c r="E128" s="86">
        <v>0</v>
      </c>
      <c r="F128" s="86">
        <v>0</v>
      </c>
      <c r="G128" s="86">
        <v>0</v>
      </c>
      <c r="H128" s="86">
        <v>0</v>
      </c>
      <c r="I128" s="86">
        <v>0.19999999999999996</v>
      </c>
      <c r="J128" s="86">
        <v>0</v>
      </c>
    </row>
    <row r="129" spans="2:10" x14ac:dyDescent="0.25">
      <c r="C129" s="84" t="s">
        <v>47</v>
      </c>
      <c r="D129" s="106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</row>
    <row r="130" spans="2:10" x14ac:dyDescent="0.25">
      <c r="C130" s="84" t="s">
        <v>82</v>
      </c>
      <c r="D130" s="106">
        <v>0</v>
      </c>
      <c r="E130" s="86"/>
      <c r="F130" s="86"/>
      <c r="G130" s="86"/>
      <c r="H130" s="86"/>
      <c r="I130" s="86"/>
      <c r="J130" s="86"/>
    </row>
    <row r="131" spans="2:10" x14ac:dyDescent="0.25">
      <c r="C131" s="107" t="s">
        <v>48</v>
      </c>
      <c r="D131" s="106">
        <v>0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</row>
    <row r="132" spans="2:10" x14ac:dyDescent="0.25">
      <c r="C132" s="107" t="s">
        <v>68</v>
      </c>
      <c r="D132" s="106">
        <v>0</v>
      </c>
      <c r="E132" s="86">
        <v>2.1865860000000001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</row>
    <row r="133" spans="2:10" x14ac:dyDescent="0.25">
      <c r="C133" s="84" t="s">
        <v>69</v>
      </c>
      <c r="D133" s="106">
        <v>0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</row>
    <row r="134" spans="2:10" x14ac:dyDescent="0.25">
      <c r="B134" s="85"/>
      <c r="C134" s="85" t="s">
        <v>71</v>
      </c>
      <c r="D134" s="106">
        <v>0</v>
      </c>
      <c r="E134" s="86">
        <v>0</v>
      </c>
      <c r="F134" s="86">
        <v>0</v>
      </c>
      <c r="G134" s="86">
        <v>0</v>
      </c>
      <c r="H134" s="86">
        <v>0</v>
      </c>
      <c r="I134" s="86">
        <v>0</v>
      </c>
      <c r="J134" s="86">
        <v>0</v>
      </c>
    </row>
    <row r="135" spans="2:10" x14ac:dyDescent="0.25">
      <c r="B135" s="56"/>
      <c r="C135" s="90" t="s">
        <v>63</v>
      </c>
      <c r="D135" s="11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</row>
    <row r="136" spans="2:10" x14ac:dyDescent="0.25">
      <c r="B136" s="56"/>
      <c r="C136" s="90" t="s">
        <v>64</v>
      </c>
      <c r="D136" s="116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</row>
    <row r="137" spans="2:10" x14ac:dyDescent="0.25">
      <c r="B137" s="56"/>
      <c r="C137" s="90" t="s">
        <v>65</v>
      </c>
      <c r="D137" s="11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</row>
    <row r="138" spans="2:10" x14ac:dyDescent="0.25">
      <c r="B138" s="56"/>
      <c r="C138" s="90" t="s">
        <v>66</v>
      </c>
      <c r="D138" s="116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</row>
    <row r="139" spans="2:10" x14ac:dyDescent="0.25">
      <c r="B139" s="85"/>
      <c r="C139" s="85" t="s">
        <v>67</v>
      </c>
      <c r="D139" s="116">
        <v>0</v>
      </c>
      <c r="E139" s="66">
        <v>0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</row>
    <row r="140" spans="2:10" x14ac:dyDescent="0.25">
      <c r="B140" s="85"/>
      <c r="C140" s="85" t="s">
        <v>75</v>
      </c>
      <c r="D140" s="11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</row>
    <row r="141" spans="2:10" x14ac:dyDescent="0.25">
      <c r="B141" s="85"/>
      <c r="C141" s="85" t="s">
        <v>76</v>
      </c>
      <c r="D141" s="114">
        <v>0</v>
      </c>
      <c r="E141" s="89">
        <v>0</v>
      </c>
      <c r="F141" s="89">
        <v>0</v>
      </c>
      <c r="G141" s="89">
        <v>0</v>
      </c>
      <c r="H141" s="89">
        <v>0</v>
      </c>
      <c r="I141" s="89">
        <v>0</v>
      </c>
      <c r="J141" s="89">
        <v>0</v>
      </c>
    </row>
    <row r="142" spans="2:10" ht="15.75" thickBot="1" x14ac:dyDescent="0.3">
      <c r="B142" s="55"/>
      <c r="C142" s="55" t="s">
        <v>46</v>
      </c>
      <c r="D142" s="106">
        <v>0</v>
      </c>
      <c r="E142" s="86">
        <v>0</v>
      </c>
      <c r="F142" s="86">
        <v>0</v>
      </c>
      <c r="G142" s="86">
        <v>0</v>
      </c>
      <c r="H142" s="86">
        <v>0</v>
      </c>
      <c r="I142" s="86">
        <v>0</v>
      </c>
      <c r="J142" s="86">
        <v>0</v>
      </c>
    </row>
    <row r="143" spans="2:10" x14ac:dyDescent="0.25">
      <c r="B143" s="84" t="s">
        <v>39</v>
      </c>
      <c r="C143" s="84" t="s">
        <v>60</v>
      </c>
      <c r="D143" s="115">
        <v>0</v>
      </c>
      <c r="E143" s="57">
        <v>0.70772588499999989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</row>
    <row r="144" spans="2:10" x14ac:dyDescent="0.25">
      <c r="C144" s="84" t="s">
        <v>61</v>
      </c>
      <c r="D144" s="106">
        <v>0</v>
      </c>
      <c r="E144" s="86">
        <v>0</v>
      </c>
      <c r="F144" s="86">
        <v>0</v>
      </c>
      <c r="G144" s="86">
        <v>0</v>
      </c>
      <c r="H144" s="86">
        <v>0</v>
      </c>
      <c r="I144" s="86">
        <v>0</v>
      </c>
      <c r="J144" s="86">
        <v>0</v>
      </c>
    </row>
    <row r="145" spans="2:10" x14ac:dyDescent="0.25">
      <c r="C145" s="84" t="s">
        <v>49</v>
      </c>
      <c r="D145" s="106">
        <v>0</v>
      </c>
      <c r="E145" s="86">
        <v>1.6798578</v>
      </c>
      <c r="F145" s="86">
        <v>1.7706999999999999</v>
      </c>
      <c r="G145" s="86">
        <v>0</v>
      </c>
      <c r="H145" s="86">
        <v>0</v>
      </c>
      <c r="I145" s="86">
        <v>0</v>
      </c>
      <c r="J145" s="86">
        <v>0</v>
      </c>
    </row>
    <row r="146" spans="2:10" x14ac:dyDescent="0.25">
      <c r="C146" s="84" t="s">
        <v>47</v>
      </c>
      <c r="D146" s="106">
        <v>0</v>
      </c>
      <c r="E146" s="86">
        <v>0</v>
      </c>
      <c r="F146" s="86">
        <v>0</v>
      </c>
      <c r="G146" s="86">
        <v>0</v>
      </c>
      <c r="H146" s="86">
        <v>0</v>
      </c>
      <c r="I146" s="86">
        <v>0</v>
      </c>
      <c r="J146" s="86">
        <v>0</v>
      </c>
    </row>
    <row r="147" spans="2:10" x14ac:dyDescent="0.25">
      <c r="C147" s="84" t="s">
        <v>82</v>
      </c>
      <c r="D147" s="106">
        <v>0</v>
      </c>
      <c r="E147" s="86"/>
      <c r="F147" s="86"/>
      <c r="G147" s="86"/>
      <c r="H147" s="86"/>
      <c r="I147" s="86"/>
      <c r="J147" s="86"/>
    </row>
    <row r="148" spans="2:10" x14ac:dyDescent="0.25">
      <c r="C148" s="107" t="s">
        <v>48</v>
      </c>
      <c r="D148" s="106">
        <v>0</v>
      </c>
      <c r="E148" s="86">
        <v>0.82529700000000006</v>
      </c>
      <c r="F148" s="86">
        <v>0</v>
      </c>
      <c r="G148" s="86">
        <v>0</v>
      </c>
      <c r="H148" s="86">
        <v>0</v>
      </c>
      <c r="I148" s="86">
        <v>0</v>
      </c>
      <c r="J148" s="86">
        <v>0</v>
      </c>
    </row>
    <row r="149" spans="2:10" x14ac:dyDescent="0.25">
      <c r="C149" s="107" t="s">
        <v>68</v>
      </c>
      <c r="D149" s="106">
        <v>0</v>
      </c>
      <c r="E149" s="86">
        <v>0</v>
      </c>
      <c r="F149" s="86">
        <v>0</v>
      </c>
      <c r="G149" s="86">
        <v>0</v>
      </c>
      <c r="H149" s="86">
        <v>0</v>
      </c>
      <c r="I149" s="86">
        <v>0</v>
      </c>
      <c r="J149" s="86">
        <v>0</v>
      </c>
    </row>
    <row r="150" spans="2:10" x14ac:dyDescent="0.25">
      <c r="C150" s="84" t="s">
        <v>69</v>
      </c>
      <c r="D150" s="106">
        <v>0</v>
      </c>
      <c r="E150" s="86">
        <v>0</v>
      </c>
      <c r="F150" s="86">
        <v>0</v>
      </c>
      <c r="G150" s="86">
        <v>0</v>
      </c>
      <c r="H150" s="86">
        <v>0</v>
      </c>
      <c r="I150" s="86">
        <v>0</v>
      </c>
      <c r="J150" s="86">
        <v>0</v>
      </c>
    </row>
    <row r="151" spans="2:10" x14ac:dyDescent="0.25">
      <c r="B151" s="85"/>
      <c r="C151" s="85" t="s">
        <v>71</v>
      </c>
      <c r="D151" s="106">
        <v>0</v>
      </c>
      <c r="E151" s="86">
        <v>0</v>
      </c>
      <c r="F151" s="86">
        <v>0</v>
      </c>
      <c r="G151" s="86">
        <v>0</v>
      </c>
      <c r="H151" s="86">
        <v>0</v>
      </c>
      <c r="I151" s="86">
        <v>0</v>
      </c>
      <c r="J151" s="86">
        <v>0</v>
      </c>
    </row>
    <row r="152" spans="2:10" x14ac:dyDescent="0.25">
      <c r="B152" s="56"/>
      <c r="C152" s="90" t="s">
        <v>63</v>
      </c>
      <c r="D152" s="11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</row>
    <row r="153" spans="2:10" x14ac:dyDescent="0.25">
      <c r="B153" s="56"/>
      <c r="C153" s="90" t="s">
        <v>64</v>
      </c>
      <c r="D153" s="11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</row>
    <row r="154" spans="2:10" x14ac:dyDescent="0.25">
      <c r="B154" s="56"/>
      <c r="C154" s="90" t="s">
        <v>65</v>
      </c>
      <c r="D154" s="11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</row>
    <row r="155" spans="2:10" x14ac:dyDescent="0.25">
      <c r="B155" s="56"/>
      <c r="C155" s="90" t="s">
        <v>66</v>
      </c>
      <c r="D155" s="11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</row>
    <row r="156" spans="2:10" x14ac:dyDescent="0.25">
      <c r="B156" s="85"/>
      <c r="C156" s="85" t="s">
        <v>67</v>
      </c>
      <c r="D156" s="11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</row>
    <row r="157" spans="2:10" x14ac:dyDescent="0.25">
      <c r="B157" s="85"/>
      <c r="C157" s="85" t="s">
        <v>75</v>
      </c>
      <c r="D157" s="11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</row>
    <row r="158" spans="2:10" x14ac:dyDescent="0.25">
      <c r="B158" s="85"/>
      <c r="C158" s="85" t="s">
        <v>76</v>
      </c>
      <c r="D158" s="114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</row>
    <row r="159" spans="2:10" ht="15.75" thickBot="1" x14ac:dyDescent="0.3">
      <c r="B159" s="55"/>
      <c r="C159" s="55" t="s">
        <v>46</v>
      </c>
      <c r="D159" s="106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</row>
    <row r="160" spans="2:10" x14ac:dyDescent="0.25">
      <c r="B160" s="84" t="s">
        <v>107</v>
      </c>
      <c r="C160" s="84" t="s">
        <v>60</v>
      </c>
      <c r="D160" s="115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</row>
    <row r="161" spans="2:10" x14ac:dyDescent="0.25">
      <c r="C161" s="84" t="s">
        <v>61</v>
      </c>
      <c r="D161" s="128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</row>
    <row r="162" spans="2:10" x14ac:dyDescent="0.25">
      <c r="C162" s="84" t="s">
        <v>49</v>
      </c>
      <c r="D162" s="128">
        <v>0</v>
      </c>
      <c r="E162" s="12">
        <v>3.213121348</v>
      </c>
      <c r="F162" s="12">
        <v>0.13980811552467243</v>
      </c>
      <c r="G162" s="12">
        <v>0</v>
      </c>
      <c r="H162" s="12">
        <v>0</v>
      </c>
      <c r="I162" s="12">
        <v>0</v>
      </c>
      <c r="J162" s="12">
        <v>0</v>
      </c>
    </row>
    <row r="163" spans="2:10" x14ac:dyDescent="0.25">
      <c r="C163" s="84" t="s">
        <v>47</v>
      </c>
      <c r="D163" s="128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</row>
    <row r="164" spans="2:10" x14ac:dyDescent="0.25">
      <c r="C164" s="84" t="s">
        <v>82</v>
      </c>
      <c r="D164" s="128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</row>
    <row r="165" spans="2:10" x14ac:dyDescent="0.25">
      <c r="C165" s="107" t="s">
        <v>48</v>
      </c>
      <c r="D165" s="128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</row>
    <row r="166" spans="2:10" x14ac:dyDescent="0.25">
      <c r="C166" s="107" t="s">
        <v>68</v>
      </c>
      <c r="D166" s="128">
        <v>0</v>
      </c>
      <c r="E166" s="12">
        <v>0.38230500000000001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</row>
    <row r="167" spans="2:10" x14ac:dyDescent="0.25">
      <c r="C167" s="84" t="s">
        <v>69</v>
      </c>
      <c r="D167" s="128">
        <v>0</v>
      </c>
      <c r="E167" s="12">
        <v>1.7412500000000001E-2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</row>
    <row r="168" spans="2:10" x14ac:dyDescent="0.25">
      <c r="B168" s="85"/>
      <c r="C168" s="85" t="s">
        <v>71</v>
      </c>
      <c r="D168" s="128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</row>
    <row r="169" spans="2:10" x14ac:dyDescent="0.25">
      <c r="B169" s="56"/>
      <c r="C169" s="90" t="s">
        <v>63</v>
      </c>
      <c r="D169" s="128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</row>
    <row r="170" spans="2:10" x14ac:dyDescent="0.25">
      <c r="B170" s="56"/>
      <c r="C170" s="90" t="s">
        <v>64</v>
      </c>
      <c r="D170" s="128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</row>
    <row r="171" spans="2:10" x14ac:dyDescent="0.25">
      <c r="B171" s="56"/>
      <c r="C171" s="90" t="s">
        <v>65</v>
      </c>
      <c r="D171" s="128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</row>
    <row r="172" spans="2:10" x14ac:dyDescent="0.25">
      <c r="B172" s="56"/>
      <c r="C172" s="90" t="s">
        <v>66</v>
      </c>
      <c r="D172" s="128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</row>
    <row r="173" spans="2:10" x14ac:dyDescent="0.25">
      <c r="B173" s="85"/>
      <c r="C173" s="85" t="s">
        <v>67</v>
      </c>
      <c r="D173" s="128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</row>
    <row r="174" spans="2:10" x14ac:dyDescent="0.25">
      <c r="B174" s="85"/>
      <c r="C174" s="85" t="s">
        <v>75</v>
      </c>
      <c r="D174" s="128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</row>
    <row r="175" spans="2:10" x14ac:dyDescent="0.25">
      <c r="B175" s="85"/>
      <c r="C175" s="85" t="s">
        <v>76</v>
      </c>
      <c r="D175" s="128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</row>
    <row r="176" spans="2:10" ht="15.75" thickBot="1" x14ac:dyDescent="0.3">
      <c r="B176" s="55"/>
      <c r="C176" s="55" t="s">
        <v>46</v>
      </c>
      <c r="D176" s="148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0.89419335799999999</v>
      </c>
      <c r="J176" s="12">
        <v>0</v>
      </c>
    </row>
    <row r="177" spans="2:10" x14ac:dyDescent="0.25">
      <c r="B177" s="84" t="s">
        <v>106</v>
      </c>
      <c r="C177" s="84" t="s">
        <v>60</v>
      </c>
      <c r="D177" s="146">
        <v>0</v>
      </c>
      <c r="E177" s="147">
        <v>0</v>
      </c>
      <c r="F177" s="147">
        <v>0</v>
      </c>
      <c r="G177" s="147">
        <v>0</v>
      </c>
      <c r="H177" s="147">
        <v>0</v>
      </c>
      <c r="I177" s="147">
        <v>0</v>
      </c>
      <c r="J177" s="147">
        <v>0</v>
      </c>
    </row>
    <row r="178" spans="2:10" x14ac:dyDescent="0.25">
      <c r="C178" s="84" t="s">
        <v>61</v>
      </c>
      <c r="D178" s="106">
        <v>0</v>
      </c>
      <c r="E178" s="86">
        <v>0</v>
      </c>
      <c r="F178" s="86">
        <v>1.6890000000000001</v>
      </c>
      <c r="G178" s="86">
        <v>0</v>
      </c>
      <c r="H178" s="86">
        <v>0</v>
      </c>
      <c r="I178" s="86">
        <v>0</v>
      </c>
      <c r="J178" s="86">
        <v>0</v>
      </c>
    </row>
    <row r="179" spans="2:10" x14ac:dyDescent="0.25">
      <c r="C179" s="84" t="s">
        <v>49</v>
      </c>
      <c r="D179" s="106">
        <v>0</v>
      </c>
      <c r="E179" s="86">
        <v>8.9722749999999998</v>
      </c>
      <c r="F179" s="86">
        <v>0</v>
      </c>
      <c r="G179" s="86">
        <v>2.0200405529999994</v>
      </c>
      <c r="H179" s="86">
        <v>0</v>
      </c>
      <c r="I179" s="86">
        <v>0</v>
      </c>
      <c r="J179" s="86">
        <v>0</v>
      </c>
    </row>
    <row r="180" spans="2:10" x14ac:dyDescent="0.25">
      <c r="C180" s="84" t="s">
        <v>47</v>
      </c>
      <c r="D180" s="106">
        <v>0</v>
      </c>
      <c r="E180" s="86">
        <v>0.51184292499999995</v>
      </c>
      <c r="F180" s="86">
        <v>0</v>
      </c>
      <c r="G180" s="86">
        <v>0</v>
      </c>
      <c r="H180" s="86">
        <v>0</v>
      </c>
      <c r="I180" s="86">
        <v>0</v>
      </c>
      <c r="J180" s="86">
        <v>0</v>
      </c>
    </row>
    <row r="181" spans="2:10" x14ac:dyDescent="0.25">
      <c r="C181" s="84" t="s">
        <v>82</v>
      </c>
      <c r="D181" s="106">
        <v>0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</row>
    <row r="182" spans="2:10" x14ac:dyDescent="0.25">
      <c r="C182" s="107" t="s">
        <v>48</v>
      </c>
      <c r="D182" s="106">
        <v>0</v>
      </c>
      <c r="E182" s="86">
        <v>0</v>
      </c>
      <c r="F182" s="86">
        <v>0</v>
      </c>
      <c r="G182" s="86">
        <v>0</v>
      </c>
      <c r="H182" s="86">
        <v>0</v>
      </c>
      <c r="I182" s="86">
        <v>0</v>
      </c>
      <c r="J182" s="86">
        <v>0</v>
      </c>
    </row>
    <row r="183" spans="2:10" x14ac:dyDescent="0.25">
      <c r="C183" s="107" t="s">
        <v>68</v>
      </c>
      <c r="D183" s="106">
        <v>0</v>
      </c>
      <c r="E183" s="86">
        <v>3.7567583129999993</v>
      </c>
      <c r="F183" s="86">
        <v>0</v>
      </c>
      <c r="G183" s="86">
        <v>0</v>
      </c>
      <c r="H183" s="86">
        <v>0</v>
      </c>
      <c r="I183" s="86">
        <v>0</v>
      </c>
      <c r="J183" s="86">
        <v>0</v>
      </c>
    </row>
    <row r="184" spans="2:10" x14ac:dyDescent="0.25">
      <c r="C184" s="84" t="s">
        <v>69</v>
      </c>
      <c r="D184" s="106">
        <v>0</v>
      </c>
      <c r="E184" s="86">
        <v>0</v>
      </c>
      <c r="F184" s="86">
        <v>0</v>
      </c>
      <c r="G184" s="86">
        <v>0</v>
      </c>
      <c r="H184" s="86">
        <v>0</v>
      </c>
      <c r="I184" s="86">
        <v>0</v>
      </c>
      <c r="J184" s="86">
        <v>0</v>
      </c>
    </row>
    <row r="185" spans="2:10" x14ac:dyDescent="0.25">
      <c r="B185" s="85"/>
      <c r="C185" s="85" t="s">
        <v>71</v>
      </c>
      <c r="D185" s="106">
        <v>0</v>
      </c>
      <c r="E185" s="86">
        <v>0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</row>
    <row r="186" spans="2:10" x14ac:dyDescent="0.25">
      <c r="B186" s="56"/>
      <c r="C186" s="90" t="s">
        <v>63</v>
      </c>
      <c r="D186" s="106">
        <v>0</v>
      </c>
      <c r="E186" s="86">
        <v>0</v>
      </c>
      <c r="F186" s="86">
        <v>0</v>
      </c>
      <c r="G186" s="86">
        <v>0</v>
      </c>
      <c r="H186" s="86">
        <v>0</v>
      </c>
      <c r="I186" s="86">
        <v>0</v>
      </c>
      <c r="J186" s="86">
        <v>0</v>
      </c>
    </row>
    <row r="187" spans="2:10" x14ac:dyDescent="0.25">
      <c r="B187" s="56"/>
      <c r="C187" s="90" t="s">
        <v>64</v>
      </c>
      <c r="D187" s="106">
        <v>0</v>
      </c>
      <c r="E187" s="86">
        <v>0</v>
      </c>
      <c r="F187" s="86">
        <v>0</v>
      </c>
      <c r="G187" s="86">
        <v>0</v>
      </c>
      <c r="H187" s="86">
        <v>0</v>
      </c>
      <c r="I187" s="86">
        <v>0</v>
      </c>
      <c r="J187" s="86">
        <v>0</v>
      </c>
    </row>
    <row r="188" spans="2:10" x14ac:dyDescent="0.25">
      <c r="B188" s="56"/>
      <c r="C188" s="90" t="s">
        <v>65</v>
      </c>
      <c r="D188" s="106">
        <v>0</v>
      </c>
      <c r="E188" s="86">
        <v>0</v>
      </c>
      <c r="F188" s="86">
        <v>0</v>
      </c>
      <c r="G188" s="86">
        <v>0</v>
      </c>
      <c r="H188" s="86">
        <v>0</v>
      </c>
      <c r="I188" s="86">
        <v>0</v>
      </c>
      <c r="J188" s="86">
        <v>0</v>
      </c>
    </row>
    <row r="189" spans="2:10" x14ac:dyDescent="0.25">
      <c r="B189" s="56"/>
      <c r="C189" s="90" t="s">
        <v>66</v>
      </c>
      <c r="D189" s="106">
        <v>0</v>
      </c>
      <c r="E189" s="86">
        <v>0</v>
      </c>
      <c r="F189" s="86">
        <v>0</v>
      </c>
      <c r="G189" s="86">
        <v>0</v>
      </c>
      <c r="H189" s="86">
        <v>0</v>
      </c>
      <c r="I189" s="86">
        <v>0</v>
      </c>
      <c r="J189" s="86">
        <v>0</v>
      </c>
    </row>
    <row r="190" spans="2:10" x14ac:dyDescent="0.25">
      <c r="B190" s="85"/>
      <c r="C190" s="85" t="s">
        <v>67</v>
      </c>
      <c r="D190" s="106">
        <v>0</v>
      </c>
      <c r="E190" s="86">
        <v>0</v>
      </c>
      <c r="F190" s="86">
        <v>0</v>
      </c>
      <c r="G190" s="86">
        <v>0</v>
      </c>
      <c r="H190" s="86">
        <v>0</v>
      </c>
      <c r="I190" s="86">
        <v>0</v>
      </c>
      <c r="J190" s="86">
        <v>0</v>
      </c>
    </row>
    <row r="191" spans="2:10" x14ac:dyDescent="0.25">
      <c r="B191" s="85"/>
      <c r="C191" s="85" t="s">
        <v>75</v>
      </c>
      <c r="D191" s="106">
        <v>0</v>
      </c>
      <c r="E191" s="86">
        <v>0</v>
      </c>
      <c r="F191" s="86">
        <v>0</v>
      </c>
      <c r="G191" s="86">
        <v>0</v>
      </c>
      <c r="H191" s="86">
        <v>0</v>
      </c>
      <c r="I191" s="86">
        <v>0</v>
      </c>
      <c r="J191" s="86">
        <v>0</v>
      </c>
    </row>
    <row r="192" spans="2:10" x14ac:dyDescent="0.25">
      <c r="B192" s="85"/>
      <c r="C192" s="85" t="s">
        <v>76</v>
      </c>
      <c r="D192" s="106">
        <v>0</v>
      </c>
      <c r="E192" s="86">
        <v>0</v>
      </c>
      <c r="F192" s="86">
        <v>0</v>
      </c>
      <c r="G192" s="86">
        <v>0</v>
      </c>
      <c r="H192" s="86">
        <v>0</v>
      </c>
      <c r="I192" s="86">
        <v>0</v>
      </c>
      <c r="J192" s="86">
        <v>0</v>
      </c>
    </row>
    <row r="193" spans="2:10" ht="15.75" thickBot="1" x14ac:dyDescent="0.3">
      <c r="B193" s="55"/>
      <c r="C193" s="55" t="s">
        <v>46</v>
      </c>
      <c r="D193" s="149">
        <v>0</v>
      </c>
      <c r="E193" s="62">
        <v>0</v>
      </c>
      <c r="F193" s="62">
        <v>0</v>
      </c>
      <c r="G193" s="62">
        <v>0</v>
      </c>
      <c r="H193" s="62">
        <v>0</v>
      </c>
      <c r="I193" s="62">
        <v>0.33119999999999999</v>
      </c>
      <c r="J193" s="62">
        <v>0</v>
      </c>
    </row>
    <row r="194" spans="2:10" x14ac:dyDescent="0.25">
      <c r="B194" s="84" t="s">
        <v>31</v>
      </c>
      <c r="C194" s="84" t="s">
        <v>60</v>
      </c>
      <c r="D194" s="115">
        <v>0</v>
      </c>
      <c r="E194" s="57">
        <v>0</v>
      </c>
      <c r="F194" s="57">
        <v>0</v>
      </c>
      <c r="G194" s="57">
        <v>0</v>
      </c>
      <c r="H194" s="57">
        <v>0</v>
      </c>
      <c r="I194" s="57">
        <v>0</v>
      </c>
      <c r="J194" s="57">
        <v>0</v>
      </c>
    </row>
    <row r="195" spans="2:10" x14ac:dyDescent="0.25">
      <c r="C195" s="84" t="s">
        <v>61</v>
      </c>
      <c r="D195" s="106">
        <v>0</v>
      </c>
      <c r="E195" s="86">
        <v>0</v>
      </c>
      <c r="F195" s="86">
        <v>0</v>
      </c>
      <c r="G195" s="86">
        <v>0</v>
      </c>
      <c r="H195" s="86">
        <v>0</v>
      </c>
      <c r="I195" s="86">
        <v>0</v>
      </c>
      <c r="J195" s="86">
        <v>0</v>
      </c>
    </row>
    <row r="196" spans="2:10" x14ac:dyDescent="0.25">
      <c r="C196" s="84" t="s">
        <v>49</v>
      </c>
      <c r="D196" s="106">
        <v>0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</row>
    <row r="197" spans="2:10" x14ac:dyDescent="0.25">
      <c r="C197" s="84" t="s">
        <v>47</v>
      </c>
      <c r="D197" s="106">
        <v>0</v>
      </c>
      <c r="E197" s="86">
        <v>0</v>
      </c>
      <c r="F197" s="86">
        <v>0</v>
      </c>
      <c r="G197" s="86">
        <v>0</v>
      </c>
      <c r="H197" s="86">
        <v>0</v>
      </c>
      <c r="I197" s="86">
        <v>0</v>
      </c>
      <c r="J197" s="86">
        <v>0</v>
      </c>
    </row>
    <row r="198" spans="2:10" x14ac:dyDescent="0.25">
      <c r="C198" s="84" t="s">
        <v>82</v>
      </c>
      <c r="D198" s="106">
        <v>0</v>
      </c>
      <c r="E198" s="86"/>
      <c r="F198" s="86"/>
      <c r="G198" s="86"/>
      <c r="H198" s="86"/>
      <c r="I198" s="86"/>
      <c r="J198" s="86"/>
    </row>
    <row r="199" spans="2:10" x14ac:dyDescent="0.25">
      <c r="C199" s="107" t="s">
        <v>48</v>
      </c>
      <c r="D199" s="106">
        <v>0</v>
      </c>
      <c r="E199" s="86">
        <v>0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</row>
    <row r="200" spans="2:10" x14ac:dyDescent="0.25">
      <c r="C200" s="107" t="s">
        <v>68</v>
      </c>
      <c r="D200" s="106">
        <v>0</v>
      </c>
      <c r="E200" s="86">
        <v>0</v>
      </c>
      <c r="F200" s="86">
        <v>0</v>
      </c>
      <c r="G200" s="86">
        <v>0</v>
      </c>
      <c r="H200" s="86">
        <v>0</v>
      </c>
      <c r="I200" s="86">
        <v>0</v>
      </c>
      <c r="J200" s="86">
        <v>0</v>
      </c>
    </row>
    <row r="201" spans="2:10" x14ac:dyDescent="0.25">
      <c r="C201" s="84" t="s">
        <v>69</v>
      </c>
      <c r="D201" s="106">
        <v>0</v>
      </c>
      <c r="E201" s="86">
        <v>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</row>
    <row r="202" spans="2:10" x14ac:dyDescent="0.25">
      <c r="B202" s="85"/>
      <c r="C202" s="85" t="s">
        <v>71</v>
      </c>
      <c r="D202" s="106">
        <v>0</v>
      </c>
      <c r="E202" s="86">
        <v>0</v>
      </c>
      <c r="F202" s="86">
        <v>0</v>
      </c>
      <c r="G202" s="86">
        <v>0</v>
      </c>
      <c r="H202" s="86">
        <v>0</v>
      </c>
      <c r="I202" s="86">
        <v>0</v>
      </c>
      <c r="J202" s="86">
        <v>0</v>
      </c>
    </row>
    <row r="203" spans="2:10" x14ac:dyDescent="0.25">
      <c r="B203" s="56"/>
      <c r="C203" s="90" t="s">
        <v>63</v>
      </c>
      <c r="D203" s="11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</row>
    <row r="204" spans="2:10" x14ac:dyDescent="0.25">
      <c r="B204" s="56"/>
      <c r="C204" s="90" t="s">
        <v>64</v>
      </c>
      <c r="D204" s="11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</row>
    <row r="205" spans="2:10" x14ac:dyDescent="0.25">
      <c r="B205" s="56"/>
      <c r="C205" s="90" t="s">
        <v>65</v>
      </c>
      <c r="D205" s="11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</row>
    <row r="206" spans="2:10" x14ac:dyDescent="0.25">
      <c r="B206" s="56"/>
      <c r="C206" s="90" t="s">
        <v>66</v>
      </c>
      <c r="D206" s="116">
        <v>0</v>
      </c>
      <c r="E206" s="66">
        <v>0</v>
      </c>
      <c r="F206" s="66">
        <v>0</v>
      </c>
      <c r="G206" s="66">
        <v>0</v>
      </c>
      <c r="H206" s="66">
        <v>0</v>
      </c>
      <c r="I206" s="66">
        <v>0</v>
      </c>
      <c r="J206" s="66">
        <v>0</v>
      </c>
    </row>
    <row r="207" spans="2:10" x14ac:dyDescent="0.25">
      <c r="B207" s="85"/>
      <c r="C207" s="85" t="s">
        <v>67</v>
      </c>
      <c r="D207" s="11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</row>
    <row r="208" spans="2:10" x14ac:dyDescent="0.25">
      <c r="B208" s="85"/>
      <c r="C208" s="85" t="s">
        <v>75</v>
      </c>
      <c r="D208" s="11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</row>
    <row r="209" spans="2:10" x14ac:dyDescent="0.25">
      <c r="B209" s="85"/>
      <c r="C209" s="85" t="s">
        <v>76</v>
      </c>
      <c r="D209" s="114">
        <v>0</v>
      </c>
      <c r="E209" s="89">
        <v>0</v>
      </c>
      <c r="F209" s="89">
        <v>0</v>
      </c>
      <c r="G209" s="89">
        <v>0</v>
      </c>
      <c r="H209" s="89">
        <v>0</v>
      </c>
      <c r="I209" s="89">
        <v>0</v>
      </c>
      <c r="J209" s="89">
        <v>0</v>
      </c>
    </row>
    <row r="210" spans="2:10" ht="15.75" thickBot="1" x14ac:dyDescent="0.3">
      <c r="B210" s="55"/>
      <c r="C210" s="55" t="s">
        <v>46</v>
      </c>
      <c r="D210" s="106">
        <v>0</v>
      </c>
      <c r="E210" s="86">
        <v>0</v>
      </c>
      <c r="F210" s="86">
        <v>0</v>
      </c>
      <c r="G210" s="86">
        <v>0</v>
      </c>
      <c r="H210" s="86">
        <v>0</v>
      </c>
      <c r="I210" s="86">
        <v>0</v>
      </c>
      <c r="J210" s="86">
        <v>0</v>
      </c>
    </row>
    <row r="211" spans="2:10" x14ac:dyDescent="0.25">
      <c r="B211" s="84" t="s">
        <v>35</v>
      </c>
      <c r="C211" s="84" t="s">
        <v>60</v>
      </c>
      <c r="D211" s="115">
        <v>0</v>
      </c>
      <c r="E211" s="57">
        <v>0</v>
      </c>
      <c r="F211" s="57">
        <v>0</v>
      </c>
      <c r="G211" s="57">
        <v>0</v>
      </c>
      <c r="H211" s="57">
        <v>0</v>
      </c>
      <c r="I211" s="57">
        <v>0</v>
      </c>
      <c r="J211" s="57">
        <v>0</v>
      </c>
    </row>
    <row r="212" spans="2:10" x14ac:dyDescent="0.25">
      <c r="C212" s="84" t="s">
        <v>61</v>
      </c>
      <c r="D212" s="106">
        <v>0</v>
      </c>
      <c r="E212" s="86">
        <v>1.375156281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</row>
    <row r="213" spans="2:10" x14ac:dyDescent="0.25">
      <c r="C213" s="84" t="s">
        <v>49</v>
      </c>
      <c r="D213" s="106">
        <v>0</v>
      </c>
      <c r="E213" s="86">
        <v>0.61484371900000001</v>
      </c>
      <c r="F213" s="86">
        <v>0</v>
      </c>
      <c r="G213" s="86">
        <v>1.50266802</v>
      </c>
      <c r="H213" s="86">
        <v>0</v>
      </c>
      <c r="I213" s="86">
        <v>0</v>
      </c>
      <c r="J213" s="86">
        <v>0</v>
      </c>
    </row>
    <row r="214" spans="2:10" x14ac:dyDescent="0.25">
      <c r="C214" s="84" t="s">
        <v>47</v>
      </c>
      <c r="D214" s="106">
        <v>0</v>
      </c>
      <c r="E214" s="86">
        <v>0</v>
      </c>
      <c r="F214" s="86">
        <v>0</v>
      </c>
      <c r="G214" s="86">
        <v>0</v>
      </c>
      <c r="H214" s="86">
        <v>0</v>
      </c>
      <c r="I214" s="86">
        <v>0</v>
      </c>
      <c r="J214" s="86">
        <v>0</v>
      </c>
    </row>
    <row r="215" spans="2:10" x14ac:dyDescent="0.25">
      <c r="C215" s="84" t="s">
        <v>82</v>
      </c>
      <c r="D215" s="106">
        <v>0</v>
      </c>
      <c r="E215" s="86"/>
      <c r="F215" s="86"/>
      <c r="G215" s="86"/>
      <c r="H215" s="86"/>
      <c r="I215" s="86"/>
      <c r="J215" s="86"/>
    </row>
    <row r="216" spans="2:10" x14ac:dyDescent="0.25">
      <c r="C216" s="107" t="s">
        <v>48</v>
      </c>
      <c r="D216" s="106">
        <v>0</v>
      </c>
      <c r="E216" s="86">
        <v>0</v>
      </c>
      <c r="F216" s="86">
        <v>0</v>
      </c>
      <c r="G216" s="86">
        <v>0</v>
      </c>
      <c r="H216" s="86">
        <v>0</v>
      </c>
      <c r="I216" s="86">
        <v>0</v>
      </c>
      <c r="J216" s="86">
        <v>0</v>
      </c>
    </row>
    <row r="217" spans="2:10" x14ac:dyDescent="0.25">
      <c r="C217" s="107" t="s">
        <v>68</v>
      </c>
      <c r="D217" s="106">
        <v>0</v>
      </c>
      <c r="E217" s="86">
        <v>0.54451155000000007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</row>
    <row r="218" spans="2:10" x14ac:dyDescent="0.25">
      <c r="C218" s="84" t="s">
        <v>69</v>
      </c>
      <c r="D218" s="106">
        <v>0</v>
      </c>
      <c r="E218" s="86">
        <v>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</row>
    <row r="219" spans="2:10" x14ac:dyDescent="0.25">
      <c r="B219" s="85"/>
      <c r="C219" s="85" t="s">
        <v>71</v>
      </c>
      <c r="D219" s="10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</row>
    <row r="220" spans="2:10" x14ac:dyDescent="0.25">
      <c r="B220" s="56"/>
      <c r="C220" s="90" t="s">
        <v>63</v>
      </c>
      <c r="D220" s="116">
        <v>0</v>
      </c>
      <c r="E220" s="66">
        <v>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</row>
    <row r="221" spans="2:10" x14ac:dyDescent="0.25">
      <c r="B221" s="56"/>
      <c r="C221" s="90" t="s">
        <v>64</v>
      </c>
      <c r="D221" s="116"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0</v>
      </c>
      <c r="J221" s="66">
        <v>0</v>
      </c>
    </row>
    <row r="222" spans="2:10" x14ac:dyDescent="0.25">
      <c r="B222" s="56"/>
      <c r="C222" s="90" t="s">
        <v>65</v>
      </c>
      <c r="D222" s="11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</row>
    <row r="223" spans="2:10" x14ac:dyDescent="0.25">
      <c r="B223" s="56"/>
      <c r="C223" s="90" t="s">
        <v>66</v>
      </c>
      <c r="D223" s="11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</row>
    <row r="224" spans="2:10" x14ac:dyDescent="0.25">
      <c r="B224" s="85"/>
      <c r="C224" s="85" t="s">
        <v>67</v>
      </c>
      <c r="D224" s="11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</row>
    <row r="225" spans="2:10" x14ac:dyDescent="0.25">
      <c r="B225" s="85"/>
      <c r="C225" s="85" t="s">
        <v>75</v>
      </c>
      <c r="D225" s="116">
        <v>0</v>
      </c>
      <c r="E225" s="66">
        <v>0</v>
      </c>
      <c r="F225" s="66">
        <v>0</v>
      </c>
      <c r="G225" s="66">
        <v>0</v>
      </c>
      <c r="H225" s="66">
        <v>0</v>
      </c>
      <c r="I225" s="66">
        <v>0</v>
      </c>
      <c r="J225" s="66">
        <v>0</v>
      </c>
    </row>
    <row r="226" spans="2:10" x14ac:dyDescent="0.25">
      <c r="B226" s="85"/>
      <c r="C226" s="85" t="s">
        <v>76</v>
      </c>
      <c r="D226" s="114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</row>
    <row r="227" spans="2:10" ht="15.75" thickBot="1" x14ac:dyDescent="0.3">
      <c r="B227" s="55"/>
      <c r="C227" s="55" t="s">
        <v>46</v>
      </c>
      <c r="D227" s="10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1.711937569</v>
      </c>
      <c r="J227" s="86">
        <v>0</v>
      </c>
    </row>
    <row r="228" spans="2:10" x14ac:dyDescent="0.25">
      <c r="D228" s="109"/>
      <c r="E228" s="108"/>
      <c r="F228" s="108"/>
      <c r="G228" s="108"/>
      <c r="H228" s="108"/>
      <c r="I228" s="108"/>
      <c r="J228" s="108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7"/>
  <sheetViews>
    <sheetView zoomScale="85" zoomScaleNormal="85" workbookViewId="0">
      <pane xSplit="4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E7" sqref="E7"/>
    </sheetView>
  </sheetViews>
  <sheetFormatPr defaultColWidth="9.140625" defaultRowHeight="15" x14ac:dyDescent="0.25"/>
  <cols>
    <col min="1" max="1" width="5.140625" style="84" customWidth="1"/>
    <col min="2" max="2" width="28.7109375" style="84" customWidth="1"/>
    <col min="3" max="3" width="30.7109375" style="84" bestFit="1" customWidth="1"/>
    <col min="4" max="10" width="8.85546875" style="84" customWidth="1"/>
    <col min="11" max="16384" width="9.140625" style="84"/>
  </cols>
  <sheetData>
    <row r="1" spans="2:10" ht="15.75" thickBot="1" x14ac:dyDescent="0.3"/>
    <row r="2" spans="2:10" ht="19.5" thickBot="1" x14ac:dyDescent="0.3">
      <c r="B2" s="169" t="s">
        <v>70</v>
      </c>
      <c r="C2" s="170"/>
      <c r="D2" s="170"/>
      <c r="E2" s="170"/>
      <c r="F2" s="170"/>
      <c r="G2" s="170"/>
      <c r="H2" s="170"/>
      <c r="I2" s="170"/>
      <c r="J2" s="170"/>
    </row>
    <row r="3" spans="2:10" x14ac:dyDescent="0.25">
      <c r="B3" s="82" t="s">
        <v>104</v>
      </c>
    </row>
    <row r="4" spans="2:10" x14ac:dyDescent="0.25">
      <c r="B4" s="81">
        <v>41715</v>
      </c>
      <c r="C4" s="58"/>
      <c r="D4" s="58"/>
      <c r="E4" s="58"/>
      <c r="F4" s="58"/>
      <c r="G4" s="58"/>
      <c r="H4" s="58"/>
      <c r="I4" s="58"/>
      <c r="J4" s="58"/>
    </row>
    <row r="6" spans="2:10" ht="15.75" thickBot="1" x14ac:dyDescent="0.3">
      <c r="B6" s="59"/>
      <c r="C6" s="59" t="s">
        <v>86</v>
      </c>
      <c r="D6" s="110" t="s">
        <v>81</v>
      </c>
      <c r="E6" s="59">
        <v>2013</v>
      </c>
      <c r="F6" s="59">
        <v>2014</v>
      </c>
      <c r="G6" s="59">
        <v>2016</v>
      </c>
      <c r="H6" s="59">
        <v>2018</v>
      </c>
      <c r="I6" s="59">
        <v>2020</v>
      </c>
      <c r="J6" s="59">
        <v>2025</v>
      </c>
    </row>
    <row r="7" spans="2:10" x14ac:dyDescent="0.25">
      <c r="B7" s="84" t="s">
        <v>72</v>
      </c>
      <c r="C7" s="84" t="s">
        <v>60</v>
      </c>
      <c r="D7" s="113">
        <v>133.96266029999998</v>
      </c>
      <c r="E7" s="108">
        <v>5.6947610464</v>
      </c>
      <c r="F7" s="108">
        <v>2.6613881900000003</v>
      </c>
      <c r="G7" s="108">
        <v>18.822302207225004</v>
      </c>
      <c r="H7" s="108">
        <v>25.372643997600001</v>
      </c>
      <c r="I7" s="108">
        <v>0</v>
      </c>
      <c r="J7" s="108">
        <v>1.4012624800000002</v>
      </c>
    </row>
    <row r="8" spans="2:10" x14ac:dyDescent="0.25">
      <c r="C8" s="84" t="s">
        <v>61</v>
      </c>
      <c r="D8" s="112">
        <v>23.166578999999999</v>
      </c>
      <c r="E8" s="109">
        <v>6.8499154010071486</v>
      </c>
      <c r="F8" s="109">
        <v>4.7533849999999997</v>
      </c>
      <c r="G8" s="109">
        <v>5.5942350000000003</v>
      </c>
      <c r="H8" s="109">
        <v>0</v>
      </c>
      <c r="I8" s="109">
        <v>0</v>
      </c>
      <c r="J8" s="109">
        <v>0</v>
      </c>
    </row>
    <row r="9" spans="2:10" x14ac:dyDescent="0.25">
      <c r="C9" s="84" t="s">
        <v>49</v>
      </c>
      <c r="D9" s="112">
        <v>53.778000000000006</v>
      </c>
      <c r="E9" s="109">
        <v>73.175889949287949</v>
      </c>
      <c r="F9" s="109">
        <v>8.5427881155246723</v>
      </c>
      <c r="G9" s="109">
        <v>47.269382294168899</v>
      </c>
      <c r="H9" s="109">
        <v>4.5550964680510733</v>
      </c>
      <c r="I9" s="109">
        <v>1.348905</v>
      </c>
      <c r="J9" s="109">
        <v>0.69486647999999995</v>
      </c>
    </row>
    <row r="10" spans="2:10" x14ac:dyDescent="0.25">
      <c r="C10" s="84" t="s">
        <v>47</v>
      </c>
      <c r="D10" s="112">
        <v>1.8620000000000001</v>
      </c>
      <c r="E10" s="109">
        <v>2.0815723409999998</v>
      </c>
      <c r="F10" s="109">
        <v>4.2675929999999997</v>
      </c>
      <c r="G10" s="109">
        <v>6.1699316749999999</v>
      </c>
      <c r="H10" s="109">
        <v>7.7445899999999996</v>
      </c>
      <c r="I10" s="109">
        <v>0</v>
      </c>
      <c r="J10" s="109">
        <v>0</v>
      </c>
    </row>
    <row r="11" spans="2:10" x14ac:dyDescent="0.25">
      <c r="C11" s="84" t="s">
        <v>82</v>
      </c>
      <c r="D11" s="112">
        <v>181.5738838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</row>
    <row r="12" spans="2:10" x14ac:dyDescent="0.25">
      <c r="C12" s="107" t="s">
        <v>48</v>
      </c>
      <c r="D12" s="112">
        <v>0</v>
      </c>
      <c r="E12" s="109">
        <v>12.5888215167375</v>
      </c>
      <c r="F12" s="109">
        <v>13.404080819575002</v>
      </c>
      <c r="G12" s="109">
        <v>13.245754631175002</v>
      </c>
      <c r="H12" s="109">
        <v>16.214963537949998</v>
      </c>
      <c r="I12" s="109">
        <v>0</v>
      </c>
      <c r="J12" s="109">
        <v>0.34374648000000002</v>
      </c>
    </row>
    <row r="13" spans="2:10" ht="14.45" customHeight="1" x14ac:dyDescent="0.25">
      <c r="C13" s="107" t="s">
        <v>68</v>
      </c>
      <c r="D13" s="112">
        <v>0</v>
      </c>
      <c r="E13" s="109">
        <v>17.512499343000002</v>
      </c>
      <c r="F13" s="109">
        <v>3.2485746749999995</v>
      </c>
      <c r="G13" s="109">
        <v>2.3542051646099997</v>
      </c>
      <c r="H13" s="109">
        <v>1.7730263249999998</v>
      </c>
      <c r="I13" s="109">
        <v>0</v>
      </c>
      <c r="J13" s="109">
        <v>0</v>
      </c>
    </row>
    <row r="14" spans="2:10" ht="14.45" customHeight="1" x14ac:dyDescent="0.25">
      <c r="C14" s="84" t="s">
        <v>69</v>
      </c>
      <c r="D14" s="112">
        <v>78.205905299999998</v>
      </c>
      <c r="E14" s="109">
        <v>1.7412500000000001E-2</v>
      </c>
      <c r="F14" s="109">
        <v>0</v>
      </c>
      <c r="G14" s="109">
        <v>51.827305100000011</v>
      </c>
      <c r="H14" s="109">
        <v>0</v>
      </c>
      <c r="I14" s="109">
        <v>0</v>
      </c>
      <c r="J14" s="109">
        <v>0</v>
      </c>
    </row>
    <row r="15" spans="2:10" x14ac:dyDescent="0.25">
      <c r="B15" s="85"/>
      <c r="C15" s="85" t="s">
        <v>62</v>
      </c>
      <c r="D15" s="112">
        <v>249.98222829999997</v>
      </c>
      <c r="E15" s="109">
        <v>0</v>
      </c>
      <c r="F15" s="109">
        <v>0</v>
      </c>
      <c r="G15" s="109">
        <v>47.336773700000009</v>
      </c>
      <c r="H15" s="109">
        <v>0</v>
      </c>
      <c r="I15" s="109">
        <v>0</v>
      </c>
      <c r="J15" s="109">
        <v>0</v>
      </c>
    </row>
    <row r="16" spans="2:10" x14ac:dyDescent="0.25">
      <c r="B16" s="56"/>
      <c r="C16" s="56" t="s">
        <v>63</v>
      </c>
      <c r="D16" s="112">
        <v>0</v>
      </c>
      <c r="E16" s="109">
        <v>0</v>
      </c>
      <c r="F16" s="109">
        <v>0</v>
      </c>
      <c r="G16" s="109">
        <v>0</v>
      </c>
      <c r="H16" s="109">
        <v>0.90895999999999999</v>
      </c>
      <c r="I16" s="109">
        <v>3.1988639999999995</v>
      </c>
      <c r="J16" s="109">
        <v>0</v>
      </c>
    </row>
    <row r="17" spans="2:10" x14ac:dyDescent="0.25">
      <c r="B17" s="56"/>
      <c r="C17" s="56" t="s">
        <v>64</v>
      </c>
      <c r="D17" s="112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1.5674950000000001</v>
      </c>
      <c r="J17" s="109">
        <v>0</v>
      </c>
    </row>
    <row r="18" spans="2:10" x14ac:dyDescent="0.25">
      <c r="B18" s="56"/>
      <c r="C18" s="56" t="s">
        <v>65</v>
      </c>
      <c r="D18" s="112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</row>
    <row r="19" spans="2:10" x14ac:dyDescent="0.25">
      <c r="B19" s="56"/>
      <c r="C19" s="56" t="s">
        <v>66</v>
      </c>
      <c r="D19" s="112">
        <v>0</v>
      </c>
      <c r="E19" s="109">
        <v>0</v>
      </c>
      <c r="F19" s="109">
        <v>0</v>
      </c>
      <c r="G19" s="109">
        <v>0</v>
      </c>
      <c r="H19" s="109">
        <v>8.350166999999999</v>
      </c>
      <c r="I19" s="109">
        <v>3.6755999999999998</v>
      </c>
      <c r="J19" s="109">
        <v>0</v>
      </c>
    </row>
    <row r="20" spans="2:10" x14ac:dyDescent="0.25">
      <c r="B20" s="85"/>
      <c r="C20" s="85" t="s">
        <v>67</v>
      </c>
      <c r="D20" s="112">
        <v>0</v>
      </c>
      <c r="E20" s="109">
        <v>0</v>
      </c>
      <c r="F20" s="109">
        <v>0</v>
      </c>
      <c r="G20" s="109">
        <v>0</v>
      </c>
      <c r="H20" s="109">
        <v>9.2591269999999994</v>
      </c>
      <c r="I20" s="109">
        <v>8.4419589999999989</v>
      </c>
      <c r="J20" s="109">
        <v>0</v>
      </c>
    </row>
    <row r="21" spans="2:10" x14ac:dyDescent="0.25">
      <c r="B21" s="85"/>
      <c r="C21" s="85" t="s">
        <v>75</v>
      </c>
      <c r="D21" s="112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</row>
    <row r="22" spans="2:10" x14ac:dyDescent="0.25">
      <c r="B22" s="85"/>
      <c r="C22" s="85" t="s">
        <v>76</v>
      </c>
      <c r="D22" s="112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</row>
    <row r="23" spans="2:10" ht="15.75" thickBot="1" x14ac:dyDescent="0.3">
      <c r="B23" s="55"/>
      <c r="C23" s="55" t="s">
        <v>46</v>
      </c>
      <c r="D23" s="112">
        <v>0</v>
      </c>
      <c r="E23" s="109">
        <v>0</v>
      </c>
      <c r="F23" s="109">
        <v>0</v>
      </c>
      <c r="G23" s="109">
        <v>0.30978801499999997</v>
      </c>
      <c r="H23" s="109">
        <v>0</v>
      </c>
      <c r="I23" s="109">
        <v>3.4545490489999997</v>
      </c>
      <c r="J23" s="109">
        <v>0</v>
      </c>
    </row>
    <row r="24" spans="2:10" x14ac:dyDescent="0.25">
      <c r="B24" s="84" t="s">
        <v>32</v>
      </c>
      <c r="C24" s="84" t="s">
        <v>60</v>
      </c>
      <c r="D24" s="115">
        <v>1.4225364999999999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</row>
    <row r="25" spans="2:10" x14ac:dyDescent="0.25">
      <c r="C25" s="84" t="s">
        <v>61</v>
      </c>
      <c r="D25" s="128">
        <v>0.24523800000000001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</row>
    <row r="26" spans="2:10" x14ac:dyDescent="0.25">
      <c r="C26" s="84" t="s">
        <v>49</v>
      </c>
      <c r="D26" s="128">
        <v>1.53</v>
      </c>
      <c r="E26" s="109">
        <v>3.4772662415499997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</row>
    <row r="27" spans="2:10" x14ac:dyDescent="0.25">
      <c r="C27" s="84" t="s">
        <v>47</v>
      </c>
      <c r="D27" s="128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</row>
    <row r="28" spans="2:10" x14ac:dyDescent="0.25">
      <c r="C28" s="84" t="s">
        <v>82</v>
      </c>
      <c r="D28" s="128">
        <v>1.0545365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</row>
    <row r="29" spans="2:10" x14ac:dyDescent="0.25">
      <c r="C29" s="107" t="s">
        <v>48</v>
      </c>
      <c r="D29" s="128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</row>
    <row r="30" spans="2:10" x14ac:dyDescent="0.25">
      <c r="C30" s="107" t="s">
        <v>68</v>
      </c>
      <c r="D30" s="128">
        <v>0</v>
      </c>
      <c r="E30" s="109">
        <v>0.60771600000000003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</row>
    <row r="31" spans="2:10" x14ac:dyDescent="0.25">
      <c r="C31" s="84" t="s">
        <v>69</v>
      </c>
      <c r="D31" s="128">
        <v>1.0624829999999998</v>
      </c>
      <c r="E31" s="109">
        <v>0</v>
      </c>
      <c r="F31" s="109">
        <v>0</v>
      </c>
      <c r="G31" s="109">
        <v>4.7500000000000001E-2</v>
      </c>
      <c r="H31" s="109">
        <v>0</v>
      </c>
      <c r="I31" s="109">
        <v>0</v>
      </c>
      <c r="J31" s="109">
        <v>0</v>
      </c>
    </row>
    <row r="32" spans="2:10" x14ac:dyDescent="0.25">
      <c r="B32" s="85"/>
      <c r="C32" s="85" t="s">
        <v>62</v>
      </c>
      <c r="D32" s="128">
        <v>2.2472625000000002</v>
      </c>
      <c r="E32" s="109">
        <v>0</v>
      </c>
      <c r="F32" s="109">
        <v>0</v>
      </c>
      <c r="G32" s="109">
        <v>0.57321749999999994</v>
      </c>
      <c r="H32" s="109">
        <v>0</v>
      </c>
      <c r="I32" s="109">
        <v>0</v>
      </c>
      <c r="J32" s="109">
        <v>0</v>
      </c>
    </row>
    <row r="33" spans="2:10" x14ac:dyDescent="0.25">
      <c r="B33" s="56"/>
      <c r="C33" s="56" t="s">
        <v>63</v>
      </c>
      <c r="D33" s="128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0.628664</v>
      </c>
      <c r="J33" s="109">
        <v>0</v>
      </c>
    </row>
    <row r="34" spans="2:10" x14ac:dyDescent="0.25">
      <c r="B34" s="56"/>
      <c r="C34" s="56" t="s">
        <v>64</v>
      </c>
      <c r="D34" s="128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0.56149499999999997</v>
      </c>
      <c r="J34" s="109">
        <v>0</v>
      </c>
    </row>
    <row r="35" spans="2:10" x14ac:dyDescent="0.25">
      <c r="B35" s="56"/>
      <c r="C35" s="56" t="s">
        <v>65</v>
      </c>
      <c r="D35" s="128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</row>
    <row r="36" spans="2:10" x14ac:dyDescent="0.25">
      <c r="B36" s="56"/>
      <c r="C36" s="56" t="s">
        <v>66</v>
      </c>
      <c r="D36" s="128">
        <v>0</v>
      </c>
      <c r="E36" s="109">
        <v>0</v>
      </c>
      <c r="F36" s="109">
        <v>0</v>
      </c>
      <c r="G36" s="109">
        <v>0</v>
      </c>
      <c r="H36" s="109">
        <v>2.0211669999999997</v>
      </c>
      <c r="I36" s="109">
        <v>0</v>
      </c>
      <c r="J36" s="109">
        <v>0</v>
      </c>
    </row>
    <row r="37" spans="2:10" x14ac:dyDescent="0.25">
      <c r="B37" s="85"/>
      <c r="C37" s="85" t="s">
        <v>67</v>
      </c>
      <c r="D37" s="128">
        <v>0</v>
      </c>
      <c r="E37" s="109">
        <v>0</v>
      </c>
      <c r="F37" s="109">
        <v>0</v>
      </c>
      <c r="G37" s="109">
        <v>0</v>
      </c>
      <c r="H37" s="109">
        <v>2.0211669999999997</v>
      </c>
      <c r="I37" s="109">
        <v>1.190159</v>
      </c>
      <c r="J37" s="109">
        <v>0</v>
      </c>
    </row>
    <row r="38" spans="2:10" x14ac:dyDescent="0.25">
      <c r="B38" s="85"/>
      <c r="C38" s="85" t="s">
        <v>75</v>
      </c>
      <c r="D38" s="128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2:10" x14ac:dyDescent="0.25">
      <c r="B39" s="85"/>
      <c r="C39" s="85" t="s">
        <v>76</v>
      </c>
      <c r="D39" s="128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</row>
    <row r="40" spans="2:10" ht="15.75" thickBot="1" x14ac:dyDescent="0.3">
      <c r="B40" s="55"/>
      <c r="C40" s="55" t="s">
        <v>46</v>
      </c>
      <c r="D40" s="128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</row>
    <row r="41" spans="2:10" x14ac:dyDescent="0.25">
      <c r="B41" s="84" t="s">
        <v>34</v>
      </c>
      <c r="C41" s="84" t="s">
        <v>60</v>
      </c>
      <c r="D41" s="113">
        <v>0.83510000000000018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</row>
    <row r="42" spans="2:10" x14ac:dyDescent="0.25">
      <c r="C42" s="84" t="s">
        <v>61</v>
      </c>
      <c r="D42" s="112">
        <v>0.91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</row>
    <row r="43" spans="2:10" x14ac:dyDescent="0.25">
      <c r="C43" s="84" t="s">
        <v>49</v>
      </c>
      <c r="D43" s="112">
        <v>0.95599999999999996</v>
      </c>
      <c r="E43" s="109">
        <v>1.6134340000000003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</row>
    <row r="44" spans="2:10" x14ac:dyDescent="0.25">
      <c r="C44" s="84" t="s">
        <v>47</v>
      </c>
      <c r="D44" s="112">
        <v>0.91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</row>
    <row r="45" spans="2:10" x14ac:dyDescent="0.25">
      <c r="C45" s="84" t="s">
        <v>82</v>
      </c>
      <c r="D45" s="112">
        <v>0.98890000000000011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</row>
    <row r="46" spans="2:10" x14ac:dyDescent="0.25">
      <c r="C46" s="107" t="s">
        <v>48</v>
      </c>
      <c r="D46" s="112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</row>
    <row r="47" spans="2:10" x14ac:dyDescent="0.25">
      <c r="C47" s="107" t="s">
        <v>68</v>
      </c>
      <c r="D47" s="112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</row>
    <row r="48" spans="2:10" x14ac:dyDescent="0.25">
      <c r="C48" s="84" t="s">
        <v>69</v>
      </c>
      <c r="D48" s="112">
        <v>0.97989999999999999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</row>
    <row r="49" spans="2:10" x14ac:dyDescent="0.25">
      <c r="B49" s="85"/>
      <c r="C49" s="85" t="s">
        <v>62</v>
      </c>
      <c r="D49" s="112">
        <v>1.0316000000000001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</row>
    <row r="50" spans="2:10" x14ac:dyDescent="0.25">
      <c r="B50" s="56"/>
      <c r="C50" s="56" t="s">
        <v>63</v>
      </c>
      <c r="D50" s="112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</row>
    <row r="51" spans="2:10" x14ac:dyDescent="0.25">
      <c r="B51" s="56"/>
      <c r="C51" s="56" t="s">
        <v>64</v>
      </c>
      <c r="D51" s="112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</row>
    <row r="52" spans="2:10" x14ac:dyDescent="0.25">
      <c r="B52" s="56"/>
      <c r="C52" s="56" t="s">
        <v>65</v>
      </c>
      <c r="D52" s="112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</row>
    <row r="53" spans="2:10" x14ac:dyDescent="0.25">
      <c r="B53" s="56"/>
      <c r="C53" s="56" t="s">
        <v>66</v>
      </c>
      <c r="D53" s="112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1.5895999999999999</v>
      </c>
      <c r="J53" s="109">
        <v>0</v>
      </c>
    </row>
    <row r="54" spans="2:10" x14ac:dyDescent="0.25">
      <c r="B54" s="85"/>
      <c r="C54" s="85" t="s">
        <v>67</v>
      </c>
      <c r="D54" s="112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1.5895999999999999</v>
      </c>
      <c r="J54" s="109">
        <v>0</v>
      </c>
    </row>
    <row r="55" spans="2:10" x14ac:dyDescent="0.25">
      <c r="B55" s="85"/>
      <c r="C55" s="85" t="s">
        <v>75</v>
      </c>
      <c r="D55" s="112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</row>
    <row r="56" spans="2:10" x14ac:dyDescent="0.25">
      <c r="B56" s="85"/>
      <c r="C56" s="85" t="s">
        <v>76</v>
      </c>
      <c r="D56" s="112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</row>
    <row r="57" spans="2:10" ht="15.75" thickBot="1" x14ac:dyDescent="0.3">
      <c r="B57" s="55"/>
      <c r="C57" s="55" t="s">
        <v>46</v>
      </c>
      <c r="D57" s="112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</row>
    <row r="58" spans="2:10" x14ac:dyDescent="0.25">
      <c r="B58" s="84" t="s">
        <v>33</v>
      </c>
      <c r="C58" s="84" t="s">
        <v>60</v>
      </c>
      <c r="D58" s="113">
        <v>19.687676500000002</v>
      </c>
      <c r="E58" s="108">
        <v>2.0873105966250001</v>
      </c>
      <c r="F58" s="108">
        <v>0</v>
      </c>
      <c r="G58" s="108">
        <v>6.3850105448749988</v>
      </c>
      <c r="H58" s="108">
        <v>1.0800540925</v>
      </c>
      <c r="I58" s="108">
        <v>0</v>
      </c>
      <c r="J58" s="108">
        <v>0</v>
      </c>
    </row>
    <row r="59" spans="2:10" x14ac:dyDescent="0.25">
      <c r="C59" s="84" t="s">
        <v>61</v>
      </c>
      <c r="D59" s="112">
        <v>2.1862460000000001</v>
      </c>
      <c r="E59" s="109">
        <v>4.0697591200071503</v>
      </c>
      <c r="F59" s="109">
        <v>1.3753850000000001</v>
      </c>
      <c r="G59" s="109">
        <v>0</v>
      </c>
      <c r="H59" s="109">
        <v>0</v>
      </c>
      <c r="I59" s="109">
        <v>0</v>
      </c>
      <c r="J59" s="109">
        <v>0</v>
      </c>
    </row>
    <row r="60" spans="2:10" x14ac:dyDescent="0.25">
      <c r="C60" s="84" t="s">
        <v>49</v>
      </c>
      <c r="D60" s="112">
        <v>5.08</v>
      </c>
      <c r="E60" s="109">
        <v>6.1882652157379967</v>
      </c>
      <c r="F60" s="109">
        <v>0</v>
      </c>
      <c r="G60" s="109">
        <v>10.278004965219999</v>
      </c>
      <c r="H60" s="109">
        <v>0</v>
      </c>
      <c r="I60" s="109">
        <v>0</v>
      </c>
      <c r="J60" s="109">
        <v>0</v>
      </c>
    </row>
    <row r="61" spans="2:10" x14ac:dyDescent="0.25">
      <c r="C61" s="84" t="s">
        <v>47</v>
      </c>
      <c r="D61" s="112">
        <v>0.28000000000000003</v>
      </c>
      <c r="E61" s="109">
        <v>2.6471491E-2</v>
      </c>
      <c r="F61" s="109">
        <v>0.78942149999999989</v>
      </c>
      <c r="G61" s="109">
        <v>0.25512059999999998</v>
      </c>
      <c r="H61" s="109">
        <v>0</v>
      </c>
      <c r="I61" s="109">
        <v>0</v>
      </c>
      <c r="J61" s="109">
        <v>0</v>
      </c>
    </row>
    <row r="62" spans="2:10" x14ac:dyDescent="0.25">
      <c r="C62" s="84" t="s">
        <v>82</v>
      </c>
      <c r="D62" s="112">
        <v>26.378095999999996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</row>
    <row r="63" spans="2:10" x14ac:dyDescent="0.25">
      <c r="C63" s="107" t="s">
        <v>48</v>
      </c>
      <c r="D63" s="112">
        <v>0</v>
      </c>
      <c r="E63" s="109">
        <v>8.4823081167374994</v>
      </c>
      <c r="F63" s="109">
        <v>13.404080819575002</v>
      </c>
      <c r="G63" s="109">
        <v>1.5730400675</v>
      </c>
      <c r="H63" s="109">
        <v>0</v>
      </c>
      <c r="I63" s="109">
        <v>0</v>
      </c>
      <c r="J63" s="109">
        <v>0</v>
      </c>
    </row>
    <row r="64" spans="2:10" x14ac:dyDescent="0.25">
      <c r="C64" s="107" t="s">
        <v>68</v>
      </c>
      <c r="D64" s="112">
        <v>0</v>
      </c>
      <c r="E64" s="109">
        <v>0</v>
      </c>
      <c r="F64" s="109">
        <v>1.0227899999999999</v>
      </c>
      <c r="G64" s="109">
        <v>1.9953895796100001</v>
      </c>
      <c r="H64" s="109">
        <v>0</v>
      </c>
      <c r="I64" s="109">
        <v>0</v>
      </c>
      <c r="J64" s="109">
        <v>0</v>
      </c>
    </row>
    <row r="65" spans="2:10" x14ac:dyDescent="0.25">
      <c r="C65" s="84" t="s">
        <v>69</v>
      </c>
      <c r="D65" s="112">
        <v>11.5474815</v>
      </c>
      <c r="E65" s="109">
        <v>0</v>
      </c>
      <c r="F65" s="109">
        <v>0</v>
      </c>
      <c r="G65" s="109">
        <v>10.4933195</v>
      </c>
      <c r="H65" s="109">
        <v>0</v>
      </c>
      <c r="I65" s="109">
        <v>0</v>
      </c>
      <c r="J65" s="109">
        <v>0</v>
      </c>
    </row>
    <row r="66" spans="2:10" x14ac:dyDescent="0.25">
      <c r="B66" s="85"/>
      <c r="C66" s="85" t="s">
        <v>62</v>
      </c>
      <c r="D66" s="112">
        <v>46.812956499999977</v>
      </c>
      <c r="E66" s="109">
        <v>0</v>
      </c>
      <c r="F66" s="109">
        <v>0</v>
      </c>
      <c r="G66" s="109">
        <v>8.3261389999999995</v>
      </c>
      <c r="H66" s="109">
        <v>0</v>
      </c>
      <c r="I66" s="109">
        <v>0</v>
      </c>
      <c r="J66" s="109">
        <v>0</v>
      </c>
    </row>
    <row r="67" spans="2:10" x14ac:dyDescent="0.25">
      <c r="B67" s="56"/>
      <c r="C67" s="56" t="s">
        <v>63</v>
      </c>
      <c r="D67" s="112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</row>
    <row r="68" spans="2:10" x14ac:dyDescent="0.25">
      <c r="B68" s="56"/>
      <c r="C68" s="56" t="s">
        <v>64</v>
      </c>
      <c r="D68" s="112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</row>
    <row r="69" spans="2:10" x14ac:dyDescent="0.25">
      <c r="B69" s="56"/>
      <c r="C69" s="56" t="s">
        <v>65</v>
      </c>
      <c r="D69" s="112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</row>
    <row r="70" spans="2:10" x14ac:dyDescent="0.25">
      <c r="B70" s="56"/>
      <c r="C70" s="56" t="s">
        <v>66</v>
      </c>
      <c r="D70" s="112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</row>
    <row r="71" spans="2:10" x14ac:dyDescent="0.25">
      <c r="B71" s="85"/>
      <c r="C71" s="85" t="s">
        <v>67</v>
      </c>
      <c r="D71" s="112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</row>
    <row r="72" spans="2:10" x14ac:dyDescent="0.25">
      <c r="B72" s="85"/>
      <c r="C72" s="85" t="s">
        <v>75</v>
      </c>
      <c r="D72" s="112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</row>
    <row r="73" spans="2:10" x14ac:dyDescent="0.25">
      <c r="B73" s="85"/>
      <c r="C73" s="85" t="s">
        <v>76</v>
      </c>
      <c r="D73" s="112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</row>
    <row r="74" spans="2:10" ht="15.75" thickBot="1" x14ac:dyDescent="0.3">
      <c r="B74" s="55"/>
      <c r="C74" s="55" t="s">
        <v>46</v>
      </c>
      <c r="D74" s="112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0.17256331900000002</v>
      </c>
      <c r="J74" s="109">
        <v>0</v>
      </c>
    </row>
    <row r="75" spans="2:10" x14ac:dyDescent="0.25">
      <c r="B75" s="84" t="s">
        <v>105</v>
      </c>
      <c r="C75" s="84" t="s">
        <v>60</v>
      </c>
      <c r="D75" s="113">
        <v>42.096015600000008</v>
      </c>
      <c r="E75" s="108">
        <v>0</v>
      </c>
      <c r="F75" s="108">
        <v>0</v>
      </c>
      <c r="G75" s="108">
        <v>3.3745425</v>
      </c>
      <c r="H75" s="108">
        <v>12.733757270000002</v>
      </c>
      <c r="I75" s="108">
        <v>0</v>
      </c>
      <c r="J75" s="108">
        <v>0</v>
      </c>
    </row>
    <row r="76" spans="2:10" x14ac:dyDescent="0.25">
      <c r="C76" s="84" t="s">
        <v>61</v>
      </c>
      <c r="D76" s="112">
        <v>11.503500000000001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</row>
    <row r="77" spans="2:10" x14ac:dyDescent="0.25">
      <c r="C77" s="84" t="s">
        <v>49</v>
      </c>
      <c r="D77" s="112">
        <v>14.244999999999999</v>
      </c>
      <c r="E77" s="109">
        <v>11.130630405000002</v>
      </c>
      <c r="F77" s="109">
        <v>0</v>
      </c>
      <c r="G77" s="109">
        <v>0.74624999999999997</v>
      </c>
      <c r="H77" s="109">
        <v>0</v>
      </c>
      <c r="I77" s="109">
        <v>0</v>
      </c>
      <c r="J77" s="109">
        <v>0</v>
      </c>
    </row>
    <row r="78" spans="2:10" x14ac:dyDescent="0.25">
      <c r="C78" s="84" t="s">
        <v>47</v>
      </c>
      <c r="D78" s="112">
        <v>0</v>
      </c>
      <c r="E78" s="109">
        <v>0</v>
      </c>
      <c r="F78" s="109">
        <v>2.3110965000000001</v>
      </c>
      <c r="G78" s="109">
        <v>2.9087100000000001</v>
      </c>
      <c r="H78" s="109">
        <v>5.7455999999999996</v>
      </c>
      <c r="I78" s="109">
        <v>0</v>
      </c>
      <c r="J78" s="109">
        <v>0</v>
      </c>
    </row>
    <row r="79" spans="2:10" x14ac:dyDescent="0.25">
      <c r="C79" s="84" t="s">
        <v>82</v>
      </c>
      <c r="D79" s="112">
        <v>47.799797599999991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</row>
    <row r="80" spans="2:10" x14ac:dyDescent="0.25">
      <c r="C80" s="107" t="s">
        <v>48</v>
      </c>
      <c r="D80" s="112">
        <v>0</v>
      </c>
      <c r="E80" s="109">
        <v>0</v>
      </c>
      <c r="F80" s="109">
        <v>0</v>
      </c>
      <c r="G80" s="109">
        <v>0</v>
      </c>
      <c r="H80" s="109">
        <v>7.5980826350000008</v>
      </c>
      <c r="I80" s="109">
        <v>0</v>
      </c>
      <c r="J80" s="109">
        <v>0</v>
      </c>
    </row>
    <row r="81" spans="2:10" x14ac:dyDescent="0.25">
      <c r="C81" s="107" t="s">
        <v>68</v>
      </c>
      <c r="D81" s="112">
        <v>0</v>
      </c>
      <c r="E81" s="109">
        <v>3.63866976</v>
      </c>
      <c r="F81" s="109">
        <v>1.2253620000000001</v>
      </c>
      <c r="G81" s="109">
        <v>0</v>
      </c>
      <c r="H81" s="109">
        <v>0</v>
      </c>
      <c r="I81" s="109">
        <v>0</v>
      </c>
      <c r="J81" s="109">
        <v>0</v>
      </c>
    </row>
    <row r="82" spans="2:10" x14ac:dyDescent="0.25">
      <c r="C82" s="84" t="s">
        <v>69</v>
      </c>
      <c r="D82" s="112">
        <v>11.198441000000001</v>
      </c>
      <c r="E82" s="109">
        <v>0</v>
      </c>
      <c r="F82" s="109">
        <v>0</v>
      </c>
      <c r="G82" s="109">
        <v>13.3820896</v>
      </c>
      <c r="H82" s="109">
        <v>0</v>
      </c>
      <c r="I82" s="109">
        <v>0</v>
      </c>
      <c r="J82" s="109">
        <v>0</v>
      </c>
    </row>
    <row r="83" spans="2:10" x14ac:dyDescent="0.25">
      <c r="B83" s="85"/>
      <c r="C83" s="85" t="s">
        <v>62</v>
      </c>
      <c r="D83" s="112">
        <v>63.431749600000003</v>
      </c>
      <c r="E83" s="109">
        <v>0</v>
      </c>
      <c r="F83" s="109">
        <v>0</v>
      </c>
      <c r="G83" s="109">
        <v>23.564058200000002</v>
      </c>
      <c r="H83" s="109">
        <v>0</v>
      </c>
      <c r="I83" s="109">
        <v>0</v>
      </c>
      <c r="J83" s="109">
        <v>0</v>
      </c>
    </row>
    <row r="84" spans="2:10" x14ac:dyDescent="0.25">
      <c r="B84" s="56"/>
      <c r="C84" s="56" t="s">
        <v>63</v>
      </c>
      <c r="D84" s="112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0.45900000000000002</v>
      </c>
      <c r="J84" s="109">
        <v>0</v>
      </c>
    </row>
    <row r="85" spans="2:10" x14ac:dyDescent="0.25">
      <c r="B85" s="56"/>
      <c r="C85" s="56" t="s">
        <v>64</v>
      </c>
      <c r="D85" s="112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0.501</v>
      </c>
      <c r="J85" s="109">
        <v>0</v>
      </c>
    </row>
    <row r="86" spans="2:10" x14ac:dyDescent="0.25">
      <c r="B86" s="56"/>
      <c r="C86" s="56" t="s">
        <v>65</v>
      </c>
      <c r="D86" s="112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</row>
    <row r="87" spans="2:10" x14ac:dyDescent="0.25">
      <c r="B87" s="56"/>
      <c r="C87" s="56" t="s">
        <v>66</v>
      </c>
      <c r="D87" s="112">
        <v>0</v>
      </c>
      <c r="E87" s="109">
        <v>0</v>
      </c>
      <c r="F87" s="109">
        <v>0</v>
      </c>
      <c r="G87" s="109">
        <v>0</v>
      </c>
      <c r="H87" s="109">
        <v>6.3289999999999997</v>
      </c>
      <c r="I87" s="109">
        <v>2.0859999999999999</v>
      </c>
      <c r="J87" s="109">
        <v>0</v>
      </c>
    </row>
    <row r="88" spans="2:10" x14ac:dyDescent="0.25">
      <c r="B88" s="85"/>
      <c r="C88" s="85" t="s">
        <v>67</v>
      </c>
      <c r="D88" s="112">
        <v>0</v>
      </c>
      <c r="E88" s="109">
        <v>0</v>
      </c>
      <c r="F88" s="109">
        <v>0</v>
      </c>
      <c r="G88" s="109">
        <v>0</v>
      </c>
      <c r="H88" s="109">
        <v>6.3289999999999997</v>
      </c>
      <c r="I88" s="109">
        <v>3.0459999999999998</v>
      </c>
      <c r="J88" s="109">
        <v>0</v>
      </c>
    </row>
    <row r="89" spans="2:10" x14ac:dyDescent="0.25">
      <c r="B89" s="85"/>
      <c r="C89" s="85" t="s">
        <v>75</v>
      </c>
      <c r="D89" s="112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</row>
    <row r="90" spans="2:10" x14ac:dyDescent="0.25">
      <c r="B90" s="85"/>
      <c r="C90" s="85" t="s">
        <v>76</v>
      </c>
      <c r="D90" s="112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</row>
    <row r="91" spans="2:10" ht="15.75" thickBot="1" x14ac:dyDescent="0.3">
      <c r="B91" s="55"/>
      <c r="C91" s="55" t="s">
        <v>46</v>
      </c>
      <c r="D91" s="112">
        <v>0</v>
      </c>
      <c r="E91" s="109">
        <v>0</v>
      </c>
      <c r="F91" s="109">
        <v>0</v>
      </c>
      <c r="G91" s="109">
        <v>0.30978801499999997</v>
      </c>
      <c r="H91" s="109">
        <v>0</v>
      </c>
      <c r="I91" s="109">
        <v>0</v>
      </c>
      <c r="J91" s="109">
        <v>0</v>
      </c>
    </row>
    <row r="92" spans="2:10" x14ac:dyDescent="0.25">
      <c r="B92" s="84" t="s">
        <v>36</v>
      </c>
      <c r="C92" s="84" t="s">
        <v>60</v>
      </c>
      <c r="D92" s="113">
        <v>14.586644</v>
      </c>
      <c r="E92" s="108">
        <v>1.251583679775</v>
      </c>
      <c r="F92" s="108">
        <v>0</v>
      </c>
      <c r="G92" s="108">
        <v>4.1587845904000007</v>
      </c>
      <c r="H92" s="108">
        <v>5.6190677299500003</v>
      </c>
      <c r="I92" s="108">
        <v>0</v>
      </c>
      <c r="J92" s="108">
        <v>0</v>
      </c>
    </row>
    <row r="93" spans="2:10" x14ac:dyDescent="0.25">
      <c r="C93" s="84" t="s">
        <v>61</v>
      </c>
      <c r="D93" s="112">
        <v>1.2330000000000001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</row>
    <row r="94" spans="2:10" x14ac:dyDescent="0.25">
      <c r="C94" s="84" t="s">
        <v>49</v>
      </c>
      <c r="D94" s="112">
        <v>0.73199999999999998</v>
      </c>
      <c r="E94" s="109">
        <v>0</v>
      </c>
      <c r="F94" s="109">
        <v>0.48158000000000001</v>
      </c>
      <c r="G94" s="109">
        <v>1.7480010750000001</v>
      </c>
      <c r="H94" s="109">
        <v>0</v>
      </c>
      <c r="I94" s="109">
        <v>1.1489050000000001</v>
      </c>
      <c r="J94" s="109">
        <v>0</v>
      </c>
    </row>
    <row r="95" spans="2:10" x14ac:dyDescent="0.25">
      <c r="C95" s="84" t="s">
        <v>47</v>
      </c>
      <c r="D95" s="112">
        <v>0</v>
      </c>
      <c r="E95" s="109">
        <v>0</v>
      </c>
      <c r="F95" s="109">
        <v>0</v>
      </c>
      <c r="G95" s="109">
        <v>1.2962710749999999</v>
      </c>
      <c r="H95" s="109">
        <v>0</v>
      </c>
      <c r="I95" s="109">
        <v>0</v>
      </c>
      <c r="J95" s="109">
        <v>0</v>
      </c>
    </row>
    <row r="96" spans="2:10" x14ac:dyDescent="0.25">
      <c r="C96" s="84" t="s">
        <v>82</v>
      </c>
      <c r="D96" s="112">
        <v>15.392431999999999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</row>
    <row r="97" spans="2:10" x14ac:dyDescent="0.25">
      <c r="C97" s="107" t="s">
        <v>48</v>
      </c>
      <c r="D97" s="112">
        <v>0</v>
      </c>
      <c r="E97" s="109">
        <v>0</v>
      </c>
      <c r="F97" s="109">
        <v>0</v>
      </c>
      <c r="G97" s="109">
        <v>4.9224486454000012</v>
      </c>
      <c r="H97" s="109">
        <v>5.5610528199500004</v>
      </c>
      <c r="I97" s="109">
        <v>0</v>
      </c>
      <c r="J97" s="109">
        <v>0</v>
      </c>
    </row>
    <row r="98" spans="2:10" x14ac:dyDescent="0.25">
      <c r="C98" s="107" t="s">
        <v>68</v>
      </c>
      <c r="D98" s="112">
        <v>0</v>
      </c>
      <c r="E98" s="109">
        <v>0.44461574999999998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</row>
    <row r="99" spans="2:10" x14ac:dyDescent="0.25">
      <c r="C99" s="84" t="s">
        <v>69</v>
      </c>
      <c r="D99" s="112">
        <v>2.9129999999999998</v>
      </c>
      <c r="E99" s="109">
        <v>0</v>
      </c>
      <c r="F99" s="109">
        <v>0</v>
      </c>
      <c r="G99" s="109">
        <v>5.1319539999999995</v>
      </c>
      <c r="H99" s="109">
        <v>0</v>
      </c>
      <c r="I99" s="109">
        <v>0</v>
      </c>
      <c r="J99" s="109">
        <v>0</v>
      </c>
    </row>
    <row r="100" spans="2:10" x14ac:dyDescent="0.25">
      <c r="B100" s="85"/>
      <c r="C100" s="85" t="s">
        <v>62</v>
      </c>
      <c r="D100" s="112">
        <v>20.810307000000002</v>
      </c>
      <c r="E100" s="109">
        <v>0</v>
      </c>
      <c r="F100" s="109">
        <v>0</v>
      </c>
      <c r="G100" s="109">
        <v>1.0620000000000001</v>
      </c>
      <c r="H100" s="109">
        <v>0</v>
      </c>
      <c r="I100" s="109">
        <v>0</v>
      </c>
      <c r="J100" s="109">
        <v>0</v>
      </c>
    </row>
    <row r="101" spans="2:10" x14ac:dyDescent="0.25">
      <c r="B101" s="56"/>
      <c r="C101" s="56" t="s">
        <v>63</v>
      </c>
      <c r="D101" s="112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</row>
    <row r="102" spans="2:10" x14ac:dyDescent="0.25">
      <c r="B102" s="56"/>
      <c r="C102" s="56" t="s">
        <v>64</v>
      </c>
      <c r="D102" s="112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</row>
    <row r="103" spans="2:10" x14ac:dyDescent="0.25">
      <c r="B103" s="56"/>
      <c r="C103" s="56" t="s">
        <v>65</v>
      </c>
      <c r="D103" s="112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</row>
    <row r="104" spans="2:10" x14ac:dyDescent="0.25">
      <c r="B104" s="56"/>
      <c r="C104" s="56" t="s">
        <v>66</v>
      </c>
      <c r="D104" s="112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</row>
    <row r="105" spans="2:10" x14ac:dyDescent="0.25">
      <c r="B105" s="85"/>
      <c r="C105" s="85" t="s">
        <v>67</v>
      </c>
      <c r="D105" s="112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</row>
    <row r="106" spans="2:10" x14ac:dyDescent="0.25">
      <c r="B106" s="85"/>
      <c r="C106" s="85" t="s">
        <v>75</v>
      </c>
      <c r="D106" s="112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</row>
    <row r="107" spans="2:10" x14ac:dyDescent="0.25">
      <c r="B107" s="85"/>
      <c r="C107" s="85" t="s">
        <v>76</v>
      </c>
      <c r="D107" s="112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</row>
    <row r="108" spans="2:10" ht="15.75" thickBot="1" x14ac:dyDescent="0.3">
      <c r="B108" s="55"/>
      <c r="C108" s="55" t="s">
        <v>46</v>
      </c>
      <c r="D108" s="112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0.222444646</v>
      </c>
      <c r="J108" s="109">
        <v>0</v>
      </c>
    </row>
    <row r="109" spans="2:10" x14ac:dyDescent="0.25">
      <c r="B109" s="84" t="s">
        <v>37</v>
      </c>
      <c r="C109" s="84" t="s">
        <v>60</v>
      </c>
      <c r="D109" s="113">
        <v>6.8166000000000002</v>
      </c>
      <c r="E109" s="108">
        <v>0</v>
      </c>
      <c r="F109" s="108">
        <v>0</v>
      </c>
      <c r="G109" s="108">
        <v>3.4054945719500003</v>
      </c>
      <c r="H109" s="108">
        <v>0</v>
      </c>
      <c r="I109" s="108">
        <v>0</v>
      </c>
      <c r="J109" s="108">
        <v>0.34656248000000001</v>
      </c>
    </row>
    <row r="110" spans="2:10" x14ac:dyDescent="0.25">
      <c r="C110" s="84" t="s">
        <v>61</v>
      </c>
      <c r="D110" s="112">
        <v>0.1077</v>
      </c>
      <c r="E110" s="109">
        <v>0</v>
      </c>
      <c r="F110" s="109">
        <v>0</v>
      </c>
      <c r="G110" s="109">
        <v>4.7664359999999997</v>
      </c>
      <c r="H110" s="109">
        <v>0</v>
      </c>
      <c r="I110" s="109">
        <v>0</v>
      </c>
      <c r="J110" s="109">
        <v>0</v>
      </c>
    </row>
    <row r="111" spans="2:10" x14ac:dyDescent="0.25">
      <c r="C111" s="84" t="s">
        <v>49</v>
      </c>
      <c r="D111" s="112">
        <v>2.504</v>
      </c>
      <c r="E111" s="109">
        <v>0.66500000000000004</v>
      </c>
      <c r="F111" s="109">
        <v>4.3726999999999991</v>
      </c>
      <c r="G111" s="109">
        <v>12.867647680948927</v>
      </c>
      <c r="H111" s="109">
        <v>4.5550964680510733</v>
      </c>
      <c r="I111" s="109">
        <v>0</v>
      </c>
      <c r="J111" s="109">
        <v>0.69486647999999995</v>
      </c>
    </row>
    <row r="112" spans="2:10" x14ac:dyDescent="0.25">
      <c r="C112" s="84" t="s">
        <v>47</v>
      </c>
      <c r="D112" s="112">
        <v>0</v>
      </c>
      <c r="E112" s="109">
        <v>0</v>
      </c>
      <c r="F112" s="109">
        <v>0</v>
      </c>
      <c r="G112" s="109">
        <v>1.1571</v>
      </c>
      <c r="H112" s="109">
        <v>0</v>
      </c>
      <c r="I112" s="109">
        <v>0</v>
      </c>
      <c r="J112" s="109">
        <v>0</v>
      </c>
    </row>
    <row r="113" spans="2:10" x14ac:dyDescent="0.25">
      <c r="C113" s="84" t="s">
        <v>82</v>
      </c>
      <c r="D113" s="112">
        <v>6.2652950000000001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</row>
    <row r="114" spans="2:10" x14ac:dyDescent="0.25">
      <c r="C114" s="107" t="s">
        <v>48</v>
      </c>
      <c r="D114" s="112">
        <v>0</v>
      </c>
      <c r="E114" s="109">
        <v>0</v>
      </c>
      <c r="F114" s="109">
        <v>0</v>
      </c>
      <c r="G114" s="109">
        <v>3.8074700669499997</v>
      </c>
      <c r="H114" s="109">
        <v>0.78241386300000004</v>
      </c>
      <c r="I114" s="109">
        <v>0</v>
      </c>
      <c r="J114" s="109">
        <v>0.34374648000000002</v>
      </c>
    </row>
    <row r="115" spans="2:10" x14ac:dyDescent="0.25">
      <c r="C115" s="107" t="s">
        <v>68</v>
      </c>
      <c r="D115" s="112">
        <v>0</v>
      </c>
      <c r="E115" s="109">
        <v>0</v>
      </c>
      <c r="F115" s="109">
        <v>0</v>
      </c>
      <c r="G115" s="109">
        <v>0</v>
      </c>
      <c r="H115" s="109">
        <v>1.7730263249999998</v>
      </c>
      <c r="I115" s="109">
        <v>0</v>
      </c>
      <c r="J115" s="109">
        <v>0</v>
      </c>
    </row>
    <row r="116" spans="2:10" x14ac:dyDescent="0.25">
      <c r="C116" s="84" t="s">
        <v>69</v>
      </c>
      <c r="D116" s="112">
        <v>3.18</v>
      </c>
      <c r="E116" s="109">
        <v>0</v>
      </c>
      <c r="F116" s="109">
        <v>0</v>
      </c>
      <c r="G116" s="109">
        <v>4.1228999999999996</v>
      </c>
      <c r="H116" s="109">
        <v>0</v>
      </c>
      <c r="I116" s="109">
        <v>0</v>
      </c>
      <c r="J116" s="109">
        <v>0</v>
      </c>
    </row>
    <row r="117" spans="2:10" x14ac:dyDescent="0.25">
      <c r="B117" s="85"/>
      <c r="C117" s="85" t="s">
        <v>62</v>
      </c>
      <c r="D117" s="112">
        <v>15.233699999999999</v>
      </c>
      <c r="E117" s="109">
        <v>0</v>
      </c>
      <c r="F117" s="109">
        <v>0</v>
      </c>
      <c r="G117" s="109">
        <v>2.2788000000000004</v>
      </c>
      <c r="H117" s="109">
        <v>0</v>
      </c>
      <c r="I117" s="109">
        <v>0</v>
      </c>
      <c r="J117" s="109">
        <v>0</v>
      </c>
    </row>
    <row r="118" spans="2:10" x14ac:dyDescent="0.25">
      <c r="B118" s="56"/>
      <c r="C118" s="56" t="s">
        <v>63</v>
      </c>
      <c r="D118" s="112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</row>
    <row r="119" spans="2:10" x14ac:dyDescent="0.25">
      <c r="B119" s="56"/>
      <c r="C119" s="56" t="s">
        <v>64</v>
      </c>
      <c r="D119" s="112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</row>
    <row r="120" spans="2:10" x14ac:dyDescent="0.25">
      <c r="B120" s="56"/>
      <c r="C120" s="56" t="s">
        <v>65</v>
      </c>
      <c r="D120" s="112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</row>
    <row r="121" spans="2:10" x14ac:dyDescent="0.25">
      <c r="B121" s="56"/>
      <c r="C121" s="56" t="s">
        <v>66</v>
      </c>
      <c r="D121" s="112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</row>
    <row r="122" spans="2:10" x14ac:dyDescent="0.25">
      <c r="B122" s="85"/>
      <c r="C122" s="85" t="s">
        <v>67</v>
      </c>
      <c r="D122" s="112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</row>
    <row r="123" spans="2:10" x14ac:dyDescent="0.25">
      <c r="B123" s="85"/>
      <c r="C123" s="85" t="s">
        <v>75</v>
      </c>
      <c r="D123" s="112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</row>
    <row r="124" spans="2:10" x14ac:dyDescent="0.25">
      <c r="B124" s="85"/>
      <c r="C124" s="85" t="s">
        <v>76</v>
      </c>
      <c r="D124" s="112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</row>
    <row r="125" spans="2:10" ht="15.75" thickBot="1" x14ac:dyDescent="0.3">
      <c r="B125" s="55"/>
      <c r="C125" s="55" t="s">
        <v>46</v>
      </c>
      <c r="D125" s="129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0.122210157</v>
      </c>
      <c r="J125" s="130">
        <v>0</v>
      </c>
    </row>
    <row r="126" spans="2:10" x14ac:dyDescent="0.25">
      <c r="B126" s="84" t="s">
        <v>38</v>
      </c>
      <c r="C126" s="84" t="s">
        <v>60</v>
      </c>
      <c r="D126" s="112">
        <v>4.70024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</row>
    <row r="127" spans="2:10" x14ac:dyDescent="0.25">
      <c r="C127" s="84" t="s">
        <v>61</v>
      </c>
      <c r="D127" s="112">
        <v>0.12489499999999999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</row>
    <row r="128" spans="2:10" x14ac:dyDescent="0.25">
      <c r="C128" s="84" t="s">
        <v>49</v>
      </c>
      <c r="D128" s="112">
        <v>6.976</v>
      </c>
      <c r="E128" s="109">
        <v>12.493233319999995</v>
      </c>
      <c r="F128" s="109">
        <v>0</v>
      </c>
      <c r="G128" s="109">
        <v>0</v>
      </c>
      <c r="H128" s="109">
        <v>0</v>
      </c>
      <c r="I128" s="109">
        <v>0.19999999999999996</v>
      </c>
      <c r="J128" s="109">
        <v>0</v>
      </c>
    </row>
    <row r="129" spans="2:10" x14ac:dyDescent="0.25">
      <c r="C129" s="84" t="s">
        <v>47</v>
      </c>
      <c r="D129" s="112">
        <v>0</v>
      </c>
      <c r="E129" s="109">
        <v>0</v>
      </c>
      <c r="F129" s="109">
        <v>0</v>
      </c>
      <c r="G129" s="109">
        <v>0</v>
      </c>
      <c r="H129" s="109">
        <v>1.9989899999999998</v>
      </c>
      <c r="I129" s="109">
        <v>0</v>
      </c>
      <c r="J129" s="109">
        <v>0</v>
      </c>
    </row>
    <row r="130" spans="2:10" x14ac:dyDescent="0.25">
      <c r="C130" s="84" t="s">
        <v>82</v>
      </c>
      <c r="D130" s="112">
        <v>2.7721000000000005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</row>
    <row r="131" spans="2:10" x14ac:dyDescent="0.25">
      <c r="C131" s="107" t="s">
        <v>48</v>
      </c>
      <c r="D131" s="112">
        <v>0</v>
      </c>
      <c r="E131" s="109">
        <v>0</v>
      </c>
      <c r="F131" s="109">
        <v>0</v>
      </c>
      <c r="G131" s="109">
        <v>0</v>
      </c>
      <c r="H131" s="109">
        <v>2.2734142200000003</v>
      </c>
      <c r="I131" s="109">
        <v>0</v>
      </c>
      <c r="J131" s="109">
        <v>0</v>
      </c>
    </row>
    <row r="132" spans="2:10" x14ac:dyDescent="0.25">
      <c r="C132" s="107" t="s">
        <v>68</v>
      </c>
      <c r="D132" s="112">
        <v>0</v>
      </c>
      <c r="E132" s="109">
        <v>4.958088720000001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</row>
    <row r="133" spans="2:10" x14ac:dyDescent="0.25">
      <c r="C133" s="84" t="s">
        <v>69</v>
      </c>
      <c r="D133" s="112">
        <v>4.4039999999999999</v>
      </c>
      <c r="E133" s="109">
        <v>0</v>
      </c>
      <c r="F133" s="109">
        <v>0</v>
      </c>
      <c r="G133" s="109">
        <v>2.4802399999999998</v>
      </c>
      <c r="H133" s="109">
        <v>0</v>
      </c>
      <c r="I133" s="109">
        <v>0</v>
      </c>
      <c r="J133" s="109">
        <v>0</v>
      </c>
    </row>
    <row r="134" spans="2:10" x14ac:dyDescent="0.25">
      <c r="B134" s="85"/>
      <c r="C134" s="85" t="s">
        <v>62</v>
      </c>
      <c r="D134" s="112">
        <v>9.3311000000000011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</row>
    <row r="135" spans="2:10" x14ac:dyDescent="0.25">
      <c r="B135" s="56"/>
      <c r="C135" s="56" t="s">
        <v>63</v>
      </c>
      <c r="D135" s="112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</row>
    <row r="136" spans="2:10" x14ac:dyDescent="0.25">
      <c r="B136" s="56"/>
      <c r="C136" s="56" t="s">
        <v>64</v>
      </c>
      <c r="D136" s="112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</row>
    <row r="137" spans="2:10" x14ac:dyDescent="0.25">
      <c r="B137" s="56"/>
      <c r="C137" s="56" t="s">
        <v>65</v>
      </c>
      <c r="D137" s="112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</row>
    <row r="138" spans="2:10" x14ac:dyDescent="0.25">
      <c r="B138" s="56"/>
      <c r="C138" s="56" t="s">
        <v>66</v>
      </c>
      <c r="D138" s="112">
        <v>0</v>
      </c>
      <c r="E138" s="109">
        <v>0</v>
      </c>
      <c r="F138" s="109">
        <v>0</v>
      </c>
      <c r="G138" s="109">
        <v>0</v>
      </c>
      <c r="H138" s="109">
        <v>0</v>
      </c>
      <c r="I138" s="109">
        <v>0</v>
      </c>
      <c r="J138" s="109">
        <v>0</v>
      </c>
    </row>
    <row r="139" spans="2:10" x14ac:dyDescent="0.25">
      <c r="B139" s="85"/>
      <c r="C139" s="85" t="s">
        <v>67</v>
      </c>
      <c r="D139" s="112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</row>
    <row r="140" spans="2:10" x14ac:dyDescent="0.25">
      <c r="B140" s="85"/>
      <c r="C140" s="85" t="s">
        <v>75</v>
      </c>
      <c r="D140" s="112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</row>
    <row r="141" spans="2:10" x14ac:dyDescent="0.25">
      <c r="B141" s="85"/>
      <c r="C141" s="85" t="s">
        <v>76</v>
      </c>
      <c r="D141" s="112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</row>
    <row r="142" spans="2:10" ht="15.75" thickBot="1" x14ac:dyDescent="0.3">
      <c r="B142" s="55"/>
      <c r="C142" s="55" t="s">
        <v>46</v>
      </c>
      <c r="D142" s="129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</row>
    <row r="143" spans="2:10" x14ac:dyDescent="0.25">
      <c r="B143" s="84" t="s">
        <v>39</v>
      </c>
      <c r="C143" s="84" t="s">
        <v>60</v>
      </c>
      <c r="D143" s="112">
        <v>26.389424699999999</v>
      </c>
      <c r="E143" s="109">
        <v>2.3558667699999996</v>
      </c>
      <c r="F143" s="109">
        <v>1.659955515</v>
      </c>
      <c r="G143" s="109">
        <v>0</v>
      </c>
      <c r="H143" s="109">
        <v>4.4472649051499991</v>
      </c>
      <c r="I143" s="109">
        <v>0</v>
      </c>
      <c r="J143" s="109">
        <v>0</v>
      </c>
    </row>
    <row r="144" spans="2:10" x14ac:dyDescent="0.25">
      <c r="C144" s="84" t="s">
        <v>61</v>
      </c>
      <c r="D144" s="112">
        <v>2.3559999999999999</v>
      </c>
      <c r="E144" s="109">
        <v>0</v>
      </c>
      <c r="F144" s="109">
        <v>0</v>
      </c>
      <c r="G144" s="109">
        <v>0</v>
      </c>
      <c r="H144" s="109">
        <v>0</v>
      </c>
      <c r="I144" s="109">
        <v>0</v>
      </c>
      <c r="J144" s="109">
        <v>0</v>
      </c>
    </row>
    <row r="145" spans="2:10" x14ac:dyDescent="0.25">
      <c r="C145" s="84" t="s">
        <v>49</v>
      </c>
      <c r="D145" s="112">
        <v>3.4</v>
      </c>
      <c r="E145" s="109">
        <v>7.413702514999998</v>
      </c>
      <c r="F145" s="109">
        <v>3.5487000000000002</v>
      </c>
      <c r="G145" s="109">
        <v>4.0513469999999998</v>
      </c>
      <c r="H145" s="109">
        <v>0</v>
      </c>
      <c r="I145" s="109">
        <v>0</v>
      </c>
      <c r="J145" s="109">
        <v>0</v>
      </c>
    </row>
    <row r="146" spans="2:10" x14ac:dyDescent="0.25">
      <c r="C146" s="84" t="s">
        <v>47</v>
      </c>
      <c r="D146" s="112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</row>
    <row r="147" spans="2:10" x14ac:dyDescent="0.25">
      <c r="C147" s="84" t="s">
        <v>82</v>
      </c>
      <c r="D147" s="112">
        <v>30.396972699999999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</row>
    <row r="148" spans="2:10" x14ac:dyDescent="0.25">
      <c r="C148" s="107" t="s">
        <v>48</v>
      </c>
      <c r="D148" s="112">
        <v>0</v>
      </c>
      <c r="E148" s="109">
        <v>4.1065133999999999</v>
      </c>
      <c r="F148" s="109">
        <v>0</v>
      </c>
      <c r="G148" s="109">
        <v>2.9427958513250001</v>
      </c>
      <c r="H148" s="109">
        <v>0</v>
      </c>
      <c r="I148" s="109">
        <v>0</v>
      </c>
      <c r="J148" s="109">
        <v>0</v>
      </c>
    </row>
    <row r="149" spans="2:10" x14ac:dyDescent="0.25">
      <c r="C149" s="107" t="s">
        <v>68</v>
      </c>
      <c r="D149" s="112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</row>
    <row r="150" spans="2:10" x14ac:dyDescent="0.25">
      <c r="C150" s="84" t="s">
        <v>69</v>
      </c>
      <c r="D150" s="112">
        <v>6.5759817999999983</v>
      </c>
      <c r="E150" s="109">
        <v>0</v>
      </c>
      <c r="F150" s="109">
        <v>0</v>
      </c>
      <c r="G150" s="109">
        <v>13.241027000000001</v>
      </c>
      <c r="H150" s="109">
        <v>0</v>
      </c>
      <c r="I150" s="109">
        <v>0</v>
      </c>
      <c r="J150" s="109">
        <v>0</v>
      </c>
    </row>
    <row r="151" spans="2:10" x14ac:dyDescent="0.25">
      <c r="B151" s="85"/>
      <c r="C151" s="85" t="s">
        <v>62</v>
      </c>
      <c r="D151" s="112">
        <v>42.395148700000007</v>
      </c>
      <c r="E151" s="109">
        <v>0</v>
      </c>
      <c r="F151" s="109">
        <v>0</v>
      </c>
      <c r="G151" s="109">
        <v>4.4231180000000005</v>
      </c>
      <c r="H151" s="109">
        <v>0</v>
      </c>
      <c r="I151" s="109">
        <v>0</v>
      </c>
      <c r="J151" s="109">
        <v>0</v>
      </c>
    </row>
    <row r="152" spans="2:10" x14ac:dyDescent="0.25">
      <c r="B152" s="56"/>
      <c r="C152" s="56" t="s">
        <v>63</v>
      </c>
      <c r="D152" s="112">
        <v>0</v>
      </c>
      <c r="E152" s="109">
        <v>0</v>
      </c>
      <c r="F152" s="109">
        <v>0</v>
      </c>
      <c r="G152" s="109">
        <v>0</v>
      </c>
      <c r="H152" s="109">
        <v>0.90895999999999999</v>
      </c>
      <c r="I152" s="109">
        <v>0</v>
      </c>
      <c r="J152" s="109">
        <v>0</v>
      </c>
    </row>
    <row r="153" spans="2:10" x14ac:dyDescent="0.25">
      <c r="B153" s="56"/>
      <c r="C153" s="56" t="s">
        <v>64</v>
      </c>
      <c r="D153" s="112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</row>
    <row r="154" spans="2:10" x14ac:dyDescent="0.25">
      <c r="B154" s="56"/>
      <c r="C154" s="56" t="s">
        <v>65</v>
      </c>
      <c r="D154" s="112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</row>
    <row r="155" spans="2:10" x14ac:dyDescent="0.25">
      <c r="B155" s="56"/>
      <c r="C155" s="56" t="s">
        <v>66</v>
      </c>
      <c r="D155" s="112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</row>
    <row r="156" spans="2:10" x14ac:dyDescent="0.25">
      <c r="B156" s="85"/>
      <c r="C156" s="85" t="s">
        <v>67</v>
      </c>
      <c r="D156" s="112">
        <v>0</v>
      </c>
      <c r="E156" s="109">
        <v>0</v>
      </c>
      <c r="F156" s="109">
        <v>0</v>
      </c>
      <c r="G156" s="109">
        <v>0</v>
      </c>
      <c r="H156" s="109">
        <v>0.90895999999999999</v>
      </c>
      <c r="I156" s="109">
        <v>0</v>
      </c>
      <c r="J156" s="109">
        <v>0</v>
      </c>
    </row>
    <row r="157" spans="2:10" x14ac:dyDescent="0.25">
      <c r="B157" s="85"/>
      <c r="C157" s="85" t="s">
        <v>75</v>
      </c>
      <c r="D157" s="112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</row>
    <row r="158" spans="2:10" x14ac:dyDescent="0.25">
      <c r="B158" s="85"/>
      <c r="C158" s="85" t="s">
        <v>76</v>
      </c>
      <c r="D158" s="112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</row>
    <row r="159" spans="2:10" ht="15.75" thickBot="1" x14ac:dyDescent="0.3">
      <c r="B159" s="55"/>
      <c r="C159" s="55" t="s">
        <v>46</v>
      </c>
      <c r="D159" s="129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</row>
    <row r="160" spans="2:10" x14ac:dyDescent="0.25">
      <c r="B160" s="84" t="s">
        <v>107</v>
      </c>
      <c r="C160" s="84" t="s">
        <v>60</v>
      </c>
      <c r="D160" s="112">
        <v>2.351</v>
      </c>
      <c r="E160" s="109">
        <v>0</v>
      </c>
      <c r="F160" s="109">
        <v>1.001432675</v>
      </c>
      <c r="G160" s="109">
        <v>0.44377</v>
      </c>
      <c r="H160" s="109">
        <v>1.4924999999999999</v>
      </c>
      <c r="I160" s="109">
        <v>0</v>
      </c>
      <c r="J160" s="109">
        <v>0</v>
      </c>
    </row>
    <row r="161" spans="2:10" x14ac:dyDescent="0.25">
      <c r="C161" s="84" t="s">
        <v>61</v>
      </c>
      <c r="D161" s="112">
        <v>0.17299999999999999</v>
      </c>
      <c r="E161" s="109">
        <v>0</v>
      </c>
      <c r="F161" s="109">
        <v>0</v>
      </c>
      <c r="G161" s="109">
        <v>0.82779899999999995</v>
      </c>
      <c r="H161" s="109">
        <v>0</v>
      </c>
      <c r="I161" s="109">
        <v>0</v>
      </c>
      <c r="J161" s="109">
        <v>0</v>
      </c>
    </row>
    <row r="162" spans="2:10" x14ac:dyDescent="0.25">
      <c r="C162" s="84" t="s">
        <v>49</v>
      </c>
      <c r="D162" s="112">
        <v>7.077</v>
      </c>
      <c r="E162" s="109">
        <v>3.213121348</v>
      </c>
      <c r="F162" s="109">
        <v>0.13980811552467243</v>
      </c>
      <c r="G162" s="109">
        <v>0</v>
      </c>
      <c r="H162" s="109">
        <v>0</v>
      </c>
      <c r="I162" s="109">
        <v>0</v>
      </c>
      <c r="J162" s="109">
        <v>0</v>
      </c>
    </row>
    <row r="163" spans="2:10" x14ac:dyDescent="0.25">
      <c r="C163" s="84" t="s">
        <v>47</v>
      </c>
      <c r="D163" s="112">
        <v>0</v>
      </c>
      <c r="E163" s="109">
        <v>0</v>
      </c>
      <c r="F163" s="109">
        <v>0</v>
      </c>
      <c r="G163" s="109">
        <v>4.5999999999999999E-2</v>
      </c>
      <c r="H163" s="109">
        <v>0</v>
      </c>
      <c r="I163" s="109">
        <v>0</v>
      </c>
      <c r="J163" s="109">
        <v>0</v>
      </c>
    </row>
    <row r="164" spans="2:10" x14ac:dyDescent="0.25">
      <c r="C164" s="84" t="s">
        <v>82</v>
      </c>
      <c r="D164" s="112">
        <v>19.463099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</row>
    <row r="165" spans="2:10" x14ac:dyDescent="0.25">
      <c r="C165" s="107" t="s">
        <v>48</v>
      </c>
      <c r="D165" s="112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</row>
    <row r="166" spans="2:10" x14ac:dyDescent="0.25">
      <c r="C166" s="107" t="s">
        <v>68</v>
      </c>
      <c r="D166" s="112">
        <v>0</v>
      </c>
      <c r="E166" s="109">
        <v>0.76461000000000001</v>
      </c>
      <c r="F166" s="109">
        <v>1.000422675</v>
      </c>
      <c r="G166" s="109">
        <v>0.25951558499999999</v>
      </c>
      <c r="H166" s="109">
        <v>0</v>
      </c>
      <c r="I166" s="109">
        <v>0</v>
      </c>
      <c r="J166" s="109">
        <v>0</v>
      </c>
    </row>
    <row r="167" spans="2:10" x14ac:dyDescent="0.25">
      <c r="C167" s="84" t="s">
        <v>69</v>
      </c>
      <c r="D167" s="112">
        <v>14.760797999999999</v>
      </c>
      <c r="E167" s="109">
        <v>1.7412500000000001E-2</v>
      </c>
      <c r="F167" s="109">
        <v>0</v>
      </c>
      <c r="G167" s="109">
        <v>0.505</v>
      </c>
      <c r="H167" s="109">
        <v>0</v>
      </c>
      <c r="I167" s="109">
        <v>0</v>
      </c>
      <c r="J167" s="109">
        <v>0</v>
      </c>
    </row>
    <row r="168" spans="2:10" x14ac:dyDescent="0.25">
      <c r="B168" s="85"/>
      <c r="C168" s="85" t="s">
        <v>62</v>
      </c>
      <c r="D168" s="112">
        <v>8.6254990000000014</v>
      </c>
      <c r="E168" s="109">
        <v>0</v>
      </c>
      <c r="F168" s="109">
        <v>0</v>
      </c>
      <c r="G168" s="109">
        <v>0</v>
      </c>
      <c r="H168" s="109">
        <v>0</v>
      </c>
      <c r="I168" s="109">
        <v>0</v>
      </c>
      <c r="J168" s="109">
        <v>0</v>
      </c>
    </row>
    <row r="169" spans="2:10" x14ac:dyDescent="0.25">
      <c r="B169" s="56"/>
      <c r="C169" s="56" t="s">
        <v>63</v>
      </c>
      <c r="D169" s="112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</row>
    <row r="170" spans="2:10" x14ac:dyDescent="0.25">
      <c r="B170" s="56"/>
      <c r="C170" s="56" t="s">
        <v>64</v>
      </c>
      <c r="D170" s="112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</row>
    <row r="171" spans="2:10" x14ac:dyDescent="0.25">
      <c r="B171" s="56"/>
      <c r="C171" s="56" t="s">
        <v>65</v>
      </c>
      <c r="D171" s="112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</row>
    <row r="172" spans="2:10" x14ac:dyDescent="0.25">
      <c r="B172" s="56"/>
      <c r="C172" s="56" t="s">
        <v>66</v>
      </c>
      <c r="D172" s="112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0</v>
      </c>
    </row>
    <row r="173" spans="2:10" x14ac:dyDescent="0.25">
      <c r="B173" s="85"/>
      <c r="C173" s="85" t="s">
        <v>67</v>
      </c>
      <c r="D173" s="112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</row>
    <row r="174" spans="2:10" x14ac:dyDescent="0.25">
      <c r="B174" s="85"/>
      <c r="C174" s="85" t="s">
        <v>75</v>
      </c>
      <c r="D174" s="112">
        <v>0</v>
      </c>
      <c r="E174" s="109">
        <v>0</v>
      </c>
      <c r="F174" s="109">
        <v>0</v>
      </c>
      <c r="G174" s="109">
        <v>0</v>
      </c>
      <c r="H174" s="109">
        <v>0</v>
      </c>
      <c r="I174" s="109">
        <v>0</v>
      </c>
      <c r="J174" s="109">
        <v>0</v>
      </c>
    </row>
    <row r="175" spans="2:10" x14ac:dyDescent="0.25">
      <c r="B175" s="85"/>
      <c r="C175" s="85" t="s">
        <v>76</v>
      </c>
      <c r="D175" s="112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</row>
    <row r="176" spans="2:10" ht="15.75" thickBot="1" x14ac:dyDescent="0.3">
      <c r="B176" s="55"/>
      <c r="C176" s="55" t="s">
        <v>46</v>
      </c>
      <c r="D176" s="112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0.89419335799999999</v>
      </c>
      <c r="J176" s="109">
        <v>0</v>
      </c>
    </row>
    <row r="177" spans="2:10" x14ac:dyDescent="0.25">
      <c r="B177" s="84" t="s">
        <v>106</v>
      </c>
      <c r="C177" s="84" t="s">
        <v>60</v>
      </c>
      <c r="D177" s="113">
        <v>8.3212450000000011</v>
      </c>
      <c r="E177" s="108">
        <v>0</v>
      </c>
      <c r="F177" s="108">
        <v>0</v>
      </c>
      <c r="G177" s="108">
        <v>0</v>
      </c>
      <c r="H177" s="108">
        <v>0</v>
      </c>
      <c r="I177" s="108">
        <v>0</v>
      </c>
      <c r="J177" s="108">
        <v>0</v>
      </c>
    </row>
    <row r="178" spans="2:10" x14ac:dyDescent="0.25">
      <c r="C178" s="84" t="s">
        <v>61</v>
      </c>
      <c r="D178" s="112">
        <v>3.5270000000000001</v>
      </c>
      <c r="E178" s="109">
        <v>0</v>
      </c>
      <c r="F178" s="109">
        <v>3.3780000000000001</v>
      </c>
      <c r="G178" s="109">
        <v>0</v>
      </c>
      <c r="H178" s="109">
        <v>0</v>
      </c>
      <c r="I178" s="109">
        <v>0</v>
      </c>
      <c r="J178" s="109">
        <v>0</v>
      </c>
    </row>
    <row r="179" spans="2:10" x14ac:dyDescent="0.25">
      <c r="C179" s="84" t="s">
        <v>49</v>
      </c>
      <c r="D179" s="112">
        <v>11.059999999999999</v>
      </c>
      <c r="E179" s="109">
        <v>26.381622175</v>
      </c>
      <c r="F179" s="109">
        <v>0</v>
      </c>
      <c r="G179" s="109">
        <v>11.846063552999999</v>
      </c>
      <c r="H179" s="109">
        <v>0</v>
      </c>
      <c r="I179" s="109">
        <v>0</v>
      </c>
      <c r="J179" s="109">
        <v>0</v>
      </c>
    </row>
    <row r="180" spans="2:10" x14ac:dyDescent="0.25">
      <c r="C180" s="84" t="s">
        <v>47</v>
      </c>
      <c r="D180" s="112">
        <v>0.67200000000000004</v>
      </c>
      <c r="E180" s="109">
        <v>2.0551008499999996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</row>
    <row r="181" spans="2:10" x14ac:dyDescent="0.25">
      <c r="C181" s="84" t="s">
        <v>82</v>
      </c>
      <c r="D181" s="112">
        <v>14.092247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</row>
    <row r="182" spans="2:10" x14ac:dyDescent="0.25">
      <c r="C182" s="107" t="s">
        <v>48</v>
      </c>
      <c r="D182" s="112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</row>
    <row r="183" spans="2:10" x14ac:dyDescent="0.25">
      <c r="C183" s="107" t="s">
        <v>68</v>
      </c>
      <c r="D183" s="112">
        <v>0</v>
      </c>
      <c r="E183" s="109">
        <v>5.4647183129999997</v>
      </c>
      <c r="F183" s="109">
        <v>0</v>
      </c>
      <c r="G183" s="109">
        <v>9.9299999999999999E-2</v>
      </c>
      <c r="H183" s="109">
        <v>0</v>
      </c>
      <c r="I183" s="109">
        <v>0</v>
      </c>
      <c r="J183" s="109">
        <v>0</v>
      </c>
    </row>
    <row r="184" spans="2:10" x14ac:dyDescent="0.25">
      <c r="C184" s="84" t="s">
        <v>69</v>
      </c>
      <c r="D184" s="112">
        <v>15.275070000000001</v>
      </c>
      <c r="E184" s="109">
        <v>0</v>
      </c>
      <c r="F184" s="109">
        <v>0</v>
      </c>
      <c r="G184" s="109">
        <v>1.8402750000000001</v>
      </c>
      <c r="H184" s="109">
        <v>0</v>
      </c>
      <c r="I184" s="109">
        <v>0</v>
      </c>
      <c r="J184" s="109">
        <v>0</v>
      </c>
    </row>
    <row r="185" spans="2:10" x14ac:dyDescent="0.25">
      <c r="B185" s="85"/>
      <c r="C185" s="85" t="s">
        <v>62</v>
      </c>
      <c r="D185" s="112">
        <v>24.940846999999998</v>
      </c>
      <c r="E185" s="109">
        <v>0</v>
      </c>
      <c r="F185" s="109">
        <v>0</v>
      </c>
      <c r="G185" s="109">
        <v>6.3063159999999998</v>
      </c>
      <c r="H185" s="109">
        <v>0</v>
      </c>
      <c r="I185" s="109">
        <v>0</v>
      </c>
      <c r="J185" s="109">
        <v>0</v>
      </c>
    </row>
    <row r="186" spans="2:10" x14ac:dyDescent="0.25">
      <c r="B186" s="56"/>
      <c r="C186" s="56" t="s">
        <v>63</v>
      </c>
      <c r="D186" s="112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</row>
    <row r="187" spans="2:10" x14ac:dyDescent="0.25">
      <c r="B187" s="56"/>
      <c r="C187" s="56" t="s">
        <v>64</v>
      </c>
      <c r="D187" s="112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</row>
    <row r="188" spans="2:10" x14ac:dyDescent="0.25">
      <c r="B188" s="56"/>
      <c r="C188" s="56" t="s">
        <v>65</v>
      </c>
      <c r="D188" s="112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</row>
    <row r="189" spans="2:10" x14ac:dyDescent="0.25">
      <c r="B189" s="56"/>
      <c r="C189" s="56" t="s">
        <v>66</v>
      </c>
      <c r="D189" s="112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</row>
    <row r="190" spans="2:10" x14ac:dyDescent="0.25">
      <c r="B190" s="85"/>
      <c r="C190" s="85" t="s">
        <v>67</v>
      </c>
      <c r="D190" s="112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</row>
    <row r="191" spans="2:10" x14ac:dyDescent="0.25">
      <c r="B191" s="85"/>
      <c r="C191" s="85" t="s">
        <v>75</v>
      </c>
      <c r="D191" s="112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</row>
    <row r="192" spans="2:10" x14ac:dyDescent="0.25">
      <c r="B192" s="85"/>
      <c r="C192" s="85" t="s">
        <v>76</v>
      </c>
      <c r="D192" s="112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</row>
    <row r="193" spans="2:10" ht="15.75" thickBot="1" x14ac:dyDescent="0.3">
      <c r="B193" s="55"/>
      <c r="C193" s="55" t="s">
        <v>46</v>
      </c>
      <c r="D193" s="112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0.33119999999999999</v>
      </c>
      <c r="J193" s="109">
        <v>0</v>
      </c>
    </row>
    <row r="194" spans="2:10" x14ac:dyDescent="0.25">
      <c r="B194" s="84" t="s">
        <v>31</v>
      </c>
      <c r="C194" s="84" t="s">
        <v>60</v>
      </c>
      <c r="D194" s="113">
        <v>6.5561780000000009</v>
      </c>
      <c r="E194" s="108">
        <v>0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</row>
    <row r="195" spans="2:10" x14ac:dyDescent="0.25">
      <c r="C195" s="84" t="s">
        <v>61</v>
      </c>
      <c r="D195" s="112">
        <v>0.8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</row>
    <row r="196" spans="2:10" x14ac:dyDescent="0.25">
      <c r="C196" s="84" t="s">
        <v>49</v>
      </c>
      <c r="D196" s="112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</row>
    <row r="197" spans="2:10" x14ac:dyDescent="0.25">
      <c r="C197" s="84" t="s">
        <v>47</v>
      </c>
      <c r="D197" s="112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</row>
    <row r="198" spans="2:10" x14ac:dyDescent="0.25">
      <c r="C198" s="84" t="s">
        <v>82</v>
      </c>
      <c r="D198" s="112">
        <v>7.4771780000000003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</row>
    <row r="199" spans="2:10" x14ac:dyDescent="0.25">
      <c r="C199" s="107" t="s">
        <v>48</v>
      </c>
      <c r="D199" s="112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</row>
    <row r="200" spans="2:10" x14ac:dyDescent="0.25">
      <c r="C200" s="107" t="s">
        <v>68</v>
      </c>
      <c r="D200" s="112">
        <v>0</v>
      </c>
      <c r="E200" s="109">
        <v>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</row>
    <row r="201" spans="2:10" x14ac:dyDescent="0.25">
      <c r="C201" s="84" t="s">
        <v>69</v>
      </c>
      <c r="D201" s="112">
        <v>1.4957499999999999</v>
      </c>
      <c r="E201" s="109">
        <v>0</v>
      </c>
      <c r="F201" s="109">
        <v>0</v>
      </c>
      <c r="G201" s="109">
        <v>0.372</v>
      </c>
      <c r="H201" s="109">
        <v>0</v>
      </c>
      <c r="I201" s="109">
        <v>0</v>
      </c>
      <c r="J201" s="109">
        <v>0</v>
      </c>
    </row>
    <row r="202" spans="2:10" x14ac:dyDescent="0.25">
      <c r="B202" s="85"/>
      <c r="C202" s="85" t="s">
        <v>62</v>
      </c>
      <c r="D202" s="112">
        <v>7.8758280000000003</v>
      </c>
      <c r="E202" s="109">
        <v>0</v>
      </c>
      <c r="F202" s="109">
        <v>0</v>
      </c>
      <c r="G202" s="109">
        <v>0.37312499999999998</v>
      </c>
      <c r="H202" s="109">
        <v>0</v>
      </c>
      <c r="I202" s="109">
        <v>0</v>
      </c>
      <c r="J202" s="109">
        <v>0</v>
      </c>
    </row>
    <row r="203" spans="2:10" x14ac:dyDescent="0.25">
      <c r="B203" s="56"/>
      <c r="C203" s="56" t="s">
        <v>63</v>
      </c>
      <c r="D203" s="112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2.1111999999999997</v>
      </c>
      <c r="J203" s="109">
        <v>0</v>
      </c>
    </row>
    <row r="204" spans="2:10" x14ac:dyDescent="0.25">
      <c r="B204" s="56"/>
      <c r="C204" s="56" t="s">
        <v>64</v>
      </c>
      <c r="D204" s="112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0.505</v>
      </c>
      <c r="J204" s="109">
        <v>0</v>
      </c>
    </row>
    <row r="205" spans="2:10" x14ac:dyDescent="0.25">
      <c r="B205" s="56"/>
      <c r="C205" s="56" t="s">
        <v>65</v>
      </c>
      <c r="D205" s="112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</row>
    <row r="206" spans="2:10" x14ac:dyDescent="0.25">
      <c r="B206" s="56"/>
      <c r="C206" s="56" t="s">
        <v>66</v>
      </c>
      <c r="D206" s="112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</row>
    <row r="207" spans="2:10" x14ac:dyDescent="0.25">
      <c r="B207" s="85"/>
      <c r="C207" s="85" t="s">
        <v>67</v>
      </c>
      <c r="D207" s="112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2.6161999999999996</v>
      </c>
      <c r="J207" s="109">
        <v>0</v>
      </c>
    </row>
    <row r="208" spans="2:10" x14ac:dyDescent="0.25">
      <c r="B208" s="85"/>
      <c r="C208" s="85" t="s">
        <v>75</v>
      </c>
      <c r="D208" s="112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</row>
    <row r="209" spans="2:10" x14ac:dyDescent="0.25">
      <c r="B209" s="85"/>
      <c r="C209" s="85" t="s">
        <v>76</v>
      </c>
      <c r="D209" s="112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</row>
    <row r="210" spans="2:10" ht="15.75" thickBot="1" x14ac:dyDescent="0.3">
      <c r="B210" s="55"/>
      <c r="C210" s="55" t="s">
        <v>46</v>
      </c>
      <c r="D210" s="112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</row>
    <row r="211" spans="2:10" x14ac:dyDescent="0.25">
      <c r="B211" s="84" t="s">
        <v>35</v>
      </c>
      <c r="C211" s="84" t="s">
        <v>60</v>
      </c>
      <c r="D211" s="113">
        <v>0.2</v>
      </c>
      <c r="E211" s="108">
        <v>0</v>
      </c>
      <c r="F211" s="108">
        <v>0</v>
      </c>
      <c r="G211" s="108">
        <v>1.0547</v>
      </c>
      <c r="H211" s="108">
        <v>0</v>
      </c>
      <c r="I211" s="108">
        <v>0</v>
      </c>
      <c r="J211" s="108">
        <v>1.0547</v>
      </c>
    </row>
    <row r="212" spans="2:10" x14ac:dyDescent="0.25">
      <c r="C212" s="84" t="s">
        <v>61</v>
      </c>
      <c r="D212" s="112">
        <v>0</v>
      </c>
      <c r="E212" s="109">
        <v>2.780156281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</row>
    <row r="213" spans="2:10" x14ac:dyDescent="0.25">
      <c r="C213" s="84" t="s">
        <v>49</v>
      </c>
      <c r="D213" s="112">
        <v>0.218</v>
      </c>
      <c r="E213" s="109">
        <v>3.1998187190000005</v>
      </c>
      <c r="F213" s="109">
        <v>0</v>
      </c>
      <c r="G213" s="109">
        <v>5.7320680199999998</v>
      </c>
      <c r="H213" s="109">
        <v>0</v>
      </c>
      <c r="I213" s="109">
        <v>0</v>
      </c>
      <c r="J213" s="109">
        <v>0</v>
      </c>
    </row>
    <row r="214" spans="2:10" x14ac:dyDescent="0.25">
      <c r="C214" s="84" t="s">
        <v>47</v>
      </c>
      <c r="D214" s="112">
        <v>0</v>
      </c>
      <c r="E214" s="109">
        <v>0</v>
      </c>
      <c r="F214" s="109">
        <v>1.1670750000000001</v>
      </c>
      <c r="G214" s="109">
        <v>0.50673000000000001</v>
      </c>
      <c r="H214" s="109">
        <v>0</v>
      </c>
      <c r="I214" s="109">
        <v>0</v>
      </c>
      <c r="J214" s="109">
        <v>0</v>
      </c>
    </row>
    <row r="215" spans="2:10" x14ac:dyDescent="0.25">
      <c r="C215" s="84" t="s">
        <v>82</v>
      </c>
      <c r="D215" s="112">
        <v>9.4932299999999987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</row>
    <row r="216" spans="2:10" x14ac:dyDescent="0.25">
      <c r="C216" s="107" t="s">
        <v>48</v>
      </c>
      <c r="D216" s="112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</row>
    <row r="217" spans="2:10" x14ac:dyDescent="0.25">
      <c r="C217" s="107" t="s">
        <v>68</v>
      </c>
      <c r="D217" s="112">
        <v>0</v>
      </c>
      <c r="E217" s="109">
        <v>1.6340808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</row>
    <row r="218" spans="2:10" x14ac:dyDescent="0.25">
      <c r="C218" s="84" t="s">
        <v>69</v>
      </c>
      <c r="D218" s="112">
        <v>4.8129999999999997</v>
      </c>
      <c r="E218" s="109">
        <v>0</v>
      </c>
      <c r="F218" s="109">
        <v>0</v>
      </c>
      <c r="G218" s="109">
        <v>0.21099999999999999</v>
      </c>
      <c r="H218" s="109">
        <v>0</v>
      </c>
      <c r="I218" s="109">
        <v>0</v>
      </c>
      <c r="J218" s="109">
        <v>0</v>
      </c>
    </row>
    <row r="219" spans="2:10" x14ac:dyDescent="0.25">
      <c r="B219" s="85"/>
      <c r="C219" s="85" t="s">
        <v>62</v>
      </c>
      <c r="D219" s="112">
        <v>7.2462300000000006</v>
      </c>
      <c r="E219" s="109">
        <v>0</v>
      </c>
      <c r="F219" s="109">
        <v>0</v>
      </c>
      <c r="G219" s="109">
        <v>0.43</v>
      </c>
      <c r="H219" s="109">
        <v>0</v>
      </c>
      <c r="I219" s="109">
        <v>0</v>
      </c>
      <c r="J219" s="109">
        <v>0</v>
      </c>
    </row>
    <row r="220" spans="2:10" x14ac:dyDescent="0.25">
      <c r="B220" s="56"/>
      <c r="C220" s="56" t="s">
        <v>63</v>
      </c>
      <c r="D220" s="112">
        <v>0</v>
      </c>
      <c r="E220" s="109">
        <v>0</v>
      </c>
      <c r="F220" s="109">
        <v>0</v>
      </c>
      <c r="G220" s="109">
        <v>0</v>
      </c>
      <c r="H220" s="109">
        <v>0</v>
      </c>
      <c r="I220" s="109">
        <v>0</v>
      </c>
      <c r="J220" s="109">
        <v>0</v>
      </c>
    </row>
    <row r="221" spans="2:10" x14ac:dyDescent="0.25">
      <c r="B221" s="56"/>
      <c r="C221" s="56" t="s">
        <v>64</v>
      </c>
      <c r="D221" s="112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</row>
    <row r="222" spans="2:10" x14ac:dyDescent="0.25">
      <c r="B222" s="56"/>
      <c r="C222" s="56" t="s">
        <v>65</v>
      </c>
      <c r="D222" s="112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</row>
    <row r="223" spans="2:10" x14ac:dyDescent="0.25">
      <c r="B223" s="56"/>
      <c r="C223" s="56" t="s">
        <v>66</v>
      </c>
      <c r="D223" s="112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</row>
    <row r="224" spans="2:10" x14ac:dyDescent="0.25">
      <c r="B224" s="85"/>
      <c r="C224" s="85" t="s">
        <v>67</v>
      </c>
      <c r="D224" s="112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</row>
    <row r="225" spans="2:10" x14ac:dyDescent="0.25">
      <c r="B225" s="85"/>
      <c r="C225" s="85" t="s">
        <v>75</v>
      </c>
      <c r="D225" s="112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</row>
    <row r="226" spans="2:10" x14ac:dyDescent="0.25">
      <c r="B226" s="85"/>
      <c r="C226" s="85" t="s">
        <v>76</v>
      </c>
      <c r="D226" s="112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</row>
    <row r="227" spans="2:10" ht="15.75" thickBot="1" x14ac:dyDescent="0.3">
      <c r="B227" s="55"/>
      <c r="C227" s="55" t="s">
        <v>46</v>
      </c>
      <c r="D227" s="129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1.711937569</v>
      </c>
      <c r="J227" s="130">
        <v>0</v>
      </c>
    </row>
  </sheetData>
  <mergeCells count="1">
    <mergeCell ref="B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9"/>
  <sheetViews>
    <sheetView zoomScale="85" zoomScaleNormal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B7" sqref="B7"/>
    </sheetView>
  </sheetViews>
  <sheetFormatPr defaultColWidth="9.140625" defaultRowHeight="15" x14ac:dyDescent="0.25"/>
  <cols>
    <col min="1" max="1" width="9.140625" style="84"/>
    <col min="2" max="2" width="26.5703125" style="84" bestFit="1" customWidth="1"/>
    <col min="3" max="3" width="25.5703125" style="84" bestFit="1" customWidth="1"/>
    <col min="4" max="16384" width="9.140625" style="84"/>
  </cols>
  <sheetData>
    <row r="1" spans="2:9" thickBot="1" x14ac:dyDescent="0.35"/>
    <row r="2" spans="2:9" ht="18.600000000000001" thickBot="1" x14ac:dyDescent="0.35">
      <c r="B2" s="136" t="s">
        <v>110</v>
      </c>
      <c r="C2" s="137"/>
      <c r="D2" s="137"/>
      <c r="E2" s="137"/>
      <c r="F2" s="137"/>
      <c r="G2" s="137"/>
      <c r="H2" s="137"/>
      <c r="I2" s="137"/>
    </row>
    <row r="3" spans="2:9" ht="14.45" x14ac:dyDescent="0.3">
      <c r="B3" s="82" t="s">
        <v>104</v>
      </c>
    </row>
    <row r="4" spans="2:9" ht="14.45" x14ac:dyDescent="0.3">
      <c r="B4" s="81">
        <v>41715</v>
      </c>
    </row>
    <row r="5" spans="2:9" ht="14.45" x14ac:dyDescent="0.3">
      <c r="B5" s="81"/>
    </row>
    <row r="6" spans="2:9" thickBot="1" x14ac:dyDescent="0.35">
      <c r="B6" s="59"/>
      <c r="C6" s="91" t="s">
        <v>88</v>
      </c>
      <c r="D6" s="59">
        <v>2013</v>
      </c>
      <c r="E6" s="59">
        <v>2014</v>
      </c>
      <c r="F6" s="59">
        <v>2016</v>
      </c>
      <c r="G6" s="59">
        <v>2018</v>
      </c>
      <c r="H6" s="59">
        <v>2020</v>
      </c>
      <c r="I6" s="59">
        <v>2025</v>
      </c>
    </row>
    <row r="7" spans="2:9" ht="14.45" x14ac:dyDescent="0.3">
      <c r="B7" s="31" t="s">
        <v>72</v>
      </c>
      <c r="C7" s="84" t="s">
        <v>16</v>
      </c>
      <c r="D7" s="89">
        <v>-1.5068091121166844</v>
      </c>
      <c r="E7" s="89">
        <v>13.584267144320393</v>
      </c>
      <c r="F7" s="89">
        <v>29.648851121974189</v>
      </c>
      <c r="G7" s="89">
        <v>7.4351628338501996</v>
      </c>
      <c r="H7" s="89">
        <v>15.218443553900329</v>
      </c>
      <c r="I7" s="89">
        <v>-21.549119357263066</v>
      </c>
    </row>
    <row r="8" spans="2:9" ht="14.45" x14ac:dyDescent="0.3">
      <c r="B8" s="63"/>
      <c r="C8" s="84" t="s">
        <v>11</v>
      </c>
      <c r="D8" s="89">
        <v>-2482.4129688614339</v>
      </c>
      <c r="E8" s="89">
        <v>-2785.8110820808506</v>
      </c>
      <c r="F8" s="89">
        <v>-5973.6640724532881</v>
      </c>
      <c r="G8" s="89">
        <v>-9273.0165806012883</v>
      </c>
      <c r="H8" s="89">
        <v>-13266.634446942269</v>
      </c>
      <c r="I8" s="89">
        <v>-19412.966170050662</v>
      </c>
    </row>
    <row r="9" spans="2:9" ht="14.45" x14ac:dyDescent="0.3">
      <c r="B9" s="63"/>
      <c r="C9" s="84" t="s">
        <v>9</v>
      </c>
      <c r="D9" s="89">
        <v>-1558.4815035986248</v>
      </c>
      <c r="E9" s="89">
        <v>-1773.3529359662643</v>
      </c>
      <c r="F9" s="89">
        <v>-1409.8355667739561</v>
      </c>
      <c r="G9" s="89">
        <v>-2789.8459952442354</v>
      </c>
      <c r="H9" s="89">
        <v>-1439.9281487800799</v>
      </c>
      <c r="I9" s="89">
        <v>-6231.3152299394314</v>
      </c>
    </row>
    <row r="10" spans="2:9" ht="14.45" x14ac:dyDescent="0.3">
      <c r="B10" s="63"/>
      <c r="C10" s="84" t="s">
        <v>10</v>
      </c>
      <c r="D10" s="89">
        <v>-270.44779810284035</v>
      </c>
      <c r="E10" s="89">
        <v>-218.5170907858228</v>
      </c>
      <c r="F10" s="89">
        <v>45.687912353540924</v>
      </c>
      <c r="G10" s="89">
        <v>8.6950135144479646</v>
      </c>
      <c r="H10" s="89">
        <v>35.85501581679091</v>
      </c>
      <c r="I10" s="89">
        <v>-472.4735787831105</v>
      </c>
    </row>
    <row r="11" spans="2:9" ht="14.45" x14ac:dyDescent="0.3">
      <c r="B11" s="63"/>
      <c r="C11" s="84" t="s">
        <v>14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</row>
    <row r="12" spans="2:9" ht="14.45" x14ac:dyDescent="0.3">
      <c r="B12" s="63"/>
      <c r="C12" s="84" t="s">
        <v>13</v>
      </c>
      <c r="D12" s="89">
        <v>0</v>
      </c>
      <c r="E12" s="89">
        <v>-125.98264463693158</v>
      </c>
      <c r="F12" s="89">
        <v>-128.40287546452419</v>
      </c>
      <c r="G12" s="89">
        <v>-125.88621758750742</v>
      </c>
      <c r="H12" s="89">
        <v>-125.98264463693158</v>
      </c>
      <c r="I12" s="89">
        <v>-132.13168050701825</v>
      </c>
    </row>
    <row r="13" spans="2:9" ht="14.45" x14ac:dyDescent="0.3">
      <c r="B13" s="63"/>
      <c r="C13" s="84" t="s">
        <v>12</v>
      </c>
      <c r="D13" s="89">
        <v>-143.89615527835508</v>
      </c>
      <c r="E13" s="89">
        <v>-97.828269859696661</v>
      </c>
      <c r="F13" s="89">
        <v>-89.475424192886351</v>
      </c>
      <c r="G13" s="89">
        <v>-63.686530349898717</v>
      </c>
      <c r="H13" s="89">
        <v>-122.28344600768787</v>
      </c>
      <c r="I13" s="89">
        <v>-228.10886998002832</v>
      </c>
    </row>
    <row r="14" spans="2:9" ht="14.45" x14ac:dyDescent="0.3">
      <c r="B14" s="63"/>
      <c r="C14" s="84" t="s">
        <v>20</v>
      </c>
      <c r="D14" s="89">
        <v>5.2535695544975169E-6</v>
      </c>
      <c r="E14" s="89">
        <v>2.1430621046647502E-5</v>
      </c>
      <c r="F14" s="89">
        <v>42.886092445272538</v>
      </c>
      <c r="G14" s="89">
        <v>-48.698443451404273</v>
      </c>
      <c r="H14" s="89">
        <v>-360.0225577586591</v>
      </c>
      <c r="I14" s="89">
        <v>-441.18570804473427</v>
      </c>
    </row>
    <row r="15" spans="2:9" ht="14.45" x14ac:dyDescent="0.3">
      <c r="B15" s="63"/>
      <c r="C15" s="84" t="s">
        <v>19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</row>
    <row r="16" spans="2:9" ht="14.45" x14ac:dyDescent="0.3">
      <c r="B16" s="63"/>
      <c r="C16" s="84" t="s">
        <v>30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</row>
    <row r="17" spans="2:9" thickBot="1" x14ac:dyDescent="0.35">
      <c r="B17" s="92"/>
      <c r="C17" s="55" t="s">
        <v>15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</row>
    <row r="18" spans="2:9" ht="14.45" x14ac:dyDescent="0.3">
      <c r="B18" s="31" t="s">
        <v>32</v>
      </c>
      <c r="C18" s="84" t="s">
        <v>16</v>
      </c>
      <c r="D18" s="141">
        <v>-3.5647139161655446</v>
      </c>
      <c r="E18" s="141">
        <v>3.0396936233529459E-2</v>
      </c>
      <c r="F18" s="141">
        <v>-0.48872791939328408</v>
      </c>
      <c r="G18" s="141">
        <v>-6.8053118671678305</v>
      </c>
      <c r="H18" s="141">
        <v>-4.9365363223698751</v>
      </c>
      <c r="I18" s="141">
        <v>-16.308525272027111</v>
      </c>
    </row>
    <row r="19" spans="2:9" ht="14.45" x14ac:dyDescent="0.3">
      <c r="B19" s="63"/>
      <c r="C19" s="84" t="s">
        <v>11</v>
      </c>
      <c r="D19" s="89">
        <v>-19.716629177682307</v>
      </c>
      <c r="E19" s="89">
        <v>-77.638166344935655</v>
      </c>
      <c r="F19" s="89">
        <v>-119.77381895480147</v>
      </c>
      <c r="G19" s="89">
        <v>-134.72761653745044</v>
      </c>
      <c r="H19" s="89">
        <v>-149.01690972990909</v>
      </c>
      <c r="I19" s="89">
        <v>-154.17922905430927</v>
      </c>
    </row>
    <row r="20" spans="2:9" ht="14.45" x14ac:dyDescent="0.3">
      <c r="B20" s="63"/>
      <c r="C20" s="84" t="s">
        <v>9</v>
      </c>
      <c r="D20" s="89">
        <v>-293.09728266138609</v>
      </c>
      <c r="E20" s="89">
        <v>-268.11678967328112</v>
      </c>
      <c r="F20" s="89">
        <v>-232.01680788378962</v>
      </c>
      <c r="G20" s="89">
        <v>-382.13441161874744</v>
      </c>
      <c r="H20" s="89">
        <v>-449.78364288704006</v>
      </c>
      <c r="I20" s="89">
        <v>-841.86483869629456</v>
      </c>
    </row>
    <row r="21" spans="2:9" ht="14.45" x14ac:dyDescent="0.3">
      <c r="B21" s="63"/>
      <c r="C21" s="84" t="s">
        <v>10</v>
      </c>
      <c r="D21" s="89">
        <v>-23.829185515288799</v>
      </c>
      <c r="E21" s="89">
        <v>-20.541189371180053</v>
      </c>
      <c r="F21" s="89">
        <v>-25.426438955504977</v>
      </c>
      <c r="G21" s="89">
        <v>-51.298123195591813</v>
      </c>
      <c r="H21" s="89">
        <v>-35.585474578918905</v>
      </c>
      <c r="I21" s="89">
        <v>-43.140980125697638</v>
      </c>
    </row>
    <row r="22" spans="2:9" ht="14.45" x14ac:dyDescent="0.3">
      <c r="B22" s="63"/>
      <c r="C22" s="84" t="s">
        <v>14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</row>
    <row r="23" spans="2:9" x14ac:dyDescent="0.25">
      <c r="B23" s="63"/>
      <c r="C23" s="84" t="s">
        <v>13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2:9" x14ac:dyDescent="0.25">
      <c r="B24" s="63"/>
      <c r="C24" s="84" t="s">
        <v>12</v>
      </c>
      <c r="D24" s="89">
        <v>-3.4869593139319193</v>
      </c>
      <c r="E24" s="89">
        <v>-2.076704218122194E-2</v>
      </c>
      <c r="F24" s="89">
        <v>-1.5620649885683013E-2</v>
      </c>
      <c r="G24" s="89">
        <v>-3.2735847500358961E-2</v>
      </c>
      <c r="H24" s="89">
        <v>-6.1397576011859023E-2</v>
      </c>
      <c r="I24" s="89">
        <v>-0.97583650214874695</v>
      </c>
    </row>
    <row r="25" spans="2:9" x14ac:dyDescent="0.25">
      <c r="B25" s="63"/>
      <c r="C25" s="84" t="s">
        <v>20</v>
      </c>
      <c r="D25" s="89">
        <v>8.9524698301808012E-6</v>
      </c>
      <c r="E25" s="89">
        <v>-7.9519913519000038E-6</v>
      </c>
      <c r="F25" s="89">
        <v>-5.9813655822669965E-6</v>
      </c>
      <c r="G25" s="89">
        <v>-1.253501456530701E-5</v>
      </c>
      <c r="H25" s="89">
        <v>-6.3637474753879615E-6</v>
      </c>
      <c r="I25" s="89">
        <v>-2.7250508516475983E-5</v>
      </c>
    </row>
    <row r="26" spans="2:9" x14ac:dyDescent="0.25">
      <c r="B26" s="63"/>
      <c r="C26" s="84" t="s">
        <v>19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</row>
    <row r="27" spans="2:9" x14ac:dyDescent="0.25">
      <c r="B27" s="63"/>
      <c r="C27" s="84" t="s">
        <v>30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</row>
    <row r="28" spans="2:9" ht="15.75" thickBot="1" x14ac:dyDescent="0.3">
      <c r="B28" s="92"/>
      <c r="C28" s="55" t="s">
        <v>15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</row>
    <row r="29" spans="2:9" x14ac:dyDescent="0.25">
      <c r="B29" s="31" t="s">
        <v>34</v>
      </c>
      <c r="C29" s="84" t="s">
        <v>16</v>
      </c>
      <c r="D29" s="89">
        <v>-0.25189316724250688</v>
      </c>
      <c r="E29" s="89">
        <v>-6.704917427597934E-3</v>
      </c>
      <c r="F29" s="89">
        <v>0</v>
      </c>
      <c r="G29" s="89">
        <v>-0.35236437326133796</v>
      </c>
      <c r="H29" s="89">
        <v>-0.34249614693420227</v>
      </c>
      <c r="I29" s="89">
        <v>-0.36554795043482358</v>
      </c>
    </row>
    <row r="30" spans="2:9" x14ac:dyDescent="0.25">
      <c r="B30" s="63"/>
      <c r="C30" s="84" t="s">
        <v>11</v>
      </c>
      <c r="D30" s="89">
        <v>-17.778040324309416</v>
      </c>
      <c r="E30" s="89">
        <v>-30.213034452514094</v>
      </c>
      <c r="F30" s="89">
        <v>-25.091875009532799</v>
      </c>
      <c r="G30" s="89">
        <v>-28.013039872506297</v>
      </c>
      <c r="H30" s="89">
        <v>-38.570271520744768</v>
      </c>
      <c r="I30" s="89">
        <v>-46.760139643512105</v>
      </c>
    </row>
    <row r="31" spans="2:9" x14ac:dyDescent="0.25">
      <c r="B31" s="63"/>
      <c r="C31" s="84" t="s">
        <v>9</v>
      </c>
      <c r="D31" s="89">
        <v>-192.09991582093789</v>
      </c>
      <c r="E31" s="89">
        <v>-167.51162381427912</v>
      </c>
      <c r="F31" s="89">
        <v>-535.33702132361577</v>
      </c>
      <c r="G31" s="89">
        <v>-666.37972428016928</v>
      </c>
      <c r="H31" s="89">
        <v>-898.98653233625532</v>
      </c>
      <c r="I31" s="89">
        <v>-1334.6881444111814</v>
      </c>
    </row>
    <row r="32" spans="2:9" x14ac:dyDescent="0.25">
      <c r="B32" s="63"/>
      <c r="C32" s="84" t="s">
        <v>10</v>
      </c>
      <c r="D32" s="89">
        <v>-24.919079460190744</v>
      </c>
      <c r="E32" s="89">
        <v>-14.476754642423089</v>
      </c>
      <c r="F32" s="89">
        <v>-3.4391268531137342</v>
      </c>
      <c r="G32" s="89">
        <v>-2.1048812212072363</v>
      </c>
      <c r="H32" s="89">
        <v>-1.3262064767749706</v>
      </c>
      <c r="I32" s="89">
        <v>3.3810309783271038</v>
      </c>
    </row>
    <row r="33" spans="2:9" x14ac:dyDescent="0.25">
      <c r="B33" s="63"/>
      <c r="C33" s="84" t="s">
        <v>14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</row>
    <row r="34" spans="2:9" x14ac:dyDescent="0.25">
      <c r="B34" s="63"/>
      <c r="C34" s="84" t="s">
        <v>13</v>
      </c>
      <c r="D34" s="89">
        <v>0</v>
      </c>
      <c r="E34" s="89">
        <v>-27.835295303614913</v>
      </c>
      <c r="F34" s="89">
        <v>-30.255526131206892</v>
      </c>
      <c r="G34" s="89">
        <v>-27.738868254190606</v>
      </c>
      <c r="H34" s="89">
        <v>-27.835295303614885</v>
      </c>
      <c r="I34" s="89">
        <v>-30.255526131206892</v>
      </c>
    </row>
    <row r="35" spans="2:9" x14ac:dyDescent="0.25">
      <c r="B35" s="63"/>
      <c r="C35" s="84" t="s">
        <v>12</v>
      </c>
      <c r="D35" s="89">
        <v>-34.985091089756025</v>
      </c>
      <c r="E35" s="89">
        <v>-85.374879891309632</v>
      </c>
      <c r="F35" s="89">
        <v>0</v>
      </c>
      <c r="G35" s="89">
        <v>0</v>
      </c>
      <c r="H35" s="89">
        <v>0</v>
      </c>
      <c r="I35" s="89">
        <v>0</v>
      </c>
    </row>
    <row r="36" spans="2:9" x14ac:dyDescent="0.25">
      <c r="B36" s="63"/>
      <c r="C36" s="84" t="s">
        <v>20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</row>
    <row r="37" spans="2:9" x14ac:dyDescent="0.25">
      <c r="B37" s="63"/>
      <c r="C37" s="84" t="s">
        <v>19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</row>
    <row r="38" spans="2:9" x14ac:dyDescent="0.25">
      <c r="B38" s="63"/>
      <c r="C38" s="84" t="s">
        <v>30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</row>
    <row r="39" spans="2:9" ht="15.75" thickBot="1" x14ac:dyDescent="0.3">
      <c r="B39" s="92"/>
      <c r="C39" s="55" t="s">
        <v>15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</row>
    <row r="40" spans="2:9" x14ac:dyDescent="0.25">
      <c r="B40" s="31" t="s">
        <v>33</v>
      </c>
      <c r="C40" s="84" t="s">
        <v>16</v>
      </c>
      <c r="D40" s="141">
        <v>-1.4611263130009462</v>
      </c>
      <c r="E40" s="141">
        <v>-1.0849193080197495</v>
      </c>
      <c r="F40" s="141">
        <v>2.729964439169791</v>
      </c>
      <c r="G40" s="141">
        <v>-1.7608142410229561</v>
      </c>
      <c r="H40" s="141">
        <v>0.62366977456946415</v>
      </c>
      <c r="I40" s="141">
        <v>4.7181984203191973E-2</v>
      </c>
    </row>
    <row r="41" spans="2:9" x14ac:dyDescent="0.25">
      <c r="B41" s="63"/>
      <c r="C41" s="84" t="s">
        <v>11</v>
      </c>
      <c r="D41" s="89">
        <v>-398.04764499587145</v>
      </c>
      <c r="E41" s="89">
        <v>-452.51243538968083</v>
      </c>
      <c r="F41" s="89">
        <v>-966.50941184649491</v>
      </c>
      <c r="G41" s="89">
        <v>-1414.2626403711211</v>
      </c>
      <c r="H41" s="89">
        <v>-2132.7373965518</v>
      </c>
      <c r="I41" s="89">
        <v>-2901.1033198993155</v>
      </c>
    </row>
    <row r="42" spans="2:9" x14ac:dyDescent="0.25">
      <c r="B42" s="63"/>
      <c r="C42" s="84" t="s">
        <v>9</v>
      </c>
      <c r="D42" s="89">
        <v>19.837939131094799</v>
      </c>
      <c r="E42" s="89">
        <v>68.403086020859746</v>
      </c>
      <c r="F42" s="89">
        <v>62.237025194099715</v>
      </c>
      <c r="G42" s="89">
        <v>106.46402710375287</v>
      </c>
      <c r="H42" s="89">
        <v>510.0506618249326</v>
      </c>
      <c r="I42" s="89">
        <v>302.81370922986912</v>
      </c>
    </row>
    <row r="43" spans="2:9" x14ac:dyDescent="0.25">
      <c r="B43" s="63"/>
      <c r="C43" s="84" t="s">
        <v>10</v>
      </c>
      <c r="D43" s="89">
        <v>2.7720314523527918</v>
      </c>
      <c r="E43" s="89">
        <v>-8.4813463164239238</v>
      </c>
      <c r="F43" s="89">
        <v>12.671915949562106</v>
      </c>
      <c r="G43" s="89">
        <v>-3.7457808985295742</v>
      </c>
      <c r="H43" s="89">
        <v>3.0723149203519711</v>
      </c>
      <c r="I43" s="89">
        <v>-33.733915623492067</v>
      </c>
    </row>
    <row r="44" spans="2:9" x14ac:dyDescent="0.25">
      <c r="B44" s="63"/>
      <c r="C44" s="84" t="s">
        <v>14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</row>
    <row r="45" spans="2:9" x14ac:dyDescent="0.25">
      <c r="B45" s="63"/>
      <c r="C45" s="84" t="s">
        <v>13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</row>
    <row r="46" spans="2:9" x14ac:dyDescent="0.25">
      <c r="B46" s="63"/>
      <c r="C46" s="84" t="s">
        <v>12</v>
      </c>
      <c r="D46" s="89">
        <v>-1.4128221959027591</v>
      </c>
      <c r="E46" s="89">
        <v>-0.38877084100170833</v>
      </c>
      <c r="F46" s="89">
        <v>-0.61976567418713913</v>
      </c>
      <c r="G46" s="89">
        <v>-1.3814313464251669</v>
      </c>
      <c r="H46" s="89">
        <v>0.39626877547073036</v>
      </c>
      <c r="I46" s="89">
        <v>12.43296662621799</v>
      </c>
    </row>
    <row r="47" spans="2:9" x14ac:dyDescent="0.25">
      <c r="B47" s="63"/>
      <c r="C47" s="84" t="s">
        <v>20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</row>
    <row r="48" spans="2:9" x14ac:dyDescent="0.25">
      <c r="B48" s="63"/>
      <c r="C48" s="84" t="s">
        <v>19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</row>
    <row r="49" spans="2:9" x14ac:dyDescent="0.25">
      <c r="B49" s="63"/>
      <c r="C49" s="84" t="s">
        <v>30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</row>
    <row r="50" spans="2:9" ht="15.75" thickBot="1" x14ac:dyDescent="0.3">
      <c r="B50" s="92"/>
      <c r="C50" s="55" t="s">
        <v>15</v>
      </c>
      <c r="D50" s="120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</row>
    <row r="51" spans="2:9" x14ac:dyDescent="0.25">
      <c r="B51" s="31" t="s">
        <v>105</v>
      </c>
      <c r="C51" s="84" t="s">
        <v>16</v>
      </c>
      <c r="D51" s="89">
        <v>-0.24540960321930072</v>
      </c>
      <c r="E51" s="89">
        <v>-1.5723145976032384</v>
      </c>
      <c r="F51" s="89">
        <v>-0.73153172558559731</v>
      </c>
      <c r="G51" s="89">
        <v>-2.8921642901230484</v>
      </c>
      <c r="H51" s="89">
        <v>-1.5427979669854182</v>
      </c>
      <c r="I51" s="89">
        <v>-3.1243998572233522</v>
      </c>
    </row>
    <row r="52" spans="2:9" x14ac:dyDescent="0.25">
      <c r="B52" s="63"/>
      <c r="C52" s="84" t="s">
        <v>11</v>
      </c>
      <c r="D52" s="89">
        <v>-648.73044711985676</v>
      </c>
      <c r="E52" s="89">
        <v>-738.40175174533942</v>
      </c>
      <c r="F52" s="89">
        <v>-1483.8839044222595</v>
      </c>
      <c r="G52" s="89">
        <v>-2438.5644211079534</v>
      </c>
      <c r="H52" s="89">
        <v>-3318.0856336615425</v>
      </c>
      <c r="I52" s="89">
        <v>-5425.3312297998291</v>
      </c>
    </row>
    <row r="53" spans="2:9" x14ac:dyDescent="0.25">
      <c r="B53" s="63"/>
      <c r="C53" s="84" t="s">
        <v>9</v>
      </c>
      <c r="D53" s="89">
        <v>-200.59082820665299</v>
      </c>
      <c r="E53" s="89">
        <v>-128.22786520553746</v>
      </c>
      <c r="F53" s="89">
        <v>-82.173630645474987</v>
      </c>
      <c r="G53" s="89">
        <v>-116.40526165864958</v>
      </c>
      <c r="H53" s="89">
        <v>658.67921744482101</v>
      </c>
      <c r="I53" s="89">
        <v>382.82158969113607</v>
      </c>
    </row>
    <row r="54" spans="2:9" x14ac:dyDescent="0.25">
      <c r="B54" s="63"/>
      <c r="C54" s="84" t="s">
        <v>10</v>
      </c>
      <c r="D54" s="89">
        <v>-18.284554380214274</v>
      </c>
      <c r="E54" s="89">
        <v>-9.0802927519885657</v>
      </c>
      <c r="F54" s="89">
        <v>29.633240574860224</v>
      </c>
      <c r="G54" s="89">
        <v>83.942681217264862</v>
      </c>
      <c r="H54" s="89">
        <v>145.35030249274945</v>
      </c>
      <c r="I54" s="89">
        <v>68.523676880516291</v>
      </c>
    </row>
    <row r="55" spans="2:9" x14ac:dyDescent="0.25">
      <c r="B55" s="63"/>
      <c r="C55" s="84" t="s">
        <v>14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</row>
    <row r="56" spans="2:9" x14ac:dyDescent="0.25">
      <c r="B56" s="63"/>
      <c r="C56" s="84" t="s">
        <v>13</v>
      </c>
      <c r="D56" s="89">
        <v>0</v>
      </c>
      <c r="E56" s="89">
        <v>-98.14734933331647</v>
      </c>
      <c r="F56" s="89">
        <v>-98.147349333316924</v>
      </c>
      <c r="G56" s="89">
        <v>-98.147349333316924</v>
      </c>
      <c r="H56" s="89">
        <v>-98.147349333316924</v>
      </c>
      <c r="I56" s="89">
        <v>-101.87615437581144</v>
      </c>
    </row>
    <row r="57" spans="2:9" x14ac:dyDescent="0.25">
      <c r="B57" s="63"/>
      <c r="C57" s="84" t="s">
        <v>12</v>
      </c>
      <c r="D57" s="89">
        <v>33.771751973144568</v>
      </c>
      <c r="E57" s="89">
        <v>41.755758985950081</v>
      </c>
      <c r="F57" s="89">
        <v>7.9840863744961874</v>
      </c>
      <c r="G57" s="89">
        <v>-0.2947979739730755</v>
      </c>
      <c r="H57" s="89">
        <v>0.10245988490739766</v>
      </c>
      <c r="I57" s="89">
        <v>-0.22585198292050457</v>
      </c>
    </row>
    <row r="58" spans="2:9" x14ac:dyDescent="0.25">
      <c r="B58" s="63"/>
      <c r="C58" s="84" t="s">
        <v>20</v>
      </c>
      <c r="D58" s="89">
        <v>-5.8816788148030198E-7</v>
      </c>
      <c r="E58" s="89">
        <v>3.2226784744431979E-5</v>
      </c>
      <c r="F58" s="89">
        <v>42.886100565980769</v>
      </c>
      <c r="G58" s="89">
        <v>-48.698426433016834</v>
      </c>
      <c r="H58" s="89">
        <v>-338.60149735543371</v>
      </c>
      <c r="I58" s="89">
        <v>-419.00766261891766</v>
      </c>
    </row>
    <row r="59" spans="2:9" x14ac:dyDescent="0.25">
      <c r="B59" s="63"/>
      <c r="C59" s="84" t="s">
        <v>19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</row>
    <row r="60" spans="2:9" x14ac:dyDescent="0.25">
      <c r="B60" s="63"/>
      <c r="C60" s="84" t="s">
        <v>30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</row>
    <row r="61" spans="2:9" ht="15.75" thickBot="1" x14ac:dyDescent="0.3">
      <c r="B61" s="92"/>
      <c r="C61" s="55" t="s">
        <v>15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</row>
    <row r="62" spans="2:9" x14ac:dyDescent="0.25">
      <c r="B62" s="31" t="s">
        <v>36</v>
      </c>
      <c r="C62" s="84" t="s">
        <v>16</v>
      </c>
      <c r="D62" s="141">
        <v>-5.8894827271835481E-2</v>
      </c>
      <c r="E62" s="141">
        <v>-2.4712994800091259E-2</v>
      </c>
      <c r="F62" s="141">
        <v>0</v>
      </c>
      <c r="G62" s="141">
        <v>0</v>
      </c>
      <c r="H62" s="141">
        <v>0</v>
      </c>
      <c r="I62" s="141">
        <v>0</v>
      </c>
    </row>
    <row r="63" spans="2:9" x14ac:dyDescent="0.25">
      <c r="B63" s="63"/>
      <c r="C63" s="84" t="s">
        <v>11</v>
      </c>
      <c r="D63" s="89">
        <v>-149.17438536981444</v>
      </c>
      <c r="E63" s="89">
        <v>-195.55829280742182</v>
      </c>
      <c r="F63" s="89">
        <v>-399.07874268254773</v>
      </c>
      <c r="G63" s="89">
        <v>-575.3769364344389</v>
      </c>
      <c r="H63" s="89">
        <v>-1399.4313443810724</v>
      </c>
      <c r="I63" s="89">
        <v>-1848.6103518371885</v>
      </c>
    </row>
    <row r="64" spans="2:9" x14ac:dyDescent="0.25">
      <c r="B64" s="63"/>
      <c r="C64" s="84" t="s">
        <v>9</v>
      </c>
      <c r="D64" s="89">
        <v>-26.461735031810917</v>
      </c>
      <c r="E64" s="89">
        <v>-25.596917680636352</v>
      </c>
      <c r="F64" s="89">
        <v>-33.244381027277427</v>
      </c>
      <c r="G64" s="89">
        <v>-102.47992855468374</v>
      </c>
      <c r="H64" s="89">
        <v>-82.967084937530672</v>
      </c>
      <c r="I64" s="89">
        <v>-894.89208479462809</v>
      </c>
    </row>
    <row r="65" spans="2:9" x14ac:dyDescent="0.25">
      <c r="B65" s="63"/>
      <c r="C65" s="84" t="s">
        <v>10</v>
      </c>
      <c r="D65" s="89">
        <v>-7.4726793888812608</v>
      </c>
      <c r="E65" s="89">
        <v>-4.8799486522017901</v>
      </c>
      <c r="F65" s="89">
        <v>15.452337064378639</v>
      </c>
      <c r="G65" s="89">
        <v>-6.6252762584610991</v>
      </c>
      <c r="H65" s="89">
        <v>71.64093413168132</v>
      </c>
      <c r="I65" s="89">
        <v>41.373250813170017</v>
      </c>
    </row>
    <row r="66" spans="2:9" x14ac:dyDescent="0.25">
      <c r="B66" s="63"/>
      <c r="C66" s="84" t="s">
        <v>14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</row>
    <row r="67" spans="2:9" x14ac:dyDescent="0.25">
      <c r="B67" s="63"/>
      <c r="C67" s="84" t="s">
        <v>13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</row>
    <row r="68" spans="2:9" x14ac:dyDescent="0.25">
      <c r="B68" s="63"/>
      <c r="C68" s="84" t="s">
        <v>12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</row>
    <row r="69" spans="2:9" x14ac:dyDescent="0.25">
      <c r="B69" s="63"/>
      <c r="C69" s="84" t="s">
        <v>20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</row>
    <row r="70" spans="2:9" x14ac:dyDescent="0.25">
      <c r="B70" s="63"/>
      <c r="C70" s="84" t="s">
        <v>19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</row>
    <row r="71" spans="2:9" x14ac:dyDescent="0.25">
      <c r="B71" s="63"/>
      <c r="C71" s="84" t="s">
        <v>30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</row>
    <row r="72" spans="2:9" ht="15.75" thickBot="1" x14ac:dyDescent="0.3">
      <c r="B72" s="92"/>
      <c r="C72" s="55" t="s">
        <v>15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</row>
    <row r="73" spans="2:9" x14ac:dyDescent="0.25">
      <c r="B73" s="31" t="s">
        <v>37</v>
      </c>
      <c r="C73" s="84" t="s">
        <v>16</v>
      </c>
      <c r="D73" s="89">
        <v>-0.14650671313437602</v>
      </c>
      <c r="E73" s="89">
        <v>-6.5715861257344965E-2</v>
      </c>
      <c r="F73" s="89">
        <v>-0.34206009842900365</v>
      </c>
      <c r="G73" s="89">
        <v>-0.18589756078253039</v>
      </c>
      <c r="H73" s="89">
        <v>-0.11885118209271184</v>
      </c>
      <c r="I73" s="89">
        <v>-0.39302859201096574</v>
      </c>
    </row>
    <row r="74" spans="2:9" x14ac:dyDescent="0.25">
      <c r="B74" s="63"/>
      <c r="C74" s="84" t="s">
        <v>11</v>
      </c>
      <c r="D74" s="89">
        <v>-203.64695887358721</v>
      </c>
      <c r="E74" s="89">
        <v>-256.32093041578082</v>
      </c>
      <c r="F74" s="89">
        <v>-725.72772314075496</v>
      </c>
      <c r="G74" s="89">
        <v>-1001.3436433250852</v>
      </c>
      <c r="H74" s="89">
        <v>-1326.7361017372218</v>
      </c>
      <c r="I74" s="89">
        <v>-1609.5481792968021</v>
      </c>
    </row>
    <row r="75" spans="2:9" x14ac:dyDescent="0.25">
      <c r="B75" s="63"/>
      <c r="C75" s="84" t="s">
        <v>9</v>
      </c>
      <c r="D75" s="89">
        <v>-5.1342494683453879</v>
      </c>
      <c r="E75" s="89">
        <v>123.29744128271841</v>
      </c>
      <c r="F75" s="89">
        <v>148.78095944851498</v>
      </c>
      <c r="G75" s="89">
        <v>171.12098092866199</v>
      </c>
      <c r="H75" s="89">
        <v>401.48398831946383</v>
      </c>
      <c r="I75" s="89">
        <v>198.1279153527862</v>
      </c>
    </row>
    <row r="76" spans="2:9" x14ac:dyDescent="0.25">
      <c r="B76" s="63"/>
      <c r="C76" s="84" t="s">
        <v>10</v>
      </c>
      <c r="D76" s="89">
        <v>-15.450040752224879</v>
      </c>
      <c r="E76" s="89">
        <v>-10.337304630384097</v>
      </c>
      <c r="F76" s="89">
        <v>17.374728395299428</v>
      </c>
      <c r="G76" s="89">
        <v>34.259241165693425</v>
      </c>
      <c r="H76" s="89">
        <v>59.758196901362169</v>
      </c>
      <c r="I76" s="89">
        <v>9.6204889296766964</v>
      </c>
    </row>
    <row r="77" spans="2:9" x14ac:dyDescent="0.25">
      <c r="B77" s="63"/>
      <c r="C77" s="84" t="s">
        <v>14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89">
        <v>0</v>
      </c>
    </row>
    <row r="78" spans="2:9" x14ac:dyDescent="0.25">
      <c r="B78" s="63"/>
      <c r="C78" s="84" t="s">
        <v>13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</row>
    <row r="79" spans="2:9" x14ac:dyDescent="0.25">
      <c r="B79" s="63"/>
      <c r="C79" s="84" t="s">
        <v>12</v>
      </c>
      <c r="D79" s="89">
        <v>-8.0960497457419933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</row>
    <row r="80" spans="2:9" x14ac:dyDescent="0.25">
      <c r="B80" s="63"/>
      <c r="C80" s="84" t="s">
        <v>20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89">
        <v>0</v>
      </c>
    </row>
    <row r="81" spans="2:9" x14ac:dyDescent="0.25">
      <c r="B81" s="63"/>
      <c r="C81" s="84" t="s">
        <v>19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89">
        <v>0</v>
      </c>
    </row>
    <row r="82" spans="2:9" x14ac:dyDescent="0.25">
      <c r="B82" s="63"/>
      <c r="C82" s="84" t="s">
        <v>30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</row>
    <row r="83" spans="2:9" ht="15.75" thickBot="1" x14ac:dyDescent="0.3">
      <c r="B83" s="92"/>
      <c r="C83" s="55" t="s">
        <v>15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89">
        <v>0</v>
      </c>
    </row>
    <row r="84" spans="2:9" x14ac:dyDescent="0.25">
      <c r="B84" s="31" t="s">
        <v>38</v>
      </c>
      <c r="C84" s="84" t="s">
        <v>16</v>
      </c>
      <c r="D84" s="141">
        <v>-8.7093840910320353E-2</v>
      </c>
      <c r="E84" s="141">
        <v>-7.4609700244533617E-2</v>
      </c>
      <c r="F84" s="141">
        <v>-0.23679516508947529</v>
      </c>
      <c r="G84" s="141">
        <v>-0.49940021265727852</v>
      </c>
      <c r="H84" s="141">
        <v>-0.43526890815623709</v>
      </c>
      <c r="I84" s="141">
        <v>-0.45344759352120034</v>
      </c>
    </row>
    <row r="85" spans="2:9" x14ac:dyDescent="0.25">
      <c r="B85" s="63"/>
      <c r="C85" s="84" t="s">
        <v>11</v>
      </c>
      <c r="D85" s="89">
        <v>-96.947294710839287</v>
      </c>
      <c r="E85" s="89">
        <v>-193.81575787086831</v>
      </c>
      <c r="F85" s="89">
        <v>-274.17376234225799</v>
      </c>
      <c r="G85" s="89">
        <v>-408.7298026757727</v>
      </c>
      <c r="H85" s="89">
        <v>-692.65511708582471</v>
      </c>
      <c r="I85" s="89">
        <v>-958.31586445082621</v>
      </c>
    </row>
    <row r="86" spans="2:9" x14ac:dyDescent="0.25">
      <c r="B86" s="63"/>
      <c r="C86" s="84" t="s">
        <v>9</v>
      </c>
      <c r="D86" s="89">
        <v>-6.806205530687663</v>
      </c>
      <c r="E86" s="89">
        <v>-4.6167448132142965</v>
      </c>
      <c r="F86" s="89">
        <v>-0.64697976845860694</v>
      </c>
      <c r="G86" s="89">
        <v>-8.4802160679890335</v>
      </c>
      <c r="H86" s="89">
        <v>14.069787096656427</v>
      </c>
      <c r="I86" s="89">
        <v>-1.2063328950637811</v>
      </c>
    </row>
    <row r="87" spans="2:9" x14ac:dyDescent="0.25">
      <c r="B87" s="63"/>
      <c r="C87" s="84" t="s">
        <v>10</v>
      </c>
      <c r="D87" s="89">
        <v>-6.3904634722134652</v>
      </c>
      <c r="E87" s="89">
        <v>0.50649649866218027</v>
      </c>
      <c r="F87" s="89">
        <v>0.10380004535585385</v>
      </c>
      <c r="G87" s="89">
        <v>3.2754283226749834</v>
      </c>
      <c r="H87" s="89">
        <v>31.743121914876909</v>
      </c>
      <c r="I87" s="89">
        <v>32.706986204188041</v>
      </c>
    </row>
    <row r="88" spans="2:9" x14ac:dyDescent="0.25">
      <c r="B88" s="63"/>
      <c r="C88" s="84" t="s">
        <v>14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</row>
    <row r="89" spans="2:9" x14ac:dyDescent="0.25">
      <c r="B89" s="63"/>
      <c r="C89" s="84" t="s">
        <v>13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</row>
    <row r="90" spans="2:9" x14ac:dyDescent="0.25">
      <c r="B90" s="63"/>
      <c r="C90" s="84" t="s">
        <v>12</v>
      </c>
      <c r="D90" s="89">
        <v>-0.76429670973487873</v>
      </c>
      <c r="E90" s="89">
        <v>-0.71114625587901514</v>
      </c>
      <c r="F90" s="89">
        <v>-0.52562945621038537</v>
      </c>
      <c r="G90" s="89">
        <v>-1.1015499385433074</v>
      </c>
      <c r="H90" s="89">
        <v>9.5630293573627512E-2</v>
      </c>
      <c r="I90" s="89">
        <v>-0.64444136951650677</v>
      </c>
    </row>
    <row r="91" spans="2:9" x14ac:dyDescent="0.25">
      <c r="B91" s="63"/>
      <c r="C91" s="84" t="s">
        <v>20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89">
        <v>0</v>
      </c>
    </row>
    <row r="92" spans="2:9" x14ac:dyDescent="0.25">
      <c r="B92" s="63"/>
      <c r="C92" s="84" t="s">
        <v>19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89">
        <v>0</v>
      </c>
    </row>
    <row r="93" spans="2:9" x14ac:dyDescent="0.25">
      <c r="B93" s="63"/>
      <c r="C93" s="84" t="s">
        <v>30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</row>
    <row r="94" spans="2:9" ht="15.75" thickBot="1" x14ac:dyDescent="0.3">
      <c r="B94" s="92"/>
      <c r="C94" s="55" t="s">
        <v>15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</row>
    <row r="95" spans="2:9" x14ac:dyDescent="0.25">
      <c r="B95" s="31" t="s">
        <v>39</v>
      </c>
      <c r="C95" s="84" t="s">
        <v>16</v>
      </c>
      <c r="D95" s="89">
        <v>-6.2330158811484182E-2</v>
      </c>
      <c r="E95" s="89">
        <v>-4.7760294291947503E-2</v>
      </c>
      <c r="F95" s="89">
        <v>-0.14070942616307036</v>
      </c>
      <c r="G95" s="89">
        <v>-0.29675571003393486</v>
      </c>
      <c r="H95" s="89">
        <v>-0.29675571000873902</v>
      </c>
      <c r="I95" s="89">
        <v>-0.91152989073077606</v>
      </c>
    </row>
    <row r="96" spans="2:9" x14ac:dyDescent="0.25">
      <c r="B96" s="63"/>
      <c r="C96" s="84" t="s">
        <v>11</v>
      </c>
      <c r="D96" s="89">
        <v>-435.23852807243384</v>
      </c>
      <c r="E96" s="89">
        <v>-417.1495894634304</v>
      </c>
      <c r="F96" s="89">
        <v>-405.3830887346503</v>
      </c>
      <c r="G96" s="89">
        <v>-1055.5288050565896</v>
      </c>
      <c r="H96" s="89">
        <v>-1383.0225024093847</v>
      </c>
      <c r="I96" s="89">
        <v>-2656.5776629450029</v>
      </c>
    </row>
    <row r="97" spans="2:9" x14ac:dyDescent="0.25">
      <c r="B97" s="63"/>
      <c r="C97" s="84" t="s">
        <v>9</v>
      </c>
      <c r="D97" s="89">
        <v>-156.2560391377001</v>
      </c>
      <c r="E97" s="89">
        <v>-131.23929568098265</v>
      </c>
      <c r="F97" s="89">
        <v>-205.77740246211033</v>
      </c>
      <c r="G97" s="89">
        <v>-315.49618709285733</v>
      </c>
      <c r="H97" s="89">
        <v>-370.90263585032335</v>
      </c>
      <c r="I97" s="89">
        <v>-202.1327947707091</v>
      </c>
    </row>
    <row r="98" spans="2:9" x14ac:dyDescent="0.25">
      <c r="B98" s="63"/>
      <c r="C98" s="84" t="s">
        <v>10</v>
      </c>
      <c r="D98" s="89">
        <v>20.176509651173205</v>
      </c>
      <c r="E98" s="89">
        <v>8.5874638600058688</v>
      </c>
      <c r="F98" s="89">
        <v>-7.4897669671596532</v>
      </c>
      <c r="G98" s="89">
        <v>81.543123860723256</v>
      </c>
      <c r="H98" s="89">
        <v>32.425973523511288</v>
      </c>
      <c r="I98" s="89">
        <v>32.377969853340574</v>
      </c>
    </row>
    <row r="99" spans="2:9" x14ac:dyDescent="0.25">
      <c r="B99" s="63"/>
      <c r="C99" s="84" t="s">
        <v>14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89">
        <v>0</v>
      </c>
    </row>
    <row r="100" spans="2:9" x14ac:dyDescent="0.25">
      <c r="B100" s="63"/>
      <c r="C100" s="84" t="s">
        <v>13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89">
        <v>0</v>
      </c>
    </row>
    <row r="101" spans="2:9" x14ac:dyDescent="0.25">
      <c r="B101" s="63"/>
      <c r="C101" s="84" t="s">
        <v>12</v>
      </c>
      <c r="D101" s="89">
        <v>-0.34748666962570063</v>
      </c>
      <c r="E101" s="89">
        <v>0</v>
      </c>
      <c r="F101" s="89">
        <v>0</v>
      </c>
      <c r="G101" s="89">
        <v>0</v>
      </c>
      <c r="H101" s="89">
        <v>0</v>
      </c>
      <c r="I101" s="89">
        <v>0</v>
      </c>
    </row>
    <row r="102" spans="2:9" x14ac:dyDescent="0.25">
      <c r="B102" s="63"/>
      <c r="C102" s="84" t="s">
        <v>20</v>
      </c>
      <c r="D102" s="89">
        <v>0</v>
      </c>
      <c r="E102" s="89">
        <v>0</v>
      </c>
      <c r="F102" s="89">
        <v>0</v>
      </c>
      <c r="G102" s="89">
        <v>0</v>
      </c>
      <c r="H102" s="89">
        <v>-21.421051763369405</v>
      </c>
      <c r="I102" s="89">
        <v>-22.178008428675128</v>
      </c>
    </row>
    <row r="103" spans="2:9" x14ac:dyDescent="0.25">
      <c r="B103" s="63"/>
      <c r="C103" s="84" t="s">
        <v>19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</row>
    <row r="104" spans="2:9" x14ac:dyDescent="0.25">
      <c r="B104" s="63"/>
      <c r="C104" s="84" t="s">
        <v>30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</row>
    <row r="105" spans="2:9" ht="15.75" thickBot="1" x14ac:dyDescent="0.3">
      <c r="B105" s="92"/>
      <c r="C105" s="55" t="s">
        <v>15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89">
        <v>0</v>
      </c>
    </row>
    <row r="106" spans="2:9" x14ac:dyDescent="0.25">
      <c r="B106" s="31" t="s">
        <v>107</v>
      </c>
      <c r="C106" s="84" t="s">
        <v>16</v>
      </c>
      <c r="D106" s="141">
        <v>5.6787157624879683</v>
      </c>
      <c r="E106" s="141">
        <v>16.488388478010265</v>
      </c>
      <c r="F106" s="141">
        <v>26.986261568675872</v>
      </c>
      <c r="G106" s="141">
        <v>20.117561186675772</v>
      </c>
      <c r="H106" s="141">
        <v>19.755166127198265</v>
      </c>
      <c r="I106" s="141">
        <v>-0.87218322724845621</v>
      </c>
    </row>
    <row r="107" spans="2:9" x14ac:dyDescent="0.25">
      <c r="B107" s="63"/>
      <c r="C107" s="84" t="s">
        <v>11</v>
      </c>
      <c r="D107" s="89">
        <v>-95.168825021327848</v>
      </c>
      <c r="E107" s="89">
        <v>-12.823426388121334</v>
      </c>
      <c r="F107" s="89">
        <v>-611.6400798911377</v>
      </c>
      <c r="G107" s="89">
        <v>-605.78225027976896</v>
      </c>
      <c r="H107" s="89">
        <v>-694.68151228967167</v>
      </c>
      <c r="I107" s="89">
        <v>-820.83927750174917</v>
      </c>
    </row>
    <row r="108" spans="2:9" x14ac:dyDescent="0.25">
      <c r="B108" s="63"/>
      <c r="C108" s="84" t="s">
        <v>9</v>
      </c>
      <c r="D108" s="89">
        <v>-427.39105145064013</v>
      </c>
      <c r="E108" s="89">
        <v>-778.08798451475877</v>
      </c>
      <c r="F108" s="89">
        <v>-353.89135453852987</v>
      </c>
      <c r="G108" s="89">
        <v>-858.91848632342226</v>
      </c>
      <c r="H108" s="89">
        <v>-837.81307739166687</v>
      </c>
      <c r="I108" s="89">
        <v>-1907.2979473367095</v>
      </c>
    </row>
    <row r="109" spans="2:9" x14ac:dyDescent="0.25">
      <c r="B109" s="63"/>
      <c r="C109" s="84" t="s">
        <v>10</v>
      </c>
      <c r="D109" s="89">
        <v>-162.42867023038821</v>
      </c>
      <c r="E109" s="89">
        <v>-124.88661711775035</v>
      </c>
      <c r="F109" s="89">
        <v>-28.290810369083829</v>
      </c>
      <c r="G109" s="89">
        <v>-117.93179499643065</v>
      </c>
      <c r="H109" s="89">
        <v>-145.84157451651572</v>
      </c>
      <c r="I109" s="89">
        <v>-397.70718643333407</v>
      </c>
    </row>
    <row r="110" spans="2:9" x14ac:dyDescent="0.25">
      <c r="B110" s="63"/>
      <c r="C110" s="84" t="s">
        <v>14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</row>
    <row r="111" spans="2:9" x14ac:dyDescent="0.25">
      <c r="B111" s="63"/>
      <c r="C111" s="84" t="s">
        <v>13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89">
        <v>0</v>
      </c>
    </row>
    <row r="112" spans="2:9" x14ac:dyDescent="0.25">
      <c r="B112" s="63"/>
      <c r="C112" s="84" t="s">
        <v>12</v>
      </c>
      <c r="D112" s="89">
        <v>-126.32227880488405</v>
      </c>
      <c r="E112" s="89">
        <v>-79.931407068303955</v>
      </c>
      <c r="F112" s="89">
        <v>-57.607549955100033</v>
      </c>
      <c r="G112" s="89">
        <v>-68.413380509261174</v>
      </c>
      <c r="H112" s="89">
        <v>-93.230233248617125</v>
      </c>
      <c r="I112" s="89">
        <v>-136.23819939891814</v>
      </c>
    </row>
    <row r="113" spans="2:9" x14ac:dyDescent="0.25">
      <c r="B113" s="63"/>
      <c r="C113" s="84" t="s">
        <v>20</v>
      </c>
      <c r="D113" s="89">
        <v>-3.1107323820236005E-6</v>
      </c>
      <c r="E113" s="89">
        <v>-2.8441723292691021E-6</v>
      </c>
      <c r="F113" s="89">
        <v>-2.1393426834492857E-6</v>
      </c>
      <c r="G113" s="89">
        <v>-4.4833727912418908E-6</v>
      </c>
      <c r="H113" s="89">
        <v>-2.2761084323974501E-6</v>
      </c>
      <c r="I113" s="89">
        <v>-9.7466331183682087E-6</v>
      </c>
    </row>
    <row r="114" spans="2:9" x14ac:dyDescent="0.25">
      <c r="B114" s="63"/>
      <c r="C114" s="84" t="s">
        <v>19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</row>
    <row r="115" spans="2:9" x14ac:dyDescent="0.25">
      <c r="B115" s="63"/>
      <c r="C115" s="84" t="s">
        <v>30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89">
        <v>0</v>
      </c>
    </row>
    <row r="116" spans="2:9" ht="15.75" thickBot="1" x14ac:dyDescent="0.3">
      <c r="B116" s="92"/>
      <c r="C116" s="55" t="s">
        <v>15</v>
      </c>
      <c r="D116" s="120">
        <v>0</v>
      </c>
      <c r="E116" s="120">
        <v>0</v>
      </c>
      <c r="F116" s="120">
        <v>0</v>
      </c>
      <c r="G116" s="120">
        <v>0</v>
      </c>
      <c r="H116" s="120">
        <v>0</v>
      </c>
      <c r="I116" s="120">
        <v>0</v>
      </c>
    </row>
    <row r="117" spans="2:9" x14ac:dyDescent="0.25">
      <c r="B117" s="31" t="s">
        <v>106</v>
      </c>
      <c r="C117" s="84" t="s">
        <v>16</v>
      </c>
      <c r="D117" s="89">
        <v>-1.1093709069689623</v>
      </c>
      <c r="E117" s="89">
        <v>-1.439287663781375</v>
      </c>
      <c r="F117" s="89">
        <v>-1.0121293088912964</v>
      </c>
      <c r="G117" s="89">
        <v>-1.2633393165173388</v>
      </c>
      <c r="H117" s="89">
        <v>2.0836302153064352</v>
      </c>
      <c r="I117" s="89">
        <v>2.6046175177184132</v>
      </c>
    </row>
    <row r="118" spans="2:9" x14ac:dyDescent="0.25">
      <c r="B118" s="63"/>
      <c r="C118" s="84" t="s">
        <v>11</v>
      </c>
      <c r="D118" s="89">
        <v>-299.70966815904239</v>
      </c>
      <c r="E118" s="89">
        <v>-216.80898761287608</v>
      </c>
      <c r="F118" s="89">
        <v>-658.29898603275342</v>
      </c>
      <c r="G118" s="89">
        <v>-1164.8990343218707</v>
      </c>
      <c r="H118" s="89">
        <v>-1605.6937556546668</v>
      </c>
      <c r="I118" s="89">
        <v>-2108.6384824781398</v>
      </c>
    </row>
    <row r="119" spans="2:9" x14ac:dyDescent="0.25">
      <c r="B119" s="63"/>
      <c r="C119" s="84" t="s">
        <v>9</v>
      </c>
      <c r="D119" s="89">
        <v>-128.0979099377796</v>
      </c>
      <c r="E119" s="89">
        <v>-221.35268689277382</v>
      </c>
      <c r="F119" s="89">
        <v>17.291078742927766</v>
      </c>
      <c r="G119" s="89">
        <v>-14.541808641011812</v>
      </c>
      <c r="H119" s="89">
        <v>266.02042634057852</v>
      </c>
      <c r="I119" s="89">
        <v>-303.87581163304003</v>
      </c>
    </row>
    <row r="120" spans="2:9" x14ac:dyDescent="0.25">
      <c r="B120" s="63"/>
      <c r="C120" s="84" t="s">
        <v>10</v>
      </c>
      <c r="D120" s="89">
        <v>-19.785782605696454</v>
      </c>
      <c r="E120" s="89">
        <v>-38.71333954679983</v>
      </c>
      <c r="F120" s="89">
        <v>11.639662610124446</v>
      </c>
      <c r="G120" s="89">
        <v>-9.7143474962006167</v>
      </c>
      <c r="H120" s="89">
        <v>-55.155278930733971</v>
      </c>
      <c r="I120" s="89">
        <v>-107.85435739792194</v>
      </c>
    </row>
    <row r="121" spans="2:9" x14ac:dyDescent="0.25">
      <c r="B121" s="63"/>
      <c r="C121" s="84" t="s">
        <v>14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89">
        <v>0</v>
      </c>
    </row>
    <row r="122" spans="2:9" x14ac:dyDescent="0.25">
      <c r="B122" s="63"/>
      <c r="C122" s="84" t="s">
        <v>13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</row>
    <row r="123" spans="2:9" x14ac:dyDescent="0.25">
      <c r="B123" s="63"/>
      <c r="C123" s="84" t="s">
        <v>12</v>
      </c>
      <c r="D123" s="89">
        <v>-0.11428815382739987</v>
      </c>
      <c r="E123" s="89">
        <v>-0.10449475024350008</v>
      </c>
      <c r="F123" s="89">
        <v>-7.8599345104449991E-2</v>
      </c>
      <c r="G123" s="89">
        <v>-0.16083263323865005</v>
      </c>
      <c r="H123" s="89">
        <v>-8.3624110789120021E-2</v>
      </c>
      <c r="I123" s="89">
        <v>-9.7498929436680495</v>
      </c>
    </row>
    <row r="124" spans="2:9" x14ac:dyDescent="0.25">
      <c r="B124" s="63"/>
      <c r="C124" s="84" t="s">
        <v>20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</row>
    <row r="125" spans="2:9" x14ac:dyDescent="0.25">
      <c r="B125" s="63"/>
      <c r="C125" s="84" t="s">
        <v>19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0</v>
      </c>
    </row>
    <row r="126" spans="2:9" x14ac:dyDescent="0.25">
      <c r="B126" s="63"/>
      <c r="C126" s="84" t="s">
        <v>30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</row>
    <row r="127" spans="2:9" ht="15.75" thickBot="1" x14ac:dyDescent="0.3">
      <c r="B127" s="92"/>
      <c r="C127" s="55" t="s">
        <v>15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89">
        <v>0</v>
      </c>
    </row>
    <row r="128" spans="2:9" x14ac:dyDescent="0.25">
      <c r="B128" s="31" t="s">
        <v>31</v>
      </c>
      <c r="C128" s="84" t="s">
        <v>16</v>
      </c>
      <c r="D128" s="141">
        <v>-1.1835324544673256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</row>
    <row r="129" spans="2:9" x14ac:dyDescent="0.25">
      <c r="B129" s="63"/>
      <c r="C129" s="84" t="s">
        <v>11</v>
      </c>
      <c r="D129" s="89">
        <v>-23.831397185452033</v>
      </c>
      <c r="E129" s="89">
        <v>-159.1352432389765</v>
      </c>
      <c r="F129" s="89">
        <v>-47.975730965520597</v>
      </c>
      <c r="G129" s="89">
        <v>-164.88283630409728</v>
      </c>
      <c r="H129" s="89">
        <v>-222.84346397288391</v>
      </c>
      <c r="I129" s="89">
        <v>-545.87193665470477</v>
      </c>
    </row>
    <row r="130" spans="2:9" x14ac:dyDescent="0.25">
      <c r="B130" s="63"/>
      <c r="C130" s="84" t="s">
        <v>9</v>
      </c>
      <c r="D130" s="89">
        <v>-135.55297784680397</v>
      </c>
      <c r="E130" s="89">
        <v>-131.65841591839762</v>
      </c>
      <c r="F130" s="89">
        <v>-220.01922567029123</v>
      </c>
      <c r="G130" s="89">
        <v>-464.0249404265287</v>
      </c>
      <c r="H130" s="89">
        <v>-548.59454982375883</v>
      </c>
      <c r="I130" s="89">
        <v>-1264.7647706222288</v>
      </c>
    </row>
    <row r="131" spans="2:9" x14ac:dyDescent="0.25">
      <c r="B131" s="63"/>
      <c r="C131" s="84" t="s">
        <v>10</v>
      </c>
      <c r="D131" s="89">
        <v>-11.574236419281561</v>
      </c>
      <c r="E131" s="89">
        <v>2.4767579955040446</v>
      </c>
      <c r="F131" s="89">
        <v>12.454276382436717</v>
      </c>
      <c r="G131" s="89">
        <v>-6.8781783094854632</v>
      </c>
      <c r="H131" s="89">
        <v>-59.761034220353793</v>
      </c>
      <c r="I131" s="89">
        <v>-30.6401417399872</v>
      </c>
    </row>
    <row r="132" spans="2:9" x14ac:dyDescent="0.25">
      <c r="B132" s="63"/>
      <c r="C132" s="84" t="s">
        <v>14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</row>
    <row r="133" spans="2:9" x14ac:dyDescent="0.25">
      <c r="B133" s="63"/>
      <c r="C133" s="84" t="s">
        <v>13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</row>
    <row r="134" spans="2:9" x14ac:dyDescent="0.25">
      <c r="B134" s="63"/>
      <c r="C134" s="84" t="s">
        <v>12</v>
      </c>
      <c r="D134" s="89">
        <v>-1.0507302692123233</v>
      </c>
      <c r="E134" s="89">
        <v>26.947437003272242</v>
      </c>
      <c r="F134" s="89">
        <v>-38.612345486894867</v>
      </c>
      <c r="G134" s="89">
        <v>7.6981978990430306</v>
      </c>
      <c r="H134" s="89">
        <v>-29.502550026221527</v>
      </c>
      <c r="I134" s="89">
        <v>-92.707614409074381</v>
      </c>
    </row>
    <row r="135" spans="2:9" x14ac:dyDescent="0.25">
      <c r="B135" s="63"/>
      <c r="C135" s="84" t="s">
        <v>20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89">
        <v>0</v>
      </c>
    </row>
    <row r="136" spans="2:9" x14ac:dyDescent="0.25">
      <c r="B136" s="63"/>
      <c r="C136" s="84" t="s">
        <v>19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</row>
    <row r="137" spans="2:9" x14ac:dyDescent="0.25">
      <c r="B137" s="63"/>
      <c r="C137" s="84" t="s">
        <v>30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</row>
    <row r="138" spans="2:9" ht="15.75" thickBot="1" x14ac:dyDescent="0.3">
      <c r="B138" s="92"/>
      <c r="C138" s="55" t="s">
        <v>15</v>
      </c>
      <c r="D138" s="120">
        <v>0</v>
      </c>
      <c r="E138" s="120">
        <v>0</v>
      </c>
      <c r="F138" s="120">
        <v>0</v>
      </c>
      <c r="G138" s="120">
        <v>0</v>
      </c>
      <c r="H138" s="120">
        <v>0</v>
      </c>
      <c r="I138" s="120">
        <v>0</v>
      </c>
    </row>
    <row r="139" spans="2:9" x14ac:dyDescent="0.25">
      <c r="B139" s="31" t="s">
        <v>35</v>
      </c>
      <c r="C139" s="84" t="s">
        <v>16</v>
      </c>
      <c r="D139" s="89">
        <v>0.98534702658802331</v>
      </c>
      <c r="E139" s="89">
        <v>1.3815070675024614</v>
      </c>
      <c r="F139" s="89">
        <v>2.8845787576801527</v>
      </c>
      <c r="G139" s="89">
        <v>1.373649218740681</v>
      </c>
      <c r="H139" s="89">
        <v>0.42868367337348445</v>
      </c>
      <c r="I139" s="89">
        <v>-1.7722564759879162</v>
      </c>
    </row>
    <row r="140" spans="2:9" x14ac:dyDescent="0.25">
      <c r="B140" s="63"/>
      <c r="C140" s="84" t="s">
        <v>11</v>
      </c>
      <c r="D140" s="89">
        <v>-94.423149851213793</v>
      </c>
      <c r="E140" s="89">
        <v>-35.433466350908361</v>
      </c>
      <c r="F140" s="89">
        <v>-256.12694843058603</v>
      </c>
      <c r="G140" s="89">
        <v>-280.90555431462758</v>
      </c>
      <c r="H140" s="89">
        <v>-303.16043794755171</v>
      </c>
      <c r="I140" s="89">
        <v>-337.19049648928387</v>
      </c>
    </row>
    <row r="141" spans="2:9" x14ac:dyDescent="0.25">
      <c r="B141" s="63"/>
      <c r="C141" s="84" t="s">
        <v>9</v>
      </c>
      <c r="D141" s="89">
        <v>-6.831247636975661</v>
      </c>
      <c r="E141" s="89">
        <v>-108.64513907598428</v>
      </c>
      <c r="F141" s="89">
        <v>24.962173160044813</v>
      </c>
      <c r="G141" s="89">
        <v>-138.57003861259113</v>
      </c>
      <c r="H141" s="89">
        <v>-101.18470657995783</v>
      </c>
      <c r="I141" s="89">
        <v>-364.35571905336644</v>
      </c>
    </row>
    <row r="142" spans="2:9" x14ac:dyDescent="0.25">
      <c r="B142" s="63"/>
      <c r="C142" s="84" t="s">
        <v>10</v>
      </c>
      <c r="D142" s="89">
        <v>-3.261646981986452</v>
      </c>
      <c r="E142" s="89">
        <v>1.3089838891567211</v>
      </c>
      <c r="F142" s="89">
        <v>11.004094476386868</v>
      </c>
      <c r="G142" s="89">
        <v>3.9729213239986478</v>
      </c>
      <c r="H142" s="89">
        <v>-10.466259344444936</v>
      </c>
      <c r="I142" s="89">
        <v>-47.380401121897251</v>
      </c>
    </row>
    <row r="143" spans="2:9" x14ac:dyDescent="0.25">
      <c r="B143" s="63"/>
      <c r="C143" s="84" t="s">
        <v>14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89">
        <v>0</v>
      </c>
    </row>
    <row r="144" spans="2:9" x14ac:dyDescent="0.25">
      <c r="B144" s="63"/>
      <c r="C144" s="84" t="s">
        <v>13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</row>
    <row r="145" spans="2:9" x14ac:dyDescent="0.25">
      <c r="B145" s="63"/>
      <c r="C145" s="84" t="s">
        <v>12</v>
      </c>
      <c r="D145" s="89">
        <v>-1.0879042988828225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</row>
    <row r="146" spans="2:9" x14ac:dyDescent="0.25">
      <c r="B146" s="63"/>
      <c r="C146" s="84" t="s">
        <v>20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</row>
    <row r="147" spans="2:9" x14ac:dyDescent="0.25">
      <c r="B147" s="63"/>
      <c r="C147" s="84" t="s">
        <v>19</v>
      </c>
      <c r="D147" s="89">
        <v>0</v>
      </c>
      <c r="E147" s="89">
        <v>0</v>
      </c>
      <c r="F147" s="89">
        <v>0</v>
      </c>
      <c r="G147" s="89">
        <v>0</v>
      </c>
      <c r="H147" s="89">
        <v>0</v>
      </c>
      <c r="I147" s="89">
        <v>0</v>
      </c>
    </row>
    <row r="148" spans="2:9" x14ac:dyDescent="0.25">
      <c r="B148" s="63"/>
      <c r="C148" s="84" t="s">
        <v>30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</row>
    <row r="149" spans="2:9" ht="15.75" thickBot="1" x14ac:dyDescent="0.3">
      <c r="B149" s="92"/>
      <c r="C149" s="55" t="s">
        <v>15</v>
      </c>
      <c r="D149" s="120">
        <v>0</v>
      </c>
      <c r="E149" s="120">
        <v>0</v>
      </c>
      <c r="F149" s="120">
        <v>0</v>
      </c>
      <c r="G149" s="120">
        <v>0</v>
      </c>
      <c r="H149" s="120">
        <v>0</v>
      </c>
      <c r="I149" s="120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9"/>
  <sheetViews>
    <sheetView tabSelected="1" zoomScale="85" zoomScaleNormal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B7" sqref="B7"/>
    </sheetView>
  </sheetViews>
  <sheetFormatPr defaultColWidth="9.140625" defaultRowHeight="15" x14ac:dyDescent="0.25"/>
  <cols>
    <col min="1" max="1" width="9.140625" style="84"/>
    <col min="2" max="2" width="29" style="84" bestFit="1" customWidth="1"/>
    <col min="3" max="3" width="25.5703125" style="84" bestFit="1" customWidth="1"/>
    <col min="4" max="9" width="10.42578125" style="84" customWidth="1"/>
    <col min="10" max="16384" width="9.140625" style="84"/>
  </cols>
  <sheetData>
    <row r="1" spans="2:9" thickBot="1" x14ac:dyDescent="0.35"/>
    <row r="2" spans="2:9" ht="18.600000000000001" thickBot="1" x14ac:dyDescent="0.35">
      <c r="B2" s="136" t="s">
        <v>111</v>
      </c>
      <c r="C2" s="137"/>
      <c r="D2" s="137"/>
      <c r="E2" s="137"/>
      <c r="F2" s="137"/>
      <c r="G2" s="137"/>
      <c r="H2" s="137"/>
      <c r="I2" s="137"/>
    </row>
    <row r="3" spans="2:9" ht="14.45" x14ac:dyDescent="0.3">
      <c r="B3" s="82" t="s">
        <v>104</v>
      </c>
    </row>
    <row r="4" spans="2:9" ht="14.45" x14ac:dyDescent="0.3">
      <c r="B4" s="81">
        <v>41715</v>
      </c>
    </row>
    <row r="5" spans="2:9" ht="14.45" x14ac:dyDescent="0.3">
      <c r="B5" s="81"/>
    </row>
    <row r="6" spans="2:9" thickBot="1" x14ac:dyDescent="0.35">
      <c r="B6" s="59"/>
      <c r="C6" s="91" t="s">
        <v>88</v>
      </c>
      <c r="D6" s="59">
        <v>2013</v>
      </c>
      <c r="E6" s="59">
        <v>2014</v>
      </c>
      <c r="F6" s="59">
        <v>2016</v>
      </c>
      <c r="G6" s="59">
        <v>2018</v>
      </c>
      <c r="H6" s="59">
        <v>2020</v>
      </c>
      <c r="I6" s="59">
        <v>2025</v>
      </c>
    </row>
    <row r="7" spans="2:9" ht="14.45" x14ac:dyDescent="0.3">
      <c r="B7" s="31" t="s">
        <v>72</v>
      </c>
      <c r="C7" s="84" t="s">
        <v>16</v>
      </c>
      <c r="D7" s="89">
        <v>-0.16939835648813073</v>
      </c>
      <c r="E7" s="89">
        <v>0.38614418864989375</v>
      </c>
      <c r="F7" s="89">
        <v>0.39845275744499986</v>
      </c>
      <c r="G7" s="89">
        <v>9.726876492811698E-2</v>
      </c>
      <c r="H7" s="89">
        <v>0.23436239387666546</v>
      </c>
      <c r="I7" s="89">
        <v>6.4657761370995104E-2</v>
      </c>
    </row>
    <row r="8" spans="2:9" ht="14.45" x14ac:dyDescent="0.3">
      <c r="B8" s="63"/>
      <c r="C8" s="84" t="s">
        <v>11</v>
      </c>
      <c r="D8" s="89">
        <v>-183.96488129596037</v>
      </c>
      <c r="E8" s="89">
        <v>-273.27939926812905</v>
      </c>
      <c r="F8" s="89">
        <v>-3400.6565682470609</v>
      </c>
      <c r="G8" s="89">
        <v>-4937.21399981988</v>
      </c>
      <c r="H8" s="89">
        <v>-6369.1414928739396</v>
      </c>
      <c r="I8" s="89">
        <v>-8544.4520227272151</v>
      </c>
    </row>
    <row r="9" spans="2:9" ht="14.45" x14ac:dyDescent="0.3">
      <c r="B9" s="63"/>
      <c r="C9" s="84" t="s">
        <v>9</v>
      </c>
      <c r="D9" s="89">
        <v>-15.332981231719714</v>
      </c>
      <c r="E9" s="89">
        <v>-96.716799812945283</v>
      </c>
      <c r="F9" s="89">
        <v>-43.68473503592304</v>
      </c>
      <c r="G9" s="89">
        <v>-102.53516194611711</v>
      </c>
      <c r="H9" s="89">
        <v>-111.0295833742066</v>
      </c>
      <c r="I9" s="89">
        <v>-512.68767808229222</v>
      </c>
    </row>
    <row r="10" spans="2:9" ht="14.45" x14ac:dyDescent="0.3">
      <c r="B10" s="63"/>
      <c r="C10" s="84" t="s">
        <v>10</v>
      </c>
      <c r="D10" s="89">
        <v>-14.124272974344876</v>
      </c>
      <c r="E10" s="89">
        <v>-20.412501645594148</v>
      </c>
      <c r="F10" s="89">
        <v>6.9690769477483627</v>
      </c>
      <c r="G10" s="89">
        <v>-1.5248549644406921</v>
      </c>
      <c r="H10" s="89">
        <v>-7.7816659161205735</v>
      </c>
      <c r="I10" s="89">
        <v>-25.332239510868931</v>
      </c>
    </row>
    <row r="11" spans="2:9" ht="14.45" x14ac:dyDescent="0.3">
      <c r="B11" s="63"/>
      <c r="C11" s="84" t="s">
        <v>14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</row>
    <row r="12" spans="2:9" ht="14.45" x14ac:dyDescent="0.3">
      <c r="B12" s="63"/>
      <c r="C12" s="84" t="s">
        <v>13</v>
      </c>
      <c r="D12" s="89">
        <v>0</v>
      </c>
      <c r="E12" s="89">
        <v>-548.17142923985011</v>
      </c>
      <c r="F12" s="89">
        <v>-548.59091634071956</v>
      </c>
      <c r="G12" s="89">
        <v>-548.15471599789453</v>
      </c>
      <c r="H12" s="89">
        <v>-563.46030969465573</v>
      </c>
      <c r="I12" s="89">
        <v>-564.49857421704473</v>
      </c>
    </row>
    <row r="13" spans="2:9" ht="14.45" x14ac:dyDescent="0.3">
      <c r="B13" s="63"/>
      <c r="C13" s="84" t="s">
        <v>12</v>
      </c>
      <c r="D13" s="89">
        <v>-20.923391034836641</v>
      </c>
      <c r="E13" s="89">
        <v>-52.746341273216899</v>
      </c>
      <c r="F13" s="89">
        <v>-13.654271438696924</v>
      </c>
      <c r="G13" s="89">
        <v>-19.530092636469021</v>
      </c>
      <c r="H13" s="89">
        <v>-39.728280584622439</v>
      </c>
      <c r="I13" s="89">
        <v>-210.47892383396652</v>
      </c>
    </row>
    <row r="14" spans="2:9" ht="14.45" x14ac:dyDescent="0.3">
      <c r="B14" s="63"/>
      <c r="C14" s="84" t="s">
        <v>20</v>
      </c>
      <c r="D14" s="89">
        <v>0</v>
      </c>
      <c r="E14" s="89">
        <v>12.690638090709285</v>
      </c>
      <c r="F14" s="89">
        <v>22.74755167596868</v>
      </c>
      <c r="G14" s="89">
        <v>-9.6942554770944298</v>
      </c>
      <c r="H14" s="89">
        <v>-71.566198558330598</v>
      </c>
      <c r="I14" s="89">
        <v>-60.955179423885056</v>
      </c>
    </row>
    <row r="15" spans="2:9" ht="14.45" x14ac:dyDescent="0.3">
      <c r="B15" s="63"/>
      <c r="C15" s="84" t="s">
        <v>19</v>
      </c>
      <c r="D15" s="89">
        <v>0</v>
      </c>
      <c r="E15" s="89">
        <v>0</v>
      </c>
      <c r="F15" s="89">
        <v>-9.6574440691540531</v>
      </c>
      <c r="G15" s="89">
        <v>-9.6574757552709798</v>
      </c>
      <c r="H15" s="89">
        <v>-31.961421533348812</v>
      </c>
      <c r="I15" s="89">
        <v>-52.479088162436028</v>
      </c>
    </row>
    <row r="16" spans="2:9" ht="14.45" x14ac:dyDescent="0.3">
      <c r="B16" s="63"/>
      <c r="C16" s="84" t="s">
        <v>30</v>
      </c>
      <c r="D16" s="89">
        <v>0</v>
      </c>
      <c r="E16" s="89">
        <v>0</v>
      </c>
      <c r="F16" s="89">
        <v>2.8561426431510313</v>
      </c>
      <c r="G16" s="89">
        <v>2.8561426431510029</v>
      </c>
      <c r="H16" s="89">
        <v>3.6852646431509868</v>
      </c>
      <c r="I16" s="89">
        <v>8.1741320239110564</v>
      </c>
    </row>
    <row r="17" spans="2:9" thickBot="1" x14ac:dyDescent="0.35">
      <c r="B17" s="92"/>
      <c r="C17" s="55" t="s">
        <v>15</v>
      </c>
      <c r="D17" s="89">
        <v>0</v>
      </c>
      <c r="E17" s="89">
        <v>0</v>
      </c>
      <c r="F17" s="89">
        <v>3.679849650000051</v>
      </c>
      <c r="G17" s="89">
        <v>12.253105550000328</v>
      </c>
      <c r="H17" s="89">
        <v>47.449467250000453</v>
      </c>
      <c r="I17" s="89">
        <v>37.883540000000266</v>
      </c>
    </row>
    <row r="18" spans="2:9" ht="14.45" x14ac:dyDescent="0.3">
      <c r="B18" s="31" t="s">
        <v>32</v>
      </c>
      <c r="C18" s="84" t="s">
        <v>16</v>
      </c>
      <c r="D18" s="141">
        <v>-4.0488279376205583E-2</v>
      </c>
      <c r="E18" s="141">
        <v>4.7632031224509319E-4</v>
      </c>
      <c r="F18" s="141">
        <v>-6.886626559307274E-3</v>
      </c>
      <c r="G18" s="141">
        <v>-3.8725920902095368E-2</v>
      </c>
      <c r="H18" s="141">
        <v>2.0655981386141775E-4</v>
      </c>
      <c r="I18" s="141">
        <v>-8.0233098718323959E-2</v>
      </c>
    </row>
    <row r="19" spans="2:9" ht="14.45" x14ac:dyDescent="0.3">
      <c r="B19" s="63"/>
      <c r="C19" s="84" t="s">
        <v>11</v>
      </c>
      <c r="D19" s="89">
        <v>0.28803992563913994</v>
      </c>
      <c r="E19" s="89">
        <v>-7.5557100047873575</v>
      </c>
      <c r="F19" s="89">
        <v>-74.988022953149482</v>
      </c>
      <c r="G19" s="89">
        <v>-75.533312610851112</v>
      </c>
      <c r="H19" s="89">
        <v>-84.908227973759423</v>
      </c>
      <c r="I19" s="89">
        <v>-85.046315282958489</v>
      </c>
    </row>
    <row r="20" spans="2:9" ht="14.45" x14ac:dyDescent="0.3">
      <c r="B20" s="63"/>
      <c r="C20" s="84" t="s">
        <v>9</v>
      </c>
      <c r="D20" s="89">
        <v>-12.44429857601682</v>
      </c>
      <c r="E20" s="89">
        <v>-11.119379614896786</v>
      </c>
      <c r="F20" s="89">
        <v>-9.0719212952765815</v>
      </c>
      <c r="G20" s="89">
        <v>-18.498328569973182</v>
      </c>
      <c r="H20" s="89">
        <v>-17.354212067727019</v>
      </c>
      <c r="I20" s="89">
        <v>-63.436109460852293</v>
      </c>
    </row>
    <row r="21" spans="2:9" ht="14.45" x14ac:dyDescent="0.3">
      <c r="B21" s="63"/>
      <c r="C21" s="84" t="s">
        <v>10</v>
      </c>
      <c r="D21" s="89">
        <v>-0.54155815906303673</v>
      </c>
      <c r="E21" s="89">
        <v>-2.4646463491671824</v>
      </c>
      <c r="F21" s="89">
        <v>-2.3738882544123143</v>
      </c>
      <c r="G21" s="89">
        <v>-2.8198415369969396</v>
      </c>
      <c r="H21" s="89">
        <v>-2.3964421331767127</v>
      </c>
      <c r="I21" s="89">
        <v>-7.2992009898654544</v>
      </c>
    </row>
    <row r="22" spans="2:9" ht="14.45" x14ac:dyDescent="0.3">
      <c r="B22" s="63"/>
      <c r="C22" s="84" t="s">
        <v>14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</row>
    <row r="23" spans="2:9" x14ac:dyDescent="0.25">
      <c r="B23" s="63"/>
      <c r="C23" s="84" t="s">
        <v>13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2:9" x14ac:dyDescent="0.25">
      <c r="B24" s="63"/>
      <c r="C24" s="84" t="s">
        <v>12</v>
      </c>
      <c r="D24" s="89">
        <v>0</v>
      </c>
      <c r="E24" s="89">
        <v>0</v>
      </c>
      <c r="F24" s="89">
        <v>0</v>
      </c>
      <c r="G24" s="89">
        <v>0</v>
      </c>
      <c r="H24" s="89">
        <v>-2.7131836366051099E-4</v>
      </c>
      <c r="I24" s="89">
        <v>-9.6552244230687201E-2</v>
      </c>
    </row>
    <row r="25" spans="2:9" x14ac:dyDescent="0.25">
      <c r="B25" s="63"/>
      <c r="C25" s="84" t="s">
        <v>20</v>
      </c>
      <c r="D25" s="89">
        <v>0</v>
      </c>
      <c r="E25" s="89">
        <v>0.34203043147840001</v>
      </c>
      <c r="F25" s="89">
        <v>0.34203043147840001</v>
      </c>
      <c r="G25" s="89">
        <v>0.34203043147840001</v>
      </c>
      <c r="H25" s="89">
        <v>0.34203043147840001</v>
      </c>
      <c r="I25" s="89">
        <v>12.664751108589439</v>
      </c>
    </row>
    <row r="26" spans="2:9" x14ac:dyDescent="0.25">
      <c r="B26" s="63"/>
      <c r="C26" s="84" t="s">
        <v>19</v>
      </c>
      <c r="D26" s="89">
        <v>0</v>
      </c>
      <c r="E26" s="89">
        <v>0</v>
      </c>
      <c r="F26" s="89">
        <v>0</v>
      </c>
      <c r="G26" s="89">
        <v>-1.2231574497767284</v>
      </c>
      <c r="H26" s="89">
        <v>-2.4512469860444916</v>
      </c>
      <c r="I26" s="89">
        <v>0</v>
      </c>
    </row>
    <row r="27" spans="2:9" x14ac:dyDescent="0.25">
      <c r="B27" s="63"/>
      <c r="C27" s="84" t="s">
        <v>30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</row>
    <row r="28" spans="2:9" ht="15.75" thickBot="1" x14ac:dyDescent="0.3">
      <c r="B28" s="92"/>
      <c r="C28" s="55" t="s">
        <v>15</v>
      </c>
      <c r="D28" s="120">
        <v>0</v>
      </c>
      <c r="E28" s="120">
        <v>0</v>
      </c>
      <c r="F28" s="120">
        <v>6.0999999999999943</v>
      </c>
      <c r="G28" s="120">
        <v>14.673255900000001</v>
      </c>
      <c r="H28" s="120">
        <v>14.673255900000001</v>
      </c>
      <c r="I28" s="120">
        <v>5.1073286500000137</v>
      </c>
    </row>
    <row r="29" spans="2:9" x14ac:dyDescent="0.25">
      <c r="B29" s="31" t="s">
        <v>34</v>
      </c>
      <c r="C29" s="84" t="s">
        <v>16</v>
      </c>
      <c r="D29" s="89">
        <v>4.0947869607581566E-3</v>
      </c>
      <c r="E29" s="89">
        <v>5.6326767090553176E-6</v>
      </c>
      <c r="F29" s="89">
        <v>0</v>
      </c>
      <c r="G29" s="89">
        <v>-9.952669720828311E-3</v>
      </c>
      <c r="H29" s="89">
        <v>4.3968317955336289E-3</v>
      </c>
      <c r="I29" s="89">
        <v>-3.8183153941577785E-3</v>
      </c>
    </row>
    <row r="30" spans="2:9" x14ac:dyDescent="0.25">
      <c r="B30" s="63"/>
      <c r="C30" s="84" t="s">
        <v>11</v>
      </c>
      <c r="D30" s="89">
        <v>0.24877938902335472</v>
      </c>
      <c r="E30" s="89">
        <v>-1.6614524443891696</v>
      </c>
      <c r="F30" s="89">
        <v>-9.2701774388826799</v>
      </c>
      <c r="G30" s="89">
        <v>-9.2641575347204395</v>
      </c>
      <c r="H30" s="89">
        <v>-9.8279403982031539</v>
      </c>
      <c r="I30" s="89">
        <v>-10.444598878405039</v>
      </c>
    </row>
    <row r="31" spans="2:9" x14ac:dyDescent="0.25">
      <c r="B31" s="63"/>
      <c r="C31" s="84" t="s">
        <v>9</v>
      </c>
      <c r="D31" s="89">
        <v>-7.8778740901942115</v>
      </c>
      <c r="E31" s="89">
        <v>-7.508397800852606</v>
      </c>
      <c r="F31" s="89">
        <v>-55.042173298473642</v>
      </c>
      <c r="G31" s="89">
        <v>-66.487082863866476</v>
      </c>
      <c r="H31" s="89">
        <v>-89.68423894720388</v>
      </c>
      <c r="I31" s="89">
        <v>-134.61332123582861</v>
      </c>
    </row>
    <row r="32" spans="2:9" x14ac:dyDescent="0.25">
      <c r="B32" s="63"/>
      <c r="C32" s="84" t="s">
        <v>10</v>
      </c>
      <c r="D32" s="89">
        <v>-2.3188777224999768</v>
      </c>
      <c r="E32" s="89">
        <v>-1.3909199263624998</v>
      </c>
      <c r="F32" s="89">
        <v>-0.13533312044492618</v>
      </c>
      <c r="G32" s="89">
        <v>9.5727504790943385E-3</v>
      </c>
      <c r="H32" s="89">
        <v>5.3776591118293027E-2</v>
      </c>
      <c r="I32" s="89">
        <v>9.58721552258055E-2</v>
      </c>
    </row>
    <row r="33" spans="2:9" x14ac:dyDescent="0.25">
      <c r="B33" s="63"/>
      <c r="C33" s="84" t="s">
        <v>14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</row>
    <row r="34" spans="2:9" x14ac:dyDescent="0.25">
      <c r="B34" s="63"/>
      <c r="C34" s="84" t="s">
        <v>13</v>
      </c>
      <c r="D34" s="89">
        <v>0</v>
      </c>
      <c r="E34" s="89">
        <v>-130.8507587691854</v>
      </c>
      <c r="F34" s="89">
        <v>-131.2702458700594</v>
      </c>
      <c r="G34" s="89">
        <v>-130.83404552723016</v>
      </c>
      <c r="H34" s="89">
        <v>-146.13963922399233</v>
      </c>
      <c r="I34" s="89">
        <v>-146.5591263248665</v>
      </c>
    </row>
    <row r="35" spans="2:9" x14ac:dyDescent="0.25">
      <c r="B35" s="63"/>
      <c r="C35" s="84" t="s">
        <v>12</v>
      </c>
      <c r="D35" s="89">
        <v>-14.661050564450477</v>
      </c>
      <c r="E35" s="89">
        <v>-43.57285997181873</v>
      </c>
      <c r="F35" s="89">
        <v>-2.9101601627547842</v>
      </c>
      <c r="G35" s="89">
        <v>-0.55818857922329423</v>
      </c>
      <c r="H35" s="89">
        <v>-0.55818857922329423</v>
      </c>
      <c r="I35" s="89">
        <v>-1.1652886502906227E-14</v>
      </c>
    </row>
    <row r="36" spans="2:9" x14ac:dyDescent="0.25">
      <c r="B36" s="63"/>
      <c r="C36" s="84" t="s">
        <v>20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1.1068226850717906</v>
      </c>
    </row>
    <row r="37" spans="2:9" x14ac:dyDescent="0.25">
      <c r="B37" s="63"/>
      <c r="C37" s="84" t="s">
        <v>19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</row>
    <row r="38" spans="2:9" x14ac:dyDescent="0.25">
      <c r="B38" s="63"/>
      <c r="C38" s="84" t="s">
        <v>30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</row>
    <row r="39" spans="2:9" ht="15.75" thickBot="1" x14ac:dyDescent="0.3">
      <c r="B39" s="92"/>
      <c r="C39" s="55" t="s">
        <v>15</v>
      </c>
      <c r="D39" s="89">
        <v>0</v>
      </c>
      <c r="E39" s="89">
        <v>0</v>
      </c>
      <c r="F39" s="89">
        <v>0.97984964999999136</v>
      </c>
      <c r="G39" s="89">
        <v>0.97984964999999136</v>
      </c>
      <c r="H39" s="89">
        <v>0.97984964999999136</v>
      </c>
      <c r="I39" s="89">
        <v>0.97984964999999136</v>
      </c>
    </row>
    <row r="40" spans="2:9" x14ac:dyDescent="0.25">
      <c r="B40" s="31" t="s">
        <v>33</v>
      </c>
      <c r="C40" s="84" t="s">
        <v>16</v>
      </c>
      <c r="D40" s="141">
        <v>2.512052301646861E-2</v>
      </c>
      <c r="E40" s="141">
        <v>0.14282177868726365</v>
      </c>
      <c r="F40" s="141">
        <v>0.13572437789152048</v>
      </c>
      <c r="G40" s="141">
        <v>7.1954095542992036E-2</v>
      </c>
      <c r="H40" s="141">
        <v>0.1817285122343506</v>
      </c>
      <c r="I40" s="141">
        <v>0.17734667271079019</v>
      </c>
    </row>
    <row r="41" spans="2:9" x14ac:dyDescent="0.25">
      <c r="B41" s="63"/>
      <c r="C41" s="84" t="s">
        <v>11</v>
      </c>
      <c r="D41" s="89">
        <v>-16.386785244071234</v>
      </c>
      <c r="E41" s="89">
        <v>-98.963063797191808</v>
      </c>
      <c r="F41" s="89">
        <v>-335.88065629287257</v>
      </c>
      <c r="G41" s="89">
        <v>-694.2070185926359</v>
      </c>
      <c r="H41" s="89">
        <v>-1046.4991446279564</v>
      </c>
      <c r="I41" s="89">
        <v>-1435.4473946359149</v>
      </c>
    </row>
    <row r="42" spans="2:9" x14ac:dyDescent="0.25">
      <c r="B42" s="63"/>
      <c r="C42" s="84" t="s">
        <v>9</v>
      </c>
      <c r="D42" s="89">
        <v>3.3988335669004641</v>
      </c>
      <c r="E42" s="89">
        <v>2.2618691851187691</v>
      </c>
      <c r="F42" s="89">
        <v>3.4982557928337883</v>
      </c>
      <c r="G42" s="89">
        <v>10.441428870263337</v>
      </c>
      <c r="H42" s="89">
        <v>22.797305309218132</v>
      </c>
      <c r="I42" s="89">
        <v>8.1094669675284194</v>
      </c>
    </row>
    <row r="43" spans="2:9" x14ac:dyDescent="0.25">
      <c r="B43" s="63"/>
      <c r="C43" s="84" t="s">
        <v>10</v>
      </c>
      <c r="D43" s="89">
        <v>1.766478380152023</v>
      </c>
      <c r="E43" s="89">
        <v>0.25334977770592104</v>
      </c>
      <c r="F43" s="89">
        <v>3.0617978266754449</v>
      </c>
      <c r="G43" s="89">
        <v>-8.692864555058577E-2</v>
      </c>
      <c r="H43" s="89">
        <v>0.15547161959136702</v>
      </c>
      <c r="I43" s="89">
        <v>-2.9995387407444696</v>
      </c>
    </row>
    <row r="44" spans="2:9" x14ac:dyDescent="0.25">
      <c r="B44" s="63"/>
      <c r="C44" s="84" t="s">
        <v>14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</row>
    <row r="45" spans="2:9" x14ac:dyDescent="0.25">
      <c r="B45" s="63"/>
      <c r="C45" s="84" t="s">
        <v>13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</row>
    <row r="46" spans="2:9" x14ac:dyDescent="0.25">
      <c r="B46" s="63"/>
      <c r="C46" s="84" t="s">
        <v>12</v>
      </c>
      <c r="D46" s="89">
        <v>3.2453252976836211E-3</v>
      </c>
      <c r="E46" s="89">
        <v>-0.87437464294777101</v>
      </c>
      <c r="F46" s="89">
        <v>-0.87718275755051422</v>
      </c>
      <c r="G46" s="89">
        <v>-0.87691445758278519</v>
      </c>
      <c r="H46" s="89">
        <v>-0.87156074957644591</v>
      </c>
      <c r="I46" s="89">
        <v>-9.9072307400822979</v>
      </c>
    </row>
    <row r="47" spans="2:9" x14ac:dyDescent="0.25">
      <c r="B47" s="63"/>
      <c r="C47" s="84" t="s">
        <v>20</v>
      </c>
      <c r="D47" s="89">
        <v>0</v>
      </c>
      <c r="E47" s="89">
        <v>-0.31039822858800292</v>
      </c>
      <c r="F47" s="89">
        <v>-0.31039822858799937</v>
      </c>
      <c r="G47" s="89">
        <v>0</v>
      </c>
      <c r="H47" s="89">
        <v>0</v>
      </c>
      <c r="I47" s="89">
        <v>0</v>
      </c>
    </row>
    <row r="48" spans="2:9" x14ac:dyDescent="0.25">
      <c r="B48" s="63"/>
      <c r="C48" s="84" t="s">
        <v>19</v>
      </c>
      <c r="D48" s="89">
        <v>0</v>
      </c>
      <c r="E48" s="89">
        <v>0</v>
      </c>
      <c r="F48" s="89">
        <v>2.5153641104279529</v>
      </c>
      <c r="G48" s="89">
        <v>2.5153641104279529</v>
      </c>
      <c r="H48" s="89">
        <v>0</v>
      </c>
      <c r="I48" s="89">
        <v>0</v>
      </c>
    </row>
    <row r="49" spans="2:9" x14ac:dyDescent="0.25">
      <c r="B49" s="63"/>
      <c r="C49" s="84" t="s">
        <v>30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</row>
    <row r="50" spans="2:9" ht="15.75" thickBot="1" x14ac:dyDescent="0.3">
      <c r="B50" s="92"/>
      <c r="C50" s="55" t="s">
        <v>15</v>
      </c>
      <c r="D50" s="120">
        <v>0</v>
      </c>
      <c r="E50" s="120">
        <v>-17.497063749999995</v>
      </c>
      <c r="F50" s="120">
        <v>-17.497063750000052</v>
      </c>
      <c r="G50" s="120">
        <v>-17.497063749999938</v>
      </c>
      <c r="H50" s="120">
        <v>-49.201675349999846</v>
      </c>
      <c r="I50" s="120">
        <v>-49.201675349999846</v>
      </c>
    </row>
    <row r="51" spans="2:9" x14ac:dyDescent="0.25">
      <c r="B51" s="31" t="s">
        <v>105</v>
      </c>
      <c r="C51" s="84" t="s">
        <v>16</v>
      </c>
      <c r="D51" s="89">
        <v>0</v>
      </c>
      <c r="E51" s="89">
        <v>-3.2971747847270194E-2</v>
      </c>
      <c r="F51" s="89">
        <v>0</v>
      </c>
      <c r="G51" s="89">
        <v>-3.2971747847270194E-2</v>
      </c>
      <c r="H51" s="89">
        <v>0</v>
      </c>
      <c r="I51" s="89">
        <v>0</v>
      </c>
    </row>
    <row r="52" spans="2:9" x14ac:dyDescent="0.25">
      <c r="B52" s="63"/>
      <c r="C52" s="84" t="s">
        <v>11</v>
      </c>
      <c r="D52" s="89">
        <v>-58.162581847249385</v>
      </c>
      <c r="E52" s="89">
        <v>-36.917667586490097</v>
      </c>
      <c r="F52" s="89">
        <v>-873.00490551724943</v>
      </c>
      <c r="G52" s="89">
        <v>-1070.7886102912798</v>
      </c>
      <c r="H52" s="89">
        <v>-1324.0903248097966</v>
      </c>
      <c r="I52" s="89">
        <v>-2160.0542872855099</v>
      </c>
    </row>
    <row r="53" spans="2:9" x14ac:dyDescent="0.25">
      <c r="B53" s="63"/>
      <c r="C53" s="84" t="s">
        <v>9</v>
      </c>
      <c r="D53" s="89">
        <v>-5.8426099392231663</v>
      </c>
      <c r="E53" s="89">
        <v>-8.057416925270104</v>
      </c>
      <c r="F53" s="89">
        <v>8.5140066228059368</v>
      </c>
      <c r="G53" s="89">
        <v>4.5054204527800721</v>
      </c>
      <c r="H53" s="89">
        <v>23.377838931013457</v>
      </c>
      <c r="I53" s="89">
        <v>-17.826365267095525</v>
      </c>
    </row>
    <row r="54" spans="2:9" x14ac:dyDescent="0.25">
      <c r="B54" s="63"/>
      <c r="C54" s="84" t="s">
        <v>10</v>
      </c>
      <c r="D54" s="89">
        <v>-0.52339180481868652</v>
      </c>
      <c r="E54" s="89">
        <v>-14.783655357448254</v>
      </c>
      <c r="F54" s="89">
        <v>-9.0291698281686763</v>
      </c>
      <c r="G54" s="89">
        <v>-6.9480273770344638</v>
      </c>
      <c r="H54" s="89">
        <v>-4.5590645337828732</v>
      </c>
      <c r="I54" s="89">
        <v>-4.3553851301811619</v>
      </c>
    </row>
    <row r="55" spans="2:9" x14ac:dyDescent="0.25">
      <c r="B55" s="63"/>
      <c r="C55" s="84" t="s">
        <v>14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</row>
    <row r="56" spans="2:9" x14ac:dyDescent="0.25">
      <c r="B56" s="63"/>
      <c r="C56" s="84" t="s">
        <v>13</v>
      </c>
      <c r="D56" s="89">
        <v>0</v>
      </c>
      <c r="E56" s="89">
        <v>-417.32067047066266</v>
      </c>
      <c r="F56" s="89">
        <v>-417.32067047066266</v>
      </c>
      <c r="G56" s="89">
        <v>-417.32067047066266</v>
      </c>
      <c r="H56" s="89">
        <v>-417.32067047066266</v>
      </c>
      <c r="I56" s="89">
        <v>-417.93944789217767</v>
      </c>
    </row>
    <row r="57" spans="2:9" x14ac:dyDescent="0.25">
      <c r="B57" s="63"/>
      <c r="C57" s="84" t="s">
        <v>12</v>
      </c>
      <c r="D57" s="89">
        <v>1.5337326141840322</v>
      </c>
      <c r="E57" s="89">
        <v>54.424527937953641</v>
      </c>
      <c r="F57" s="89">
        <v>64.289514515512337</v>
      </c>
      <c r="G57" s="89">
        <v>70.471465701165883</v>
      </c>
      <c r="H57" s="89">
        <v>78.958148036593101</v>
      </c>
      <c r="I57" s="89">
        <v>26.352111588085805</v>
      </c>
    </row>
    <row r="58" spans="2:9" x14ac:dyDescent="0.25">
      <c r="B58" s="63"/>
      <c r="C58" s="84" t="s">
        <v>20</v>
      </c>
      <c r="D58" s="89">
        <v>0</v>
      </c>
      <c r="E58" s="89">
        <v>5.7300153870585575</v>
      </c>
      <c r="F58" s="89">
        <v>16.133529983339827</v>
      </c>
      <c r="G58" s="89">
        <v>-17.730670061877163</v>
      </c>
      <c r="H58" s="89">
        <v>-74.28477471808344</v>
      </c>
      <c r="I58" s="89">
        <v>-82.128331029862466</v>
      </c>
    </row>
    <row r="59" spans="2:9" x14ac:dyDescent="0.25">
      <c r="B59" s="63"/>
      <c r="C59" s="84" t="s">
        <v>19</v>
      </c>
      <c r="D59" s="89">
        <v>0</v>
      </c>
      <c r="E59" s="89">
        <v>0</v>
      </c>
      <c r="F59" s="89">
        <v>0</v>
      </c>
      <c r="G59" s="89">
        <v>-2.5155541422898295</v>
      </c>
      <c r="H59" s="89">
        <v>-3.9064025327617458</v>
      </c>
      <c r="I59" s="89">
        <v>-5.4501456044557699</v>
      </c>
    </row>
    <row r="60" spans="2:9" x14ac:dyDescent="0.25">
      <c r="B60" s="63"/>
      <c r="C60" s="84" t="s">
        <v>30</v>
      </c>
      <c r="D60" s="89">
        <v>0</v>
      </c>
      <c r="E60" s="89">
        <v>0</v>
      </c>
      <c r="F60" s="89">
        <v>-1.2174084511049941</v>
      </c>
      <c r="G60" s="89">
        <v>-1.2174084511050012</v>
      </c>
      <c r="H60" s="89">
        <v>-1.2174084511050012</v>
      </c>
      <c r="I60" s="89">
        <v>4.2011763600239931</v>
      </c>
    </row>
    <row r="61" spans="2:9" ht="15.75" thickBot="1" x14ac:dyDescent="0.3">
      <c r="B61" s="92"/>
      <c r="C61" s="55" t="s">
        <v>15</v>
      </c>
      <c r="D61" s="89">
        <v>0</v>
      </c>
      <c r="E61" s="89">
        <v>-8.7588642499999594</v>
      </c>
      <c r="F61" s="89">
        <v>-8.7588642499999594</v>
      </c>
      <c r="G61" s="89">
        <v>-8.7588642499999594</v>
      </c>
      <c r="H61" s="89">
        <v>-4.3588642499999537</v>
      </c>
      <c r="I61" s="89">
        <v>-4.3588642499999537</v>
      </c>
    </row>
    <row r="62" spans="2:9" x14ac:dyDescent="0.25">
      <c r="B62" s="31" t="s">
        <v>36</v>
      </c>
      <c r="C62" s="84" t="s">
        <v>16</v>
      </c>
      <c r="D62" s="141">
        <v>-1.5532214032456526E-3</v>
      </c>
      <c r="E62" s="141">
        <v>-6.5210518939129436E-4</v>
      </c>
      <c r="F62" s="141">
        <v>0</v>
      </c>
      <c r="G62" s="141">
        <v>0</v>
      </c>
      <c r="H62" s="141">
        <v>0</v>
      </c>
      <c r="I62" s="141">
        <v>0</v>
      </c>
    </row>
    <row r="63" spans="2:9" x14ac:dyDescent="0.25">
      <c r="B63" s="63"/>
      <c r="C63" s="84" t="s">
        <v>11</v>
      </c>
      <c r="D63" s="89">
        <v>-2.3226889531802044</v>
      </c>
      <c r="E63" s="89">
        <v>-7.4818174924284904</v>
      </c>
      <c r="F63" s="89">
        <v>-108.65021172398565</v>
      </c>
      <c r="G63" s="89">
        <v>-209.06072135640579</v>
      </c>
      <c r="H63" s="89">
        <v>-473.83454804475468</v>
      </c>
      <c r="I63" s="89">
        <v>-637.03387187108751</v>
      </c>
    </row>
    <row r="64" spans="2:9" x14ac:dyDescent="0.25">
      <c r="B64" s="63"/>
      <c r="C64" s="84" t="s">
        <v>9</v>
      </c>
      <c r="D64" s="89">
        <v>-0.18774992314644123</v>
      </c>
      <c r="E64" s="89">
        <v>-2.7012254708893124E-2</v>
      </c>
      <c r="F64" s="89">
        <v>0.78638738681030418</v>
      </c>
      <c r="G64" s="89">
        <v>-3.7468069321276687</v>
      </c>
      <c r="H64" s="89">
        <v>-19.819666430210276</v>
      </c>
      <c r="I64" s="89">
        <v>-109.39550402825463</v>
      </c>
    </row>
    <row r="65" spans="2:9" x14ac:dyDescent="0.25">
      <c r="B65" s="63"/>
      <c r="C65" s="84" t="s">
        <v>10</v>
      </c>
      <c r="D65" s="89">
        <v>-0.77419213819302968</v>
      </c>
      <c r="E65" s="89">
        <v>8.0362862641911477</v>
      </c>
      <c r="F65" s="89">
        <v>12.093783241193293</v>
      </c>
      <c r="G65" s="89">
        <v>6.4390499088678155</v>
      </c>
      <c r="H65" s="89">
        <v>14.182383954500764</v>
      </c>
      <c r="I65" s="89">
        <v>12.587757513665153</v>
      </c>
    </row>
    <row r="66" spans="2:9" x14ac:dyDescent="0.25">
      <c r="B66" s="63"/>
      <c r="C66" s="84" t="s">
        <v>14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</row>
    <row r="67" spans="2:9" x14ac:dyDescent="0.25">
      <c r="B67" s="63"/>
      <c r="C67" s="84" t="s">
        <v>13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</row>
    <row r="68" spans="2:9" x14ac:dyDescent="0.25">
      <c r="B68" s="63"/>
      <c r="C68" s="84" t="s">
        <v>12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</row>
    <row r="69" spans="2:9" x14ac:dyDescent="0.25">
      <c r="B69" s="63"/>
      <c r="C69" s="84" t="s">
        <v>20</v>
      </c>
      <c r="D69" s="89">
        <v>0</v>
      </c>
      <c r="E69" s="89">
        <v>-2.6569611446868695</v>
      </c>
      <c r="F69" s="89">
        <v>-2.9276520952168696</v>
      </c>
      <c r="G69" s="89">
        <v>-2.9276520952168696</v>
      </c>
      <c r="H69" s="89">
        <v>-2.9276520952168696</v>
      </c>
      <c r="I69" s="89">
        <v>-2.9276520952168696</v>
      </c>
    </row>
    <row r="70" spans="2:9" x14ac:dyDescent="0.25">
      <c r="B70" s="63"/>
      <c r="C70" s="84" t="s">
        <v>19</v>
      </c>
      <c r="D70" s="89">
        <v>0</v>
      </c>
      <c r="E70" s="89">
        <v>0</v>
      </c>
      <c r="F70" s="89">
        <v>-2.515364110427952</v>
      </c>
      <c r="G70" s="89">
        <v>-8.909871624544154</v>
      </c>
      <c r="H70" s="89">
        <v>0</v>
      </c>
      <c r="I70" s="89">
        <v>0</v>
      </c>
    </row>
    <row r="71" spans="2:9" x14ac:dyDescent="0.25">
      <c r="B71" s="63"/>
      <c r="C71" s="84" t="s">
        <v>30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</row>
    <row r="72" spans="2:9" ht="15.75" thickBot="1" x14ac:dyDescent="0.3">
      <c r="B72" s="92"/>
      <c r="C72" s="55" t="s">
        <v>15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</row>
    <row r="73" spans="2:9" x14ac:dyDescent="0.25">
      <c r="B73" s="31" t="s">
        <v>37</v>
      </c>
      <c r="C73" s="84" t="s">
        <v>16</v>
      </c>
      <c r="D73" s="89">
        <v>-4.5899380986316185E-3</v>
      </c>
      <c r="E73" s="89">
        <v>0</v>
      </c>
      <c r="F73" s="89">
        <v>-8.7708823030219207E-5</v>
      </c>
      <c r="G73" s="89">
        <v>-4.3073861855145168E-3</v>
      </c>
      <c r="H73" s="89">
        <v>-5.0550303206195579E-2</v>
      </c>
      <c r="I73" s="89">
        <v>-1.828876122635581E-2</v>
      </c>
    </row>
    <row r="74" spans="2:9" x14ac:dyDescent="0.25">
      <c r="B74" s="63"/>
      <c r="C74" s="84" t="s">
        <v>11</v>
      </c>
      <c r="D74" s="89">
        <v>-12.096359666363469</v>
      </c>
      <c r="E74" s="89">
        <v>-1.7492020432164281</v>
      </c>
      <c r="F74" s="89">
        <v>-344.21247562872816</v>
      </c>
      <c r="G74" s="89">
        <v>-496.5941521003632</v>
      </c>
      <c r="H74" s="89">
        <v>-582.37659449316402</v>
      </c>
      <c r="I74" s="89">
        <v>-749.71770638574628</v>
      </c>
    </row>
    <row r="75" spans="2:9" x14ac:dyDescent="0.25">
      <c r="B75" s="63"/>
      <c r="C75" s="84" t="s">
        <v>9</v>
      </c>
      <c r="D75" s="89">
        <v>12.063762628796326</v>
      </c>
      <c r="E75" s="89">
        <v>18.813789986484892</v>
      </c>
      <c r="F75" s="89">
        <v>17.837595287743625</v>
      </c>
      <c r="G75" s="89">
        <v>25.145657252524927</v>
      </c>
      <c r="H75" s="89">
        <v>37.210730179428083</v>
      </c>
      <c r="I75" s="89">
        <v>25.004818436774144</v>
      </c>
    </row>
    <row r="76" spans="2:9" x14ac:dyDescent="0.25">
      <c r="B76" s="63"/>
      <c r="C76" s="84" t="s">
        <v>10</v>
      </c>
      <c r="D76" s="89">
        <v>-0.63770863000236488</v>
      </c>
      <c r="E76" s="89">
        <v>1.810763611103809</v>
      </c>
      <c r="F76" s="89">
        <v>7.0196208112856482</v>
      </c>
      <c r="G76" s="89">
        <v>8.4225777498559324</v>
      </c>
      <c r="H76" s="89">
        <v>7.804004343151874</v>
      </c>
      <c r="I76" s="89">
        <v>3.763924330830406</v>
      </c>
    </row>
    <row r="77" spans="2:9" x14ac:dyDescent="0.25">
      <c r="B77" s="63"/>
      <c r="C77" s="84" t="s">
        <v>14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89">
        <v>0</v>
      </c>
    </row>
    <row r="78" spans="2:9" x14ac:dyDescent="0.25">
      <c r="B78" s="63"/>
      <c r="C78" s="84" t="s">
        <v>13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</row>
    <row r="79" spans="2:9" x14ac:dyDescent="0.25">
      <c r="B79" s="63"/>
      <c r="C79" s="84" t="s">
        <v>12</v>
      </c>
      <c r="D79" s="89">
        <v>-1.7736183035594877E-2</v>
      </c>
      <c r="E79" s="89">
        <v>5.4740300219957589</v>
      </c>
      <c r="F79" s="89">
        <v>5.4740300219957589</v>
      </c>
      <c r="G79" s="89">
        <v>5.4740300219957589</v>
      </c>
      <c r="H79" s="89">
        <v>-0.94940558809558695</v>
      </c>
      <c r="I79" s="89">
        <v>-13.173995690801011</v>
      </c>
    </row>
    <row r="80" spans="2:9" x14ac:dyDescent="0.25">
      <c r="B80" s="63"/>
      <c r="C80" s="84" t="s">
        <v>20</v>
      </c>
      <c r="D80" s="89">
        <v>0</v>
      </c>
      <c r="E80" s="89">
        <v>-2.6873989857798097</v>
      </c>
      <c r="F80" s="89">
        <v>-2.9181109651547104</v>
      </c>
      <c r="G80" s="89">
        <v>-2.7639383737907792</v>
      </c>
      <c r="H80" s="89">
        <v>-2.7134408255784592</v>
      </c>
      <c r="I80" s="89">
        <v>-1.5893234442387438</v>
      </c>
    </row>
    <row r="81" spans="2:9" x14ac:dyDescent="0.25">
      <c r="B81" s="63"/>
      <c r="C81" s="84" t="s">
        <v>19</v>
      </c>
      <c r="D81" s="89">
        <v>0</v>
      </c>
      <c r="E81" s="89">
        <v>0</v>
      </c>
      <c r="F81" s="89">
        <v>0</v>
      </c>
      <c r="G81" s="89">
        <v>5.9181905472000018</v>
      </c>
      <c r="H81" s="89">
        <v>0.86311513593116018</v>
      </c>
      <c r="I81" s="89">
        <v>0.7398129736552832</v>
      </c>
    </row>
    <row r="82" spans="2:9" x14ac:dyDescent="0.25">
      <c r="B82" s="63"/>
      <c r="C82" s="84" t="s">
        <v>30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</row>
    <row r="83" spans="2:9" ht="15.75" thickBot="1" x14ac:dyDescent="0.3">
      <c r="B83" s="92"/>
      <c r="C83" s="55" t="s">
        <v>15</v>
      </c>
      <c r="D83" s="89">
        <v>0</v>
      </c>
      <c r="E83" s="89">
        <v>0</v>
      </c>
      <c r="F83" s="89">
        <v>0</v>
      </c>
      <c r="G83" s="89">
        <v>0</v>
      </c>
      <c r="H83" s="89">
        <v>59.999999999999986</v>
      </c>
      <c r="I83" s="89">
        <v>59.999999999999986</v>
      </c>
    </row>
    <row r="84" spans="2:9" x14ac:dyDescent="0.25">
      <c r="B84" s="31" t="s">
        <v>38</v>
      </c>
      <c r="C84" s="84" t="s">
        <v>16</v>
      </c>
      <c r="D84" s="141">
        <v>0</v>
      </c>
      <c r="E84" s="141">
        <v>0</v>
      </c>
      <c r="F84" s="141">
        <v>0</v>
      </c>
      <c r="G84" s="141">
        <v>0</v>
      </c>
      <c r="H84" s="141">
        <v>1.7288029531778992E-3</v>
      </c>
      <c r="I84" s="141">
        <v>7.2582142819199724E-4</v>
      </c>
    </row>
    <row r="85" spans="2:9" x14ac:dyDescent="0.25">
      <c r="B85" s="63"/>
      <c r="C85" s="84" t="s">
        <v>11</v>
      </c>
      <c r="D85" s="89">
        <v>-9.701588159420794</v>
      </c>
      <c r="E85" s="89">
        <v>-121.23339031920574</v>
      </c>
      <c r="F85" s="89">
        <v>-205.56519618190794</v>
      </c>
      <c r="G85" s="89">
        <v>-315.84262453103599</v>
      </c>
      <c r="H85" s="89">
        <v>-582.00553310465648</v>
      </c>
      <c r="I85" s="89">
        <v>-729.42723173934951</v>
      </c>
    </row>
    <row r="86" spans="2:9" x14ac:dyDescent="0.25">
      <c r="B86" s="63"/>
      <c r="C86" s="84" t="s">
        <v>9</v>
      </c>
      <c r="D86" s="89">
        <v>9.2868267513789959E-2</v>
      </c>
      <c r="E86" s="89">
        <v>-0.10796868237050816</v>
      </c>
      <c r="F86" s="89">
        <v>-0.26050830818389414</v>
      </c>
      <c r="G86" s="89">
        <v>0</v>
      </c>
      <c r="H86" s="89">
        <v>-1.1474845079627585</v>
      </c>
      <c r="I86" s="89">
        <v>-0.93396338632719278</v>
      </c>
    </row>
    <row r="87" spans="2:9" x14ac:dyDescent="0.25">
      <c r="B87" s="63"/>
      <c r="C87" s="84" t="s">
        <v>10</v>
      </c>
      <c r="D87" s="89">
        <v>-0.46015170631691404</v>
      </c>
      <c r="E87" s="89">
        <v>0.52356380199159247</v>
      </c>
      <c r="F87" s="89">
        <v>0.19505203774865976</v>
      </c>
      <c r="G87" s="89">
        <v>0.50658319015411024</v>
      </c>
      <c r="H87" s="89">
        <v>3.9687626333648893</v>
      </c>
      <c r="I87" s="89">
        <v>6.1263044810790461</v>
      </c>
    </row>
    <row r="88" spans="2:9" x14ac:dyDescent="0.25">
      <c r="B88" s="63"/>
      <c r="C88" s="84" t="s">
        <v>14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</row>
    <row r="89" spans="2:9" x14ac:dyDescent="0.25">
      <c r="B89" s="63"/>
      <c r="C89" s="84" t="s">
        <v>13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</row>
    <row r="90" spans="2:9" x14ac:dyDescent="0.25">
      <c r="B90" s="63"/>
      <c r="C90" s="84" t="s">
        <v>12</v>
      </c>
      <c r="D90" s="89">
        <v>0</v>
      </c>
      <c r="E90" s="89">
        <v>0</v>
      </c>
      <c r="F90" s="89">
        <v>0</v>
      </c>
      <c r="G90" s="89">
        <v>0</v>
      </c>
      <c r="H90" s="89">
        <v>5.573059208316522E-3</v>
      </c>
      <c r="I90" s="89">
        <v>-4.0287650720287616E-3</v>
      </c>
    </row>
    <row r="91" spans="2:9" x14ac:dyDescent="0.25">
      <c r="B91" s="63"/>
      <c r="C91" s="84" t="s">
        <v>20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  <c r="I91" s="89">
        <v>0</v>
      </c>
    </row>
    <row r="92" spans="2:9" x14ac:dyDescent="0.25">
      <c r="B92" s="63"/>
      <c r="C92" s="84" t="s">
        <v>19</v>
      </c>
      <c r="D92" s="89">
        <v>0</v>
      </c>
      <c r="E92" s="89">
        <v>0</v>
      </c>
      <c r="F92" s="89">
        <v>0</v>
      </c>
      <c r="G92" s="89">
        <v>0</v>
      </c>
      <c r="H92" s="89">
        <v>-8.4068544920523074</v>
      </c>
      <c r="I92" s="89">
        <v>0</v>
      </c>
    </row>
    <row r="93" spans="2:9" x14ac:dyDescent="0.25">
      <c r="B93" s="63"/>
      <c r="C93" s="84" t="s">
        <v>30</v>
      </c>
      <c r="D93" s="89">
        <v>0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</row>
    <row r="94" spans="2:9" ht="15.75" thickBot="1" x14ac:dyDescent="0.3">
      <c r="B94" s="92"/>
      <c r="C94" s="55" t="s">
        <v>15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</row>
    <row r="95" spans="2:9" x14ac:dyDescent="0.25">
      <c r="B95" s="31" t="s">
        <v>39</v>
      </c>
      <c r="C95" s="84" t="s">
        <v>16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</row>
    <row r="96" spans="2:9" x14ac:dyDescent="0.25">
      <c r="B96" s="63"/>
      <c r="C96" s="84" t="s">
        <v>11</v>
      </c>
      <c r="D96" s="89">
        <v>-47.101791573642458</v>
      </c>
      <c r="E96" s="89">
        <v>-3.3542656137378799</v>
      </c>
      <c r="F96" s="89">
        <v>-579.83492282409657</v>
      </c>
      <c r="G96" s="89">
        <v>-926.22283931277389</v>
      </c>
      <c r="H96" s="89">
        <v>-996.58520707921707</v>
      </c>
      <c r="I96" s="89">
        <v>-1171.8501130161253</v>
      </c>
    </row>
    <row r="97" spans="2:9" x14ac:dyDescent="0.25">
      <c r="B97" s="63"/>
      <c r="C97" s="84" t="s">
        <v>9</v>
      </c>
      <c r="D97" s="89">
        <v>-1.2472852213616079</v>
      </c>
      <c r="E97" s="89">
        <v>-1.2954928137849038</v>
      </c>
      <c r="F97" s="89">
        <v>2.1620949240792697</v>
      </c>
      <c r="G97" s="89">
        <v>6.1487854838047724</v>
      </c>
      <c r="H97" s="89">
        <v>-1.417494337292851</v>
      </c>
      <c r="I97" s="89">
        <v>0.80125541979361969</v>
      </c>
    </row>
    <row r="98" spans="2:9" x14ac:dyDescent="0.25">
      <c r="B98" s="63"/>
      <c r="C98" s="84" t="s">
        <v>10</v>
      </c>
      <c r="D98" s="89">
        <v>1.9980160748697529</v>
      </c>
      <c r="E98" s="89">
        <v>2.194351192595775</v>
      </c>
      <c r="F98" s="89">
        <v>3.0264753544639689</v>
      </c>
      <c r="G98" s="89">
        <v>6.514699769276433</v>
      </c>
      <c r="H98" s="89">
        <v>1.9919765768419495</v>
      </c>
      <c r="I98" s="89">
        <v>6.2930053044626675</v>
      </c>
    </row>
    <row r="99" spans="2:9" x14ac:dyDescent="0.25">
      <c r="B99" s="63"/>
      <c r="C99" s="84" t="s">
        <v>14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89">
        <v>0</v>
      </c>
    </row>
    <row r="100" spans="2:9" x14ac:dyDescent="0.25">
      <c r="B100" s="63"/>
      <c r="C100" s="84" t="s">
        <v>13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89">
        <v>0</v>
      </c>
    </row>
    <row r="101" spans="2:9" x14ac:dyDescent="0.25">
      <c r="B101" s="63"/>
      <c r="C101" s="84" t="s">
        <v>12</v>
      </c>
      <c r="D101" s="89">
        <v>0</v>
      </c>
      <c r="E101" s="89">
        <v>4.9774633557319596</v>
      </c>
      <c r="F101" s="89">
        <v>4.9774633557319596</v>
      </c>
      <c r="G101" s="89">
        <v>4.9774633557319596</v>
      </c>
      <c r="H101" s="89">
        <v>3.2132957320059701</v>
      </c>
      <c r="I101" s="89">
        <v>3.2132957320059701</v>
      </c>
    </row>
    <row r="102" spans="2:9" x14ac:dyDescent="0.25">
      <c r="B102" s="63"/>
      <c r="C102" s="84" t="s">
        <v>20</v>
      </c>
      <c r="D102" s="89">
        <v>0</v>
      </c>
      <c r="E102" s="89">
        <v>0</v>
      </c>
      <c r="F102" s="89">
        <v>0</v>
      </c>
      <c r="G102" s="89">
        <v>0</v>
      </c>
      <c r="H102" s="89">
        <v>-5.7992579278457015</v>
      </c>
      <c r="I102" s="89">
        <v>-5.7992579278457015</v>
      </c>
    </row>
    <row r="103" spans="2:9" x14ac:dyDescent="0.25">
      <c r="B103" s="63"/>
      <c r="C103" s="84" t="s">
        <v>19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</row>
    <row r="104" spans="2:9" x14ac:dyDescent="0.25">
      <c r="B104" s="63"/>
      <c r="C104" s="84" t="s">
        <v>30</v>
      </c>
      <c r="D104" s="89">
        <v>0</v>
      </c>
      <c r="E104" s="89">
        <v>0</v>
      </c>
      <c r="F104" s="89">
        <v>-6.3751377600000003</v>
      </c>
      <c r="G104" s="89">
        <v>-6.3751377600000003</v>
      </c>
      <c r="H104" s="89">
        <v>-6.3751377600000003</v>
      </c>
      <c r="I104" s="89">
        <v>-6.3751377600000003</v>
      </c>
    </row>
    <row r="105" spans="2:9" ht="15.75" thickBot="1" x14ac:dyDescent="0.3">
      <c r="B105" s="92"/>
      <c r="C105" s="55" t="s">
        <v>15</v>
      </c>
      <c r="D105" s="89">
        <v>0</v>
      </c>
      <c r="E105" s="89">
        <v>0</v>
      </c>
      <c r="F105" s="89">
        <v>-3.4000000000000021</v>
      </c>
      <c r="G105" s="89">
        <v>-3.4000000000000021</v>
      </c>
      <c r="H105" s="89">
        <v>-3.3999999999999986</v>
      </c>
      <c r="I105" s="89">
        <v>-3.3999999999999986</v>
      </c>
    </row>
    <row r="106" spans="2:9" x14ac:dyDescent="0.25">
      <c r="B106" s="31" t="s">
        <v>107</v>
      </c>
      <c r="C106" s="84" t="s">
        <v>16</v>
      </c>
      <c r="D106" s="141">
        <v>2.4343310148616126E-2</v>
      </c>
      <c r="E106" s="141">
        <v>0.24522412829897178</v>
      </c>
      <c r="F106" s="141">
        <v>0.2208895733102807</v>
      </c>
      <c r="G106" s="141">
        <v>0.1246386319472208</v>
      </c>
      <c r="H106" s="141">
        <v>0.11631074960714471</v>
      </c>
      <c r="I106" s="141">
        <v>1.1340959815498763E-2</v>
      </c>
    </row>
    <row r="107" spans="2:9" x14ac:dyDescent="0.25">
      <c r="B107" s="63"/>
      <c r="C107" s="84" t="s">
        <v>11</v>
      </c>
      <c r="D107" s="89">
        <v>-1.0659417374499753</v>
      </c>
      <c r="E107" s="89">
        <v>28.393857527810269</v>
      </c>
      <c r="F107" s="89">
        <v>-258.4846004110791</v>
      </c>
      <c r="G107" s="89">
        <v>-312.5372325398946</v>
      </c>
      <c r="H107" s="89">
        <v>-378.415929931341</v>
      </c>
      <c r="I107" s="89">
        <v>-420.33311275977303</v>
      </c>
    </row>
    <row r="108" spans="2:9" x14ac:dyDescent="0.25">
      <c r="B108" s="63"/>
      <c r="C108" s="84" t="s">
        <v>9</v>
      </c>
      <c r="D108" s="89">
        <v>7.8389342027019211</v>
      </c>
      <c r="E108" s="89">
        <v>-79.930961121366863</v>
      </c>
      <c r="F108" s="89">
        <v>-42.736486888467994</v>
      </c>
      <c r="G108" s="89">
        <v>-79.290758523772411</v>
      </c>
      <c r="H108" s="89">
        <v>-91.763798450249624</v>
      </c>
      <c r="I108" s="89">
        <v>-138.07407465322069</v>
      </c>
    </row>
    <row r="109" spans="2:9" x14ac:dyDescent="0.25">
      <c r="B109" s="63"/>
      <c r="C109" s="84" t="s">
        <v>10</v>
      </c>
      <c r="D109" s="89">
        <v>-12.948050404585672</v>
      </c>
      <c r="E109" s="89">
        <v>-8.6578773866770007</v>
      </c>
      <c r="F109" s="89">
        <v>-4.2214945033047115</v>
      </c>
      <c r="G109" s="89">
        <v>-6.8421661868132446</v>
      </c>
      <c r="H109" s="89">
        <v>-10.601266636223443</v>
      </c>
      <c r="I109" s="89">
        <v>-26.803420642958599</v>
      </c>
    </row>
    <row r="110" spans="2:9" x14ac:dyDescent="0.25">
      <c r="B110" s="63"/>
      <c r="C110" s="84" t="s">
        <v>14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</row>
    <row r="111" spans="2:9" x14ac:dyDescent="0.25">
      <c r="B111" s="63"/>
      <c r="C111" s="84" t="s">
        <v>13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89">
        <v>0</v>
      </c>
    </row>
    <row r="112" spans="2:9" x14ac:dyDescent="0.25">
      <c r="B112" s="63"/>
      <c r="C112" s="84" t="s">
        <v>12</v>
      </c>
      <c r="D112" s="89">
        <v>-7.7828715699730537</v>
      </c>
      <c r="E112" s="89">
        <v>-64.60608413466062</v>
      </c>
      <c r="F112" s="89">
        <v>-71.830804823341396</v>
      </c>
      <c r="G112" s="89">
        <v>-85.377820241173865</v>
      </c>
      <c r="H112" s="89">
        <v>-90.065916582082082</v>
      </c>
      <c r="I112" s="89">
        <v>-97.693495989450483</v>
      </c>
    </row>
    <row r="113" spans="2:9" x14ac:dyDescent="0.25">
      <c r="B113" s="63"/>
      <c r="C113" s="84" t="s">
        <v>20</v>
      </c>
      <c r="D113" s="89">
        <v>0</v>
      </c>
      <c r="E113" s="89">
        <v>12.627640766836866</v>
      </c>
      <c r="F113" s="89">
        <v>12.863416136656895</v>
      </c>
      <c r="G113" s="89">
        <v>14.038354639593024</v>
      </c>
      <c r="H113" s="89">
        <v>14.104896064984786</v>
      </c>
      <c r="I113" s="89">
        <v>15.456893417085183</v>
      </c>
    </row>
    <row r="114" spans="2:9" x14ac:dyDescent="0.25">
      <c r="B114" s="63"/>
      <c r="C114" s="84" t="s">
        <v>19</v>
      </c>
      <c r="D114" s="89">
        <v>0</v>
      </c>
      <c r="E114" s="89">
        <v>0</v>
      </c>
      <c r="F114" s="89">
        <v>0</v>
      </c>
      <c r="G114" s="89">
        <v>4.2149968728659815</v>
      </c>
      <c r="H114" s="89">
        <v>-10.713384178400133</v>
      </c>
      <c r="I114" s="89">
        <v>-22.303787432333593</v>
      </c>
    </row>
    <row r="115" spans="2:9" x14ac:dyDescent="0.25">
      <c r="B115" s="63"/>
      <c r="C115" s="84" t="s">
        <v>30</v>
      </c>
      <c r="D115" s="89">
        <v>0</v>
      </c>
      <c r="E115" s="89">
        <v>0</v>
      </c>
      <c r="F115" s="89">
        <v>10.448688854256005</v>
      </c>
      <c r="G115" s="89">
        <v>10.448688854256005</v>
      </c>
      <c r="H115" s="89">
        <v>11.277810854255989</v>
      </c>
      <c r="I115" s="89">
        <v>10.348093423887036</v>
      </c>
    </row>
    <row r="116" spans="2:9" ht="15.75" thickBot="1" x14ac:dyDescent="0.3">
      <c r="B116" s="92"/>
      <c r="C116" s="55" t="s">
        <v>15</v>
      </c>
      <c r="D116" s="120">
        <v>0</v>
      </c>
      <c r="E116" s="120">
        <v>26.255928049999966</v>
      </c>
      <c r="F116" s="120">
        <v>26.255928050000023</v>
      </c>
      <c r="G116" s="120">
        <v>26.255928050000023</v>
      </c>
      <c r="H116" s="120">
        <v>28.756901349999907</v>
      </c>
      <c r="I116" s="120">
        <v>28.756901349999907</v>
      </c>
    </row>
    <row r="117" spans="2:9" x14ac:dyDescent="0.25">
      <c r="B117" s="31" t="s">
        <v>106</v>
      </c>
      <c r="C117" s="84" t="s">
        <v>16</v>
      </c>
      <c r="D117" s="89">
        <v>-3.3236966052564654E-2</v>
      </c>
      <c r="E117" s="89">
        <v>8.8963197991329679E-3</v>
      </c>
      <c r="F117" s="89">
        <v>0</v>
      </c>
      <c r="G117" s="89">
        <v>-3.2208325876020183E-2</v>
      </c>
      <c r="H117" s="89">
        <v>-3.008037190163293E-2</v>
      </c>
      <c r="I117" s="89">
        <v>-1.3347069757905672E-2</v>
      </c>
    </row>
    <row r="118" spans="2:9" x14ac:dyDescent="0.25">
      <c r="B118" s="63"/>
      <c r="C118" s="84" t="s">
        <v>11</v>
      </c>
      <c r="D118" s="89">
        <v>-23.599095904431124</v>
      </c>
      <c r="E118" s="89">
        <v>-10.601023553167806</v>
      </c>
      <c r="F118" s="89">
        <v>-399.47665592702606</v>
      </c>
      <c r="G118" s="89">
        <v>-548.28394352796249</v>
      </c>
      <c r="H118" s="89">
        <v>-630.63867550841428</v>
      </c>
      <c r="I118" s="89">
        <v>-825.88316991957095</v>
      </c>
    </row>
    <row r="119" spans="2:9" x14ac:dyDescent="0.25">
      <c r="B119" s="63"/>
      <c r="C119" s="84" t="s">
        <v>9</v>
      </c>
      <c r="D119" s="89">
        <v>3.2414976602565275</v>
      </c>
      <c r="E119" s="89">
        <v>5.2868483975073559</v>
      </c>
      <c r="F119" s="89">
        <v>30.835195329390672</v>
      </c>
      <c r="G119" s="89">
        <v>31.76458213171577</v>
      </c>
      <c r="H119" s="89">
        <v>34.791940019940739</v>
      </c>
      <c r="I119" s="89">
        <v>-11.849223364443219</v>
      </c>
    </row>
    <row r="120" spans="2:9" x14ac:dyDescent="0.25">
      <c r="B120" s="63"/>
      <c r="C120" s="84" t="s">
        <v>10</v>
      </c>
      <c r="D120" s="89">
        <v>1.7450192326907086</v>
      </c>
      <c r="E120" s="89">
        <v>0.34842969441461946</v>
      </c>
      <c r="F120" s="89">
        <v>2.2239196222600128</v>
      </c>
      <c r="G120" s="89">
        <v>2.5096541414811497</v>
      </c>
      <c r="H120" s="89">
        <v>-2.0088726702514634</v>
      </c>
      <c r="I120" s="89">
        <v>0.57850652050768758</v>
      </c>
    </row>
    <row r="121" spans="2:9" x14ac:dyDescent="0.25">
      <c r="B121" s="63"/>
      <c r="C121" s="84" t="s">
        <v>14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89">
        <v>0</v>
      </c>
    </row>
    <row r="122" spans="2:9" x14ac:dyDescent="0.25">
      <c r="B122" s="63"/>
      <c r="C122" s="84" t="s">
        <v>13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</row>
    <row r="123" spans="2:9" x14ac:dyDescent="0.25">
      <c r="B123" s="63"/>
      <c r="C123" s="84" t="s">
        <v>12</v>
      </c>
      <c r="D123" s="89">
        <v>0</v>
      </c>
      <c r="E123" s="89">
        <v>2.1086350621295367</v>
      </c>
      <c r="F123" s="89">
        <v>2.9155620668362872</v>
      </c>
      <c r="G123" s="89">
        <v>2.9155620668362872</v>
      </c>
      <c r="H123" s="89">
        <v>2.9155620668362587</v>
      </c>
      <c r="I123" s="89">
        <v>-62.397759924227927</v>
      </c>
    </row>
    <row r="124" spans="2:9" x14ac:dyDescent="0.25">
      <c r="B124" s="63"/>
      <c r="C124" s="84" t="s">
        <v>20</v>
      </c>
      <c r="D124" s="89">
        <v>0</v>
      </c>
      <c r="E124" s="89">
        <v>-2.0549992065674019</v>
      </c>
      <c r="F124" s="89">
        <v>-2.1359726575034017</v>
      </c>
      <c r="G124" s="89">
        <v>-2.7565756075065</v>
      </c>
      <c r="H124" s="89">
        <v>-2.6756021565705002</v>
      </c>
      <c r="I124" s="89">
        <v>-2.1506202207003611</v>
      </c>
    </row>
    <row r="125" spans="2:9" x14ac:dyDescent="0.25">
      <c r="B125" s="63"/>
      <c r="C125" s="84" t="s">
        <v>19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-15.80752403014808</v>
      </c>
    </row>
    <row r="126" spans="2:9" x14ac:dyDescent="0.25">
      <c r="B126" s="63"/>
      <c r="C126" s="84" t="s">
        <v>30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</row>
    <row r="127" spans="2:9" ht="15.75" thickBot="1" x14ac:dyDescent="0.3">
      <c r="B127" s="92"/>
      <c r="C127" s="55" t="s">
        <v>15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89">
        <v>0</v>
      </c>
    </row>
    <row r="128" spans="2:9" x14ac:dyDescent="0.25">
      <c r="B128" s="31" t="s">
        <v>31</v>
      </c>
      <c r="C128" s="84" t="s">
        <v>16</v>
      </c>
      <c r="D128" s="141">
        <v>-9.5084119221091612E-3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</row>
    <row r="129" spans="2:9" x14ac:dyDescent="0.25">
      <c r="B129" s="63"/>
      <c r="C129" s="84" t="s">
        <v>11</v>
      </c>
      <c r="D129" s="89">
        <v>-0.84712187430341146</v>
      </c>
      <c r="E129" s="89">
        <v>-11.925012650186773</v>
      </c>
      <c r="F129" s="89">
        <v>-51.588334661188696</v>
      </c>
      <c r="G129" s="89">
        <v>-102.936085607042</v>
      </c>
      <c r="H129" s="89">
        <v>-116.5619080556167</v>
      </c>
      <c r="I129" s="89">
        <v>-160.91513207533524</v>
      </c>
    </row>
    <row r="130" spans="2:9" x14ac:dyDescent="0.25">
      <c r="B130" s="63"/>
      <c r="C130" s="84" t="s">
        <v>9</v>
      </c>
      <c r="D130" s="89">
        <v>-2.2975220545116599</v>
      </c>
      <c r="E130" s="89">
        <v>-1.058496944793319</v>
      </c>
      <c r="F130" s="89">
        <v>4.6923315194227371</v>
      </c>
      <c r="G130" s="89">
        <v>-9.6330246912447137</v>
      </c>
      <c r="H130" s="89">
        <v>-11.92543837066421</v>
      </c>
      <c r="I130" s="89">
        <v>-62.879544750034484</v>
      </c>
    </row>
    <row r="131" spans="2:9" x14ac:dyDescent="0.25">
      <c r="B131" s="63"/>
      <c r="C131" s="84" t="s">
        <v>10</v>
      </c>
      <c r="D131" s="89">
        <v>-0.94327899392092718</v>
      </c>
      <c r="E131" s="89">
        <v>1.8824268018077248</v>
      </c>
      <c r="F131" s="89">
        <v>3.1679699215886785</v>
      </c>
      <c r="G131" s="89">
        <v>-0.86936611540508579</v>
      </c>
      <c r="H131" s="89">
        <v>-6.1444254555691202</v>
      </c>
      <c r="I131" s="89">
        <v>0.43258571559968573</v>
      </c>
    </row>
    <row r="132" spans="2:9" x14ac:dyDescent="0.25">
      <c r="B132" s="63"/>
      <c r="C132" s="84" t="s">
        <v>14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</row>
    <row r="133" spans="2:9" x14ac:dyDescent="0.25">
      <c r="B133" s="63"/>
      <c r="C133" s="84" t="s">
        <v>13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</row>
    <row r="134" spans="2:9" x14ac:dyDescent="0.25">
      <c r="B134" s="63"/>
      <c r="C134" s="84" t="s">
        <v>12</v>
      </c>
      <c r="D134" s="89">
        <v>0</v>
      </c>
      <c r="E134" s="89">
        <v>-10.677678901600565</v>
      </c>
      <c r="F134" s="89">
        <v>-15.692693655126668</v>
      </c>
      <c r="G134" s="89">
        <v>-16.555690504218973</v>
      </c>
      <c r="H134" s="89">
        <v>-32.375516661924877</v>
      </c>
      <c r="I134" s="89">
        <v>-56.771267800193783</v>
      </c>
    </row>
    <row r="135" spans="2:9" x14ac:dyDescent="0.25">
      <c r="B135" s="63"/>
      <c r="C135" s="84" t="s">
        <v>20</v>
      </c>
      <c r="D135" s="89">
        <v>0</v>
      </c>
      <c r="E135" s="89">
        <v>-0.4453539801479991</v>
      </c>
      <c r="F135" s="89">
        <v>-0.4453539801479991</v>
      </c>
      <c r="G135" s="89">
        <v>-0.28340707827599942</v>
      </c>
      <c r="H135" s="89">
        <v>0</v>
      </c>
      <c r="I135" s="89">
        <v>0</v>
      </c>
    </row>
    <row r="136" spans="2:9" x14ac:dyDescent="0.25">
      <c r="B136" s="63"/>
      <c r="C136" s="84" t="s">
        <v>19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</row>
    <row r="137" spans="2:9" x14ac:dyDescent="0.25">
      <c r="B137" s="63"/>
      <c r="C137" s="84" t="s">
        <v>30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</row>
    <row r="138" spans="2:9" ht="15.75" thickBot="1" x14ac:dyDescent="0.3">
      <c r="B138" s="92"/>
      <c r="C138" s="55" t="s">
        <v>15</v>
      </c>
      <c r="D138" s="120">
        <v>0</v>
      </c>
      <c r="E138" s="120">
        <v>0</v>
      </c>
      <c r="F138" s="120">
        <v>0</v>
      </c>
      <c r="G138" s="120">
        <v>0</v>
      </c>
      <c r="H138" s="120">
        <v>0</v>
      </c>
      <c r="I138" s="120">
        <v>0</v>
      </c>
    </row>
    <row r="139" spans="2:9" x14ac:dyDescent="0.25">
      <c r="B139" s="31" t="s">
        <v>35</v>
      </c>
      <c r="C139" s="84" t="s">
        <v>16</v>
      </c>
      <c r="D139" s="89">
        <v>-0.13358015976121074</v>
      </c>
      <c r="E139" s="89">
        <v>2.2343861912137442E-2</v>
      </c>
      <c r="F139" s="89">
        <v>4.8813141625572598E-2</v>
      </c>
      <c r="G139" s="89">
        <v>1.88420879696789E-2</v>
      </c>
      <c r="H139" s="89">
        <v>1.0621612580493434E-2</v>
      </c>
      <c r="I139" s="89">
        <v>-9.068447486754394E-3</v>
      </c>
    </row>
    <row r="140" spans="2:9" x14ac:dyDescent="0.25">
      <c r="B140" s="63"/>
      <c r="C140" s="84" t="s">
        <v>11</v>
      </c>
      <c r="D140" s="89">
        <v>-13.217745650504298</v>
      </c>
      <c r="E140" s="89">
        <v>-0.23065129113911098</v>
      </c>
      <c r="F140" s="89">
        <v>-159.70040868689568</v>
      </c>
      <c r="G140" s="89">
        <v>-175.94330181491557</v>
      </c>
      <c r="H140" s="89">
        <v>-143.39745884706201</v>
      </c>
      <c r="I140" s="89">
        <v>-158.29908887744193</v>
      </c>
    </row>
    <row r="141" spans="2:9" x14ac:dyDescent="0.25">
      <c r="B141" s="63"/>
      <c r="C141" s="84" t="s">
        <v>9</v>
      </c>
      <c r="D141" s="89">
        <v>-12.071537753434995</v>
      </c>
      <c r="E141" s="89">
        <v>-13.97418122401271</v>
      </c>
      <c r="F141" s="89">
        <v>-4.8995121086076665</v>
      </c>
      <c r="G141" s="89">
        <v>-2.8850345562199777</v>
      </c>
      <c r="H141" s="89">
        <v>3.9049352975028739</v>
      </c>
      <c r="I141" s="89">
        <v>-7.5951127603314603</v>
      </c>
    </row>
    <row r="142" spans="2:9" x14ac:dyDescent="0.25">
      <c r="B142" s="63"/>
      <c r="C142" s="84" t="s">
        <v>10</v>
      </c>
      <c r="D142" s="89">
        <v>-0.48657710265659659</v>
      </c>
      <c r="E142" s="89">
        <v>-8.1645737697499179</v>
      </c>
      <c r="F142" s="89">
        <v>-8.05965616113658</v>
      </c>
      <c r="G142" s="89">
        <v>-8.3606626127542647</v>
      </c>
      <c r="H142" s="89">
        <v>-10.227970205685772</v>
      </c>
      <c r="I142" s="89">
        <v>-13.752650028489409</v>
      </c>
    </row>
    <row r="143" spans="2:9" x14ac:dyDescent="0.25">
      <c r="B143" s="63"/>
      <c r="C143" s="84" t="s">
        <v>14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89">
        <v>0</v>
      </c>
    </row>
    <row r="144" spans="2:9" x14ac:dyDescent="0.25">
      <c r="B144" s="63"/>
      <c r="C144" s="84" t="s">
        <v>13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</row>
    <row r="145" spans="2:9" x14ac:dyDescent="0.25">
      <c r="B145" s="63"/>
      <c r="C145" s="84" t="s">
        <v>12</v>
      </c>
      <c r="D145" s="89">
        <v>1.2893431404279454E-3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</row>
    <row r="146" spans="2:9" x14ac:dyDescent="0.25">
      <c r="B146" s="63"/>
      <c r="C146" s="84" t="s">
        <v>20</v>
      </c>
      <c r="D146" s="89">
        <v>0</v>
      </c>
      <c r="E146" s="89">
        <v>2.1460630511053189</v>
      </c>
      <c r="F146" s="89">
        <v>2.1460630511053296</v>
      </c>
      <c r="G146" s="89">
        <v>2.3876026685013301</v>
      </c>
      <c r="H146" s="89">
        <v>2.3876026685013301</v>
      </c>
      <c r="I146" s="89">
        <v>4.4115380832333244</v>
      </c>
    </row>
    <row r="147" spans="2:9" x14ac:dyDescent="0.25">
      <c r="B147" s="63"/>
      <c r="C147" s="84" t="s">
        <v>19</v>
      </c>
      <c r="D147" s="89">
        <v>0</v>
      </c>
      <c r="E147" s="89">
        <v>0</v>
      </c>
      <c r="F147" s="89">
        <v>-9.6574440691541383</v>
      </c>
      <c r="G147" s="89">
        <v>-9.6574440691541383</v>
      </c>
      <c r="H147" s="89">
        <v>-7.3466484800213436</v>
      </c>
      <c r="I147" s="89">
        <v>-9.6574440691541383</v>
      </c>
    </row>
    <row r="148" spans="2:9" x14ac:dyDescent="0.25">
      <c r="B148" s="63"/>
      <c r="C148" s="84" t="s">
        <v>30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</row>
    <row r="149" spans="2:9" ht="15.75" thickBot="1" x14ac:dyDescent="0.3">
      <c r="B149" s="92"/>
      <c r="C149" s="55" t="s">
        <v>15</v>
      </c>
      <c r="D149" s="120">
        <v>0</v>
      </c>
      <c r="E149" s="120">
        <v>-5.0000039664155338E-8</v>
      </c>
      <c r="F149" s="120">
        <v>-4.9999982820736477E-8</v>
      </c>
      <c r="G149" s="120">
        <v>-4.9999982820736477E-8</v>
      </c>
      <c r="H149" s="120">
        <v>-4.9999982820736477E-8</v>
      </c>
      <c r="I149" s="120">
        <v>-4.9999982820736477E-8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8"/>
  <sheetViews>
    <sheetView topLeftCell="A32" workbookViewId="0">
      <selection activeCell="D61" sqref="D61"/>
    </sheetView>
  </sheetViews>
  <sheetFormatPr defaultColWidth="9.140625" defaultRowHeight="15" x14ac:dyDescent="0.25"/>
  <cols>
    <col min="1" max="1" width="9.140625" style="84"/>
    <col min="2" max="2" width="29.42578125" style="84" bestFit="1" customWidth="1"/>
    <col min="3" max="3" width="26" style="84" bestFit="1" customWidth="1"/>
    <col min="4" max="12" width="10.5703125" style="84" bestFit="1" customWidth="1"/>
    <col min="13" max="15" width="9.140625" style="84"/>
    <col min="16" max="16" width="29.42578125" style="84" bestFit="1" customWidth="1"/>
    <col min="17" max="17" width="26" style="84" bestFit="1" customWidth="1"/>
    <col min="18" max="26" width="10.5703125" style="84" bestFit="1" customWidth="1"/>
    <col min="27" max="16384" width="9.140625" style="84"/>
  </cols>
  <sheetData>
    <row r="1" spans="2:26" x14ac:dyDescent="0.25">
      <c r="B1" s="121" t="s">
        <v>95</v>
      </c>
      <c r="P1" s="121" t="s">
        <v>103</v>
      </c>
    </row>
    <row r="2" spans="2:26" ht="15.75" thickBot="1" x14ac:dyDescent="0.3">
      <c r="B2" s="4"/>
      <c r="C2" s="5" t="s">
        <v>96</v>
      </c>
      <c r="D2" s="5">
        <v>2013</v>
      </c>
      <c r="E2" s="5">
        <v>2014</v>
      </c>
      <c r="F2" s="5">
        <v>2016</v>
      </c>
      <c r="G2" s="5">
        <v>2018</v>
      </c>
      <c r="H2" s="5">
        <v>2020</v>
      </c>
      <c r="I2" s="5">
        <v>2025</v>
      </c>
      <c r="J2" s="5">
        <v>2030</v>
      </c>
      <c r="K2" s="5">
        <v>2035</v>
      </c>
      <c r="L2" s="5">
        <v>2040</v>
      </c>
      <c r="P2" s="4"/>
      <c r="Q2" s="5"/>
      <c r="R2" s="5">
        <v>2013</v>
      </c>
      <c r="S2" s="5">
        <v>2014</v>
      </c>
      <c r="T2" s="5">
        <v>2016</v>
      </c>
      <c r="U2" s="5">
        <v>2018</v>
      </c>
      <c r="V2" s="5">
        <v>2020</v>
      </c>
      <c r="W2" s="5">
        <v>2025</v>
      </c>
      <c r="X2" s="5">
        <v>2030</v>
      </c>
      <c r="Y2" s="5">
        <v>2035</v>
      </c>
      <c r="Z2" s="5">
        <v>2040</v>
      </c>
    </row>
    <row r="3" spans="2:26" x14ac:dyDescent="0.25">
      <c r="B3" s="31" t="s">
        <v>72</v>
      </c>
      <c r="C3" s="84" t="s">
        <v>94</v>
      </c>
      <c r="D3" s="123">
        <f>INDEX('Market Prices'!$D$8:$P$8,MATCH('Data for Charts'!D2,'Market Prices'!$D$6:$P$6,0))</f>
        <v>3.3255964150000001</v>
      </c>
      <c r="E3" s="123">
        <f>INDEX('Market Prices'!$D$8:$P$8,MATCH('Data for Charts'!E2,'Market Prices'!$D$6:$P$6,0))</f>
        <v>3.46155638363429</v>
      </c>
      <c r="F3" s="123">
        <f>INDEX('Market Prices'!$D$8:$P$8,MATCH('Data for Charts'!F2,'Market Prices'!$D$6:$P$6,0))</f>
        <v>3.7438661152889701</v>
      </c>
      <c r="G3" s="123">
        <f>INDEX('Market Prices'!$D$8:$P$8,MATCH('Data for Charts'!G2,'Market Prices'!$D$6:$P$6,0))</f>
        <v>4.0399999999684502</v>
      </c>
      <c r="H3" s="123">
        <f>INDEX('Market Prices'!$D$8:$P$8,MATCH('Data for Charts'!H2,'Market Prices'!$D$6:$P$6,0))</f>
        <v>4.2200000002020301</v>
      </c>
      <c r="I3" s="123">
        <f>INDEX('Market Prices'!$D$8:$P$8,MATCH('Data for Charts'!I2,'Market Prices'!$D$6:$P$6,0))</f>
        <v>4.46999999901898</v>
      </c>
      <c r="J3" s="123" t="e">
        <f>INDEX('Market Prices'!$D$8:$P$8,MATCH('Data for Charts'!J2,'Market Prices'!$D$6:$P$6,0))</f>
        <v>#N/A</v>
      </c>
      <c r="K3" s="123" t="e">
        <f>INDEX('Market Prices'!$D$8:$P$8,MATCH('Data for Charts'!K2,'Market Prices'!$D$6:$P$6,0))</f>
        <v>#N/A</v>
      </c>
      <c r="L3" s="123" t="e">
        <f>INDEX('Market Prices'!$D$8:$P$8,MATCH('Data for Charts'!L2,'Market Prices'!$D$6:$P$6,0))</f>
        <v>#N/A</v>
      </c>
      <c r="P3" s="31" t="s">
        <v>72</v>
      </c>
      <c r="R3" s="123">
        <f>'Total Retirements'!D10</f>
        <v>4.3254999999999999</v>
      </c>
      <c r="S3" s="123">
        <f>'Total Retirements'!E10+R3</f>
        <v>16.605351125000002</v>
      </c>
      <c r="T3" s="123">
        <f>'Total Retirements'!F10+S3</f>
        <v>94.86747502315113</v>
      </c>
      <c r="U3" s="123">
        <f>'Total Retirements'!G10+T3</f>
        <v>104.48471839922622</v>
      </c>
      <c r="V3" s="123">
        <f>'Total Retirements'!H10+U3</f>
        <v>112.51129239886694</v>
      </c>
      <c r="W3" s="123">
        <f>'Total Retirements'!I10+V3</f>
        <v>131.05399616202322</v>
      </c>
      <c r="X3" s="123" t="e">
        <f>'Total Retirements'!#REF!+W3</f>
        <v>#REF!</v>
      </c>
      <c r="Y3" s="123" t="e">
        <f>'Total Retirements'!#REF!+X3</f>
        <v>#REF!</v>
      </c>
      <c r="Z3" s="123" t="e">
        <f>'Total Retirements'!#REF!+Y3</f>
        <v>#REF!</v>
      </c>
    </row>
    <row r="5" spans="2:26" x14ac:dyDescent="0.25">
      <c r="B5" s="121" t="s">
        <v>89</v>
      </c>
      <c r="P5" s="121" t="s">
        <v>89</v>
      </c>
    </row>
    <row r="7" spans="2:26" ht="15.75" thickBot="1" x14ac:dyDescent="0.3">
      <c r="B7" s="4"/>
      <c r="C7" s="5" t="s">
        <v>24</v>
      </c>
      <c r="D7" s="5">
        <v>2013</v>
      </c>
      <c r="E7" s="5">
        <v>2014</v>
      </c>
      <c r="F7" s="5">
        <v>2016</v>
      </c>
      <c r="G7" s="5">
        <v>2018</v>
      </c>
      <c r="H7" s="5">
        <v>2020</v>
      </c>
      <c r="I7" s="5">
        <v>2025</v>
      </c>
      <c r="J7" s="5">
        <v>2030</v>
      </c>
      <c r="K7" s="5">
        <v>2035</v>
      </c>
      <c r="L7" s="5">
        <v>2040</v>
      </c>
      <c r="P7" s="4"/>
      <c r="Q7" s="5" t="s">
        <v>24</v>
      </c>
      <c r="R7" s="5">
        <v>2013</v>
      </c>
      <c r="S7" s="5">
        <v>2014</v>
      </c>
      <c r="T7" s="5">
        <v>2016</v>
      </c>
      <c r="U7" s="5">
        <v>2018</v>
      </c>
      <c r="V7" s="5">
        <v>2020</v>
      </c>
      <c r="W7" s="5">
        <v>2025</v>
      </c>
      <c r="X7" s="5">
        <v>2030</v>
      </c>
      <c r="Y7" s="5">
        <v>2035</v>
      </c>
      <c r="Z7" s="5">
        <v>2040</v>
      </c>
    </row>
    <row r="8" spans="2:26" x14ac:dyDescent="0.25">
      <c r="B8" s="31" t="s">
        <v>72</v>
      </c>
      <c r="C8" s="84" t="s">
        <v>9</v>
      </c>
      <c r="D8" s="22">
        <f>Generation!D7</f>
        <v>1006.1355662267625</v>
      </c>
      <c r="E8" s="22">
        <f>Generation!E7</f>
        <v>1025.546955428538</v>
      </c>
      <c r="F8" s="22">
        <f>Generation!F7</f>
        <v>1088.006947321996</v>
      </c>
      <c r="G8" s="22">
        <f>Generation!G7</f>
        <v>1014.4818940727638</v>
      </c>
      <c r="H8" s="22">
        <f>Generation!H7</f>
        <v>1013.438274654363</v>
      </c>
      <c r="I8" s="22">
        <f>Generation!I7</f>
        <v>967.53074350106499</v>
      </c>
      <c r="J8" s="22" t="e">
        <f>Generation!#REF!</f>
        <v>#REF!</v>
      </c>
      <c r="K8" s="22" t="e">
        <f>Generation!#REF!</f>
        <v>#REF!</v>
      </c>
      <c r="L8" s="22" t="e">
        <f>Generation!#REF!</f>
        <v>#REF!</v>
      </c>
      <c r="P8" s="31" t="s">
        <v>72</v>
      </c>
      <c r="Q8" s="84" t="s">
        <v>18</v>
      </c>
      <c r="R8" s="134">
        <f>D23</f>
        <v>80.69989628051998</v>
      </c>
      <c r="S8" s="134">
        <f t="shared" ref="S8:Z8" si="0">E23</f>
        <v>117.05203304603999</v>
      </c>
      <c r="T8" s="134">
        <f t="shared" si="0"/>
        <v>176.96028378011999</v>
      </c>
      <c r="U8" s="134">
        <f t="shared" si="0"/>
        <v>296.7535376449199</v>
      </c>
      <c r="V8" s="134">
        <f t="shared" si="0"/>
        <v>437.35761238080005</v>
      </c>
      <c r="W8" s="134">
        <f t="shared" si="0"/>
        <v>708.61310321759993</v>
      </c>
      <c r="X8" s="134" t="e">
        <f t="shared" si="0"/>
        <v>#REF!</v>
      </c>
      <c r="Y8" s="134" t="e">
        <f t="shared" si="0"/>
        <v>#REF!</v>
      </c>
      <c r="Z8" s="134" t="e">
        <f t="shared" si="0"/>
        <v>#REF!</v>
      </c>
    </row>
    <row r="9" spans="2:26" x14ac:dyDescent="0.25">
      <c r="C9" s="84" t="s">
        <v>85</v>
      </c>
      <c r="D9" s="72">
        <f>Generation!D8</f>
        <v>0</v>
      </c>
      <c r="E9" s="72">
        <f>Generation!E8</f>
        <v>0</v>
      </c>
      <c r="F9" s="72">
        <f>Generation!F8</f>
        <v>0</v>
      </c>
      <c r="G9" s="72">
        <f>Generation!G8</f>
        <v>0</v>
      </c>
      <c r="H9" s="72">
        <f>Generation!H8</f>
        <v>0</v>
      </c>
      <c r="I9" s="72">
        <f>Generation!I8</f>
        <v>0</v>
      </c>
      <c r="J9" s="72" t="e">
        <f>Generation!#REF!</f>
        <v>#REF!</v>
      </c>
      <c r="K9" s="72" t="e">
        <f>Generation!#REF!</f>
        <v>#REF!</v>
      </c>
      <c r="L9" s="72" t="e">
        <f>Generation!#REF!</f>
        <v>#REF!</v>
      </c>
      <c r="Q9" s="85" t="s">
        <v>99</v>
      </c>
      <c r="R9" s="38">
        <f>D11</f>
        <v>1460.790357693993</v>
      </c>
      <c r="S9" s="38">
        <f t="shared" ref="S9:Z9" si="1">E11</f>
        <v>1436.5004471040393</v>
      </c>
      <c r="T9" s="38">
        <f t="shared" si="1"/>
        <v>1339.5179799946607</v>
      </c>
      <c r="U9" s="38">
        <f t="shared" si="1"/>
        <v>1354.3634477000171</v>
      </c>
      <c r="V9" s="38">
        <f t="shared" si="1"/>
        <v>1217.2224218899889</v>
      </c>
      <c r="W9" s="38">
        <f t="shared" si="1"/>
        <v>1144.7095946496268</v>
      </c>
      <c r="X9" s="38" t="e">
        <f t="shared" si="1"/>
        <v>#REF!</v>
      </c>
      <c r="Y9" s="38" t="e">
        <f t="shared" si="1"/>
        <v>#REF!</v>
      </c>
      <c r="Z9" s="38" t="e">
        <f t="shared" si="1"/>
        <v>#REF!</v>
      </c>
    </row>
    <row r="10" spans="2:26" x14ac:dyDescent="0.25">
      <c r="C10" s="84" t="s">
        <v>10</v>
      </c>
      <c r="D10" s="72">
        <f>Generation!D9</f>
        <v>64.325259300993679</v>
      </c>
      <c r="E10" s="72">
        <f>Generation!E9</f>
        <v>75.54593809190402</v>
      </c>
      <c r="F10" s="72">
        <f>Generation!F9</f>
        <v>80.286403840496007</v>
      </c>
      <c r="G10" s="72">
        <f>Generation!G9</f>
        <v>75.709122372563982</v>
      </c>
      <c r="H10" s="72">
        <f>Generation!H9</f>
        <v>74.552416829568983</v>
      </c>
      <c r="I10" s="72">
        <f>Generation!I9</f>
        <v>76.865248691584995</v>
      </c>
      <c r="J10" s="72" t="e">
        <f>Generation!#REF!</f>
        <v>#REF!</v>
      </c>
      <c r="K10" s="72" t="e">
        <f>Generation!#REF!</f>
        <v>#REF!</v>
      </c>
      <c r="L10" s="72" t="e">
        <f>Generation!#REF!</f>
        <v>#REF!</v>
      </c>
      <c r="Q10" s="85" t="s">
        <v>80</v>
      </c>
      <c r="R10" s="38">
        <f>D14</f>
        <v>0</v>
      </c>
      <c r="S10" s="38">
        <f t="shared" ref="S10:Z10" si="2">E14</f>
        <v>2.6659287923040003</v>
      </c>
      <c r="T10" s="38">
        <f t="shared" si="2"/>
        <v>7.1597902161120004</v>
      </c>
      <c r="U10" s="38">
        <f t="shared" si="2"/>
        <v>7.3865549374560002</v>
      </c>
      <c r="V10" s="38">
        <f t="shared" si="2"/>
        <v>38.185406946770001</v>
      </c>
      <c r="W10" s="38">
        <f t="shared" si="2"/>
        <v>38.220835565332997</v>
      </c>
      <c r="X10" s="38" t="e">
        <f t="shared" si="2"/>
        <v>#REF!</v>
      </c>
      <c r="Y10" s="38" t="e">
        <f t="shared" si="2"/>
        <v>#REF!</v>
      </c>
      <c r="Z10" s="38" t="e">
        <f t="shared" si="2"/>
        <v>#REF!</v>
      </c>
    </row>
    <row r="11" spans="2:26" x14ac:dyDescent="0.25">
      <c r="C11" s="85" t="s">
        <v>79</v>
      </c>
      <c r="D11" s="72">
        <f>Generation!D10</f>
        <v>1460.790357693993</v>
      </c>
      <c r="E11" s="72">
        <f>Generation!E10</f>
        <v>1436.5004471040393</v>
      </c>
      <c r="F11" s="72">
        <f>Generation!F10</f>
        <v>1339.5179799946607</v>
      </c>
      <c r="G11" s="72">
        <f>Generation!G10</f>
        <v>1354.3634477000171</v>
      </c>
      <c r="H11" s="72">
        <f>Generation!H10</f>
        <v>1217.2224218899889</v>
      </c>
      <c r="I11" s="72">
        <f>Generation!I10</f>
        <v>1144.7095946496268</v>
      </c>
      <c r="J11" s="72" t="e">
        <f>Generation!#REF!</f>
        <v>#REF!</v>
      </c>
      <c r="K11" s="72" t="e">
        <f>Generation!#REF!</f>
        <v>#REF!</v>
      </c>
      <c r="L11" s="72" t="e">
        <f>Generation!#REF!</f>
        <v>#REF!</v>
      </c>
      <c r="Q11" s="85" t="s">
        <v>100</v>
      </c>
      <c r="R11" s="38">
        <f>(D8+D10+D17)</f>
        <v>1088.1200084605323</v>
      </c>
      <c r="S11" s="38">
        <f t="shared" ref="S11:Z11" si="3">(E8+E10+E17)</f>
        <v>1111.5150872742511</v>
      </c>
      <c r="T11" s="38">
        <f t="shared" si="3"/>
        <v>1171.952371915266</v>
      </c>
      <c r="U11" s="38">
        <f t="shared" si="3"/>
        <v>1092.9383050916117</v>
      </c>
      <c r="V11" s="38">
        <f t="shared" si="3"/>
        <v>1090.30868945363</v>
      </c>
      <c r="W11" s="38">
        <f t="shared" si="3"/>
        <v>1047.769534226607</v>
      </c>
      <c r="X11" s="38" t="e">
        <f t="shared" si="3"/>
        <v>#REF!</v>
      </c>
      <c r="Y11" s="38" t="e">
        <f t="shared" si="3"/>
        <v>#REF!</v>
      </c>
      <c r="Z11" s="38" t="e">
        <f t="shared" si="3"/>
        <v>#REF!</v>
      </c>
    </row>
    <row r="12" spans="2:26" x14ac:dyDescent="0.25">
      <c r="C12" s="74" t="s">
        <v>73</v>
      </c>
      <c r="D12" s="72">
        <f>Generation!D11</f>
        <v>0.33361541802300004</v>
      </c>
      <c r="E12" s="72">
        <f>Generation!E11</f>
        <v>7.2343357674720012</v>
      </c>
      <c r="F12" s="72">
        <f>Generation!F11</f>
        <v>0.53591950551800016</v>
      </c>
      <c r="G12" s="72">
        <f>Generation!G11</f>
        <v>0</v>
      </c>
      <c r="H12" s="72">
        <f>Generation!H11</f>
        <v>0.61747289419000007</v>
      </c>
      <c r="I12" s="72">
        <f>Generation!I11</f>
        <v>0</v>
      </c>
      <c r="J12" s="72" t="e">
        <f>Generation!#REF!</f>
        <v>#REF!</v>
      </c>
      <c r="K12" s="72" t="e">
        <f>Generation!#REF!</f>
        <v>#REF!</v>
      </c>
      <c r="L12" s="72" t="e">
        <f>Generation!#REF!</f>
        <v>#REF!</v>
      </c>
      <c r="Q12" s="85" t="s">
        <v>101</v>
      </c>
      <c r="R12" s="38">
        <f>D9</f>
        <v>0</v>
      </c>
      <c r="S12" s="38">
        <f t="shared" ref="S12:Z12" si="4">E9</f>
        <v>0</v>
      </c>
      <c r="T12" s="38">
        <f t="shared" si="4"/>
        <v>0</v>
      </c>
      <c r="U12" s="38">
        <f t="shared" si="4"/>
        <v>0</v>
      </c>
      <c r="V12" s="38">
        <f t="shared" si="4"/>
        <v>0</v>
      </c>
      <c r="W12" s="38">
        <f t="shared" si="4"/>
        <v>0</v>
      </c>
      <c r="X12" s="38" t="e">
        <f t="shared" si="4"/>
        <v>#REF!</v>
      </c>
      <c r="Y12" s="38" t="e">
        <f t="shared" si="4"/>
        <v>#REF!</v>
      </c>
      <c r="Z12" s="38" t="e">
        <f t="shared" si="4"/>
        <v>#REF!</v>
      </c>
    </row>
    <row r="13" spans="2:26" x14ac:dyDescent="0.25">
      <c r="C13" s="74" t="s">
        <v>74</v>
      </c>
      <c r="D13" s="72">
        <f>Generation!D12</f>
        <v>7.0985868625049999</v>
      </c>
      <c r="E13" s="72">
        <f>Generation!E12</f>
        <v>6.2026973532570011</v>
      </c>
      <c r="F13" s="72">
        <f>Generation!F12</f>
        <v>5.6632704156719997</v>
      </c>
      <c r="G13" s="72">
        <f>Generation!G12</f>
        <v>6.7407848111360007</v>
      </c>
      <c r="H13" s="72">
        <f>Generation!H12</f>
        <v>17.641309357683003</v>
      </c>
      <c r="I13" s="72">
        <f>Generation!I12</f>
        <v>17.629145867599</v>
      </c>
      <c r="J13" s="72" t="e">
        <f>Generation!#REF!</f>
        <v>#REF!</v>
      </c>
      <c r="K13" s="72" t="e">
        <f>Generation!#REF!</f>
        <v>#REF!</v>
      </c>
      <c r="L13" s="72" t="e">
        <f>Generation!#REF!</f>
        <v>#REF!</v>
      </c>
      <c r="Q13" s="85" t="s">
        <v>13</v>
      </c>
      <c r="R13" s="38">
        <f>D18</f>
        <v>779.73629002759196</v>
      </c>
      <c r="S13" s="38">
        <f t="shared" ref="S13:Z13" si="5">E18</f>
        <v>730.34257009223995</v>
      </c>
      <c r="T13" s="38">
        <f t="shared" si="5"/>
        <v>750.96345656138419</v>
      </c>
      <c r="U13" s="38">
        <f t="shared" si="5"/>
        <v>774.2377779959761</v>
      </c>
      <c r="V13" s="38">
        <f t="shared" si="5"/>
        <v>788.20809891991223</v>
      </c>
      <c r="W13" s="38">
        <f t="shared" si="5"/>
        <v>793.26465629927998</v>
      </c>
      <c r="X13" s="38" t="e">
        <f t="shared" si="5"/>
        <v>#REF!</v>
      </c>
      <c r="Y13" s="38" t="e">
        <f t="shared" si="5"/>
        <v>#REF!</v>
      </c>
      <c r="Z13" s="38" t="e">
        <f t="shared" si="5"/>
        <v>#REF!</v>
      </c>
    </row>
    <row r="14" spans="2:26" x14ac:dyDescent="0.25">
      <c r="C14" s="85" t="s">
        <v>80</v>
      </c>
      <c r="D14" s="72">
        <f>Generation!D13</f>
        <v>0</v>
      </c>
      <c r="E14" s="72">
        <f>Generation!E13</f>
        <v>2.6659287923040003</v>
      </c>
      <c r="F14" s="72">
        <f>Generation!F13</f>
        <v>7.1597902161120004</v>
      </c>
      <c r="G14" s="72">
        <f>Generation!G13</f>
        <v>7.3865549374560002</v>
      </c>
      <c r="H14" s="72">
        <f>Generation!H13</f>
        <v>38.185406946770001</v>
      </c>
      <c r="I14" s="72">
        <f>Generation!I13</f>
        <v>38.220835565332997</v>
      </c>
      <c r="J14" s="72" t="e">
        <f>Generation!#REF!</f>
        <v>#REF!</v>
      </c>
      <c r="K14" s="72" t="e">
        <f>Generation!#REF!</f>
        <v>#REF!</v>
      </c>
      <c r="L14" s="72" t="e">
        <f>Generation!#REF!</f>
        <v>#REF!</v>
      </c>
      <c r="Q14" s="85" t="s">
        <v>102</v>
      </c>
      <c r="R14" s="38">
        <f>SUM(D8:D27)-SUM(R8:R13)</f>
        <v>553.49202982056977</v>
      </c>
      <c r="S14" s="38">
        <f t="shared" ref="S14:Z14" si="6">SUM(E8:E27)-SUM(S8:S13)</f>
        <v>595.54312782009356</v>
      </c>
      <c r="T14" s="38">
        <f t="shared" si="6"/>
        <v>606.57571699355958</v>
      </c>
      <c r="U14" s="38">
        <f t="shared" si="6"/>
        <v>614.19661749700117</v>
      </c>
      <c r="V14" s="38">
        <f t="shared" si="6"/>
        <v>674.31685815976834</v>
      </c>
      <c r="W14" s="38">
        <f t="shared" si="6"/>
        <v>690.58554213025081</v>
      </c>
      <c r="X14" s="38" t="e">
        <f t="shared" si="6"/>
        <v>#REF!</v>
      </c>
      <c r="Y14" s="38" t="e">
        <f t="shared" si="6"/>
        <v>#REF!</v>
      </c>
      <c r="Z14" s="38" t="e">
        <f t="shared" si="6"/>
        <v>#REF!</v>
      </c>
    </row>
    <row r="15" spans="2:26" x14ac:dyDescent="0.25">
      <c r="C15" s="74" t="s">
        <v>73</v>
      </c>
      <c r="D15" s="72">
        <f>Generation!D14</f>
        <v>0</v>
      </c>
      <c r="E15" s="72">
        <f>Generation!E14</f>
        <v>0</v>
      </c>
      <c r="F15" s="72">
        <f>Generation!F14</f>
        <v>0</v>
      </c>
      <c r="G15" s="72">
        <f>Generation!G14</f>
        <v>0</v>
      </c>
      <c r="H15" s="72">
        <f>Generation!H14</f>
        <v>0</v>
      </c>
      <c r="I15" s="72">
        <f>Generation!I14</f>
        <v>0</v>
      </c>
      <c r="J15" s="72" t="e">
        <f>Generation!#REF!</f>
        <v>#REF!</v>
      </c>
      <c r="K15" s="72" t="e">
        <f>Generation!#REF!</f>
        <v>#REF!</v>
      </c>
      <c r="L15" s="72" t="e">
        <f>Generation!#REF!</f>
        <v>#REF!</v>
      </c>
      <c r="Q15" s="85"/>
      <c r="R15" s="72"/>
      <c r="S15" s="72"/>
      <c r="T15" s="72"/>
      <c r="U15" s="72"/>
      <c r="V15" s="72"/>
      <c r="W15" s="72"/>
      <c r="X15" s="72"/>
      <c r="Y15" s="72"/>
      <c r="Z15" s="72"/>
    </row>
    <row r="16" spans="2:26" x14ac:dyDescent="0.25">
      <c r="C16" s="74" t="s">
        <v>74</v>
      </c>
      <c r="D16" s="72">
        <f>Generation!D15</f>
        <v>0</v>
      </c>
      <c r="E16" s="72">
        <f>Generation!E15</f>
        <v>0</v>
      </c>
      <c r="F16" s="72">
        <f>Generation!F15</f>
        <v>0</v>
      </c>
      <c r="G16" s="72">
        <f>Generation!G15</f>
        <v>0</v>
      </c>
      <c r="H16" s="72">
        <f>Generation!H15</f>
        <v>0</v>
      </c>
      <c r="I16" s="72">
        <f>Generation!I15</f>
        <v>0</v>
      </c>
      <c r="J16" s="72" t="e">
        <f>Generation!#REF!</f>
        <v>#REF!</v>
      </c>
      <c r="K16" s="72" t="e">
        <f>Generation!#REF!</f>
        <v>#REF!</v>
      </c>
      <c r="L16" s="72" t="e">
        <f>Generation!#REF!</f>
        <v>#REF!</v>
      </c>
      <c r="Q16" s="85"/>
      <c r="R16" s="72"/>
      <c r="S16" s="72"/>
      <c r="T16" s="72"/>
      <c r="U16" s="72"/>
      <c r="V16" s="72"/>
      <c r="W16" s="72"/>
      <c r="X16" s="72"/>
      <c r="Y16" s="72"/>
      <c r="Z16" s="72"/>
    </row>
    <row r="17" spans="2:26" x14ac:dyDescent="0.25">
      <c r="C17" s="84" t="s">
        <v>12</v>
      </c>
      <c r="D17" s="72">
        <f>Generation!D16</f>
        <v>17.659182932776002</v>
      </c>
      <c r="E17" s="72">
        <f>Generation!E16</f>
        <v>10.422193753809001</v>
      </c>
      <c r="F17" s="72">
        <f>Generation!F16</f>
        <v>3.659020752774</v>
      </c>
      <c r="G17" s="72">
        <f>Generation!G16</f>
        <v>2.7472886462840003</v>
      </c>
      <c r="H17" s="72">
        <f>Generation!H16</f>
        <v>2.3179979696980002</v>
      </c>
      <c r="I17" s="72">
        <f>Generation!I16</f>
        <v>3.3735420339569999</v>
      </c>
      <c r="J17" s="72" t="e">
        <f>Generation!#REF!</f>
        <v>#REF!</v>
      </c>
      <c r="K17" s="72" t="e">
        <f>Generation!#REF!</f>
        <v>#REF!</v>
      </c>
      <c r="L17" s="72" t="e">
        <f>Generation!#REF!</f>
        <v>#REF!</v>
      </c>
      <c r="Q17" s="85"/>
      <c r="R17" s="72"/>
      <c r="S17" s="72"/>
      <c r="T17" s="72"/>
      <c r="U17" s="72"/>
      <c r="V17" s="72"/>
      <c r="W17" s="72"/>
      <c r="X17" s="72"/>
      <c r="Y17" s="72"/>
      <c r="Z17" s="72"/>
    </row>
    <row r="18" spans="2:26" x14ac:dyDescent="0.25">
      <c r="C18" s="84" t="s">
        <v>13</v>
      </c>
      <c r="D18" s="72">
        <f>Generation!D17</f>
        <v>779.73629002759196</v>
      </c>
      <c r="E18" s="72">
        <f>Generation!E17</f>
        <v>730.34257009223995</v>
      </c>
      <c r="F18" s="72">
        <f>Generation!F17</f>
        <v>750.96345656138419</v>
      </c>
      <c r="G18" s="72">
        <f>Generation!G17</f>
        <v>774.2377779959761</v>
      </c>
      <c r="H18" s="72">
        <f>Generation!H17</f>
        <v>788.20809891991223</v>
      </c>
      <c r="I18" s="72">
        <f>Generation!I17</f>
        <v>793.26465629927998</v>
      </c>
      <c r="J18" s="72" t="e">
        <f>Generation!#REF!</f>
        <v>#REF!</v>
      </c>
      <c r="K18" s="72" t="e">
        <f>Generation!#REF!</f>
        <v>#REF!</v>
      </c>
      <c r="L18" s="72" t="e">
        <f>Generation!#REF!</f>
        <v>#REF!</v>
      </c>
      <c r="Q18" s="85"/>
      <c r="R18" s="72"/>
      <c r="S18" s="72"/>
      <c r="T18" s="72"/>
      <c r="U18" s="72"/>
      <c r="V18" s="72"/>
      <c r="W18" s="72"/>
      <c r="X18" s="72"/>
      <c r="Y18" s="72"/>
      <c r="Z18" s="72"/>
    </row>
    <row r="19" spans="2:26" x14ac:dyDescent="0.25">
      <c r="C19" s="84" t="s">
        <v>14</v>
      </c>
      <c r="D19" s="72">
        <f>Generation!D18</f>
        <v>307.76213379753921</v>
      </c>
      <c r="E19" s="72">
        <f>Generation!E18</f>
        <v>308.99792054578614</v>
      </c>
      <c r="F19" s="72">
        <f>Generation!F18</f>
        <v>310.38531077428917</v>
      </c>
      <c r="G19" s="72">
        <f>Generation!G18</f>
        <v>309.26858712399115</v>
      </c>
      <c r="H19" s="72">
        <f>Generation!H18</f>
        <v>307.77021296245715</v>
      </c>
      <c r="I19" s="72">
        <f>Generation!I18</f>
        <v>306.12650432409015</v>
      </c>
      <c r="J19" s="72" t="e">
        <f>Generation!#REF!</f>
        <v>#REF!</v>
      </c>
      <c r="K19" s="72" t="e">
        <f>Generation!#REF!</f>
        <v>#REF!</v>
      </c>
      <c r="L19" s="72" t="e">
        <f>Generation!#REF!</f>
        <v>#REF!</v>
      </c>
      <c r="Q19" s="85"/>
      <c r="R19" s="72"/>
      <c r="S19" s="72"/>
      <c r="T19" s="72"/>
      <c r="U19" s="72"/>
      <c r="V19" s="72"/>
      <c r="W19" s="72"/>
      <c r="X19" s="72"/>
      <c r="Y19" s="72"/>
      <c r="Z19" s="72"/>
    </row>
    <row r="20" spans="2:26" x14ac:dyDescent="0.25">
      <c r="C20" s="84" t="s">
        <v>15</v>
      </c>
      <c r="D20" s="72">
        <f>Generation!D19</f>
        <v>154.4288512137523</v>
      </c>
      <c r="E20" s="72">
        <f>Generation!E19</f>
        <v>178.93116350754428</v>
      </c>
      <c r="F20" s="72">
        <f>Generation!F19</f>
        <v>185.00760373638431</v>
      </c>
      <c r="G20" s="72">
        <f>Generation!G19</f>
        <v>186.23730615810433</v>
      </c>
      <c r="H20" s="72">
        <f>Generation!H19</f>
        <v>230.36119695131228</v>
      </c>
      <c r="I20" s="72">
        <f>Generation!I19</f>
        <v>235.63812992080031</v>
      </c>
      <c r="J20" s="72" t="e">
        <f>Generation!#REF!</f>
        <v>#REF!</v>
      </c>
      <c r="K20" s="72" t="e">
        <f>Generation!#REF!</f>
        <v>#REF!</v>
      </c>
      <c r="L20" s="72" t="e">
        <f>Generation!#REF!</f>
        <v>#REF!</v>
      </c>
      <c r="Q20" s="85"/>
      <c r="R20" s="72"/>
      <c r="S20" s="72"/>
      <c r="T20" s="72"/>
      <c r="U20" s="72"/>
      <c r="V20" s="72"/>
      <c r="W20" s="72"/>
      <c r="X20" s="72"/>
      <c r="Y20" s="72"/>
      <c r="Z20" s="72"/>
    </row>
    <row r="21" spans="2:26" x14ac:dyDescent="0.25">
      <c r="C21" s="84" t="s">
        <v>16</v>
      </c>
      <c r="D21" s="72">
        <f>Generation!D20</f>
        <v>30.957070028011998</v>
      </c>
      <c r="E21" s="72">
        <f>Generation!E20</f>
        <v>36.765015915288004</v>
      </c>
      <c r="F21" s="72">
        <f>Generation!F20</f>
        <v>38.838827417584</v>
      </c>
      <c r="G21" s="72">
        <f>Generation!G20</f>
        <v>39.016389945651007</v>
      </c>
      <c r="H21" s="72">
        <f>Generation!H20</f>
        <v>39.221520263488003</v>
      </c>
      <c r="I21" s="72">
        <f>Generation!I20</f>
        <v>39.480303549788999</v>
      </c>
      <c r="J21" s="72" t="e">
        <f>Generation!#REF!</f>
        <v>#REF!</v>
      </c>
      <c r="K21" s="72" t="e">
        <f>Generation!#REF!</f>
        <v>#REF!</v>
      </c>
      <c r="L21" s="72" t="e">
        <f>Generation!#REF!</f>
        <v>#REF!</v>
      </c>
      <c r="Q21" s="85"/>
      <c r="R21" s="72"/>
      <c r="S21" s="72"/>
      <c r="T21" s="72"/>
      <c r="U21" s="72"/>
      <c r="V21" s="72"/>
      <c r="W21" s="72"/>
      <c r="X21" s="72"/>
      <c r="Y21" s="72"/>
      <c r="Z21" s="72"/>
    </row>
    <row r="22" spans="2:26" x14ac:dyDescent="0.25">
      <c r="B22" s="77"/>
      <c r="C22" s="85" t="s">
        <v>17</v>
      </c>
      <c r="D22" s="72">
        <f>Generation!D21</f>
        <v>0</v>
      </c>
      <c r="E22" s="72">
        <f>Generation!E21</f>
        <v>0</v>
      </c>
      <c r="F22" s="72">
        <f>Generation!F21</f>
        <v>0</v>
      </c>
      <c r="G22" s="72">
        <f>Generation!G21</f>
        <v>0</v>
      </c>
      <c r="H22" s="72">
        <f>Generation!H21</f>
        <v>0</v>
      </c>
      <c r="I22" s="72">
        <f>Generation!I21</f>
        <v>0</v>
      </c>
      <c r="J22" s="72" t="e">
        <f>Generation!#REF!</f>
        <v>#REF!</v>
      </c>
      <c r="K22" s="72" t="e">
        <f>Generation!#REF!</f>
        <v>#REF!</v>
      </c>
      <c r="L22" s="72" t="e">
        <f>Generation!#REF!</f>
        <v>#REF!</v>
      </c>
      <c r="P22" s="77"/>
      <c r="Q22" s="85"/>
      <c r="R22" s="72"/>
      <c r="S22" s="72"/>
      <c r="T22" s="72"/>
      <c r="U22" s="72"/>
      <c r="V22" s="72"/>
      <c r="W22" s="72"/>
      <c r="X22" s="72"/>
      <c r="Y22" s="72"/>
      <c r="Z22" s="72"/>
    </row>
    <row r="23" spans="2:26" x14ac:dyDescent="0.25">
      <c r="B23" s="77"/>
      <c r="C23" s="85" t="s">
        <v>18</v>
      </c>
      <c r="D23" s="72">
        <f>Generation!D22</f>
        <v>80.69989628051998</v>
      </c>
      <c r="E23" s="72">
        <f>Generation!E22</f>
        <v>117.05203304603999</v>
      </c>
      <c r="F23" s="72">
        <f>Generation!F22</f>
        <v>176.96028378011999</v>
      </c>
      <c r="G23" s="72">
        <f>Generation!G22</f>
        <v>296.7535376449199</v>
      </c>
      <c r="H23" s="72">
        <f>Generation!H22</f>
        <v>437.35761238080005</v>
      </c>
      <c r="I23" s="72">
        <f>Generation!I22</f>
        <v>708.61310321759993</v>
      </c>
      <c r="J23" s="72" t="e">
        <f>Generation!#REF!</f>
        <v>#REF!</v>
      </c>
      <c r="K23" s="72" t="e">
        <f>Generation!#REF!</f>
        <v>#REF!</v>
      </c>
      <c r="L23" s="72" t="e">
        <f>Generation!#REF!</f>
        <v>#REF!</v>
      </c>
      <c r="P23" s="77"/>
      <c r="Q23" s="85"/>
      <c r="R23" s="72"/>
      <c r="S23" s="72"/>
      <c r="T23" s="72"/>
      <c r="U23" s="72"/>
      <c r="V23" s="72"/>
      <c r="W23" s="72"/>
      <c r="X23" s="72"/>
      <c r="Y23" s="72"/>
      <c r="Z23" s="72"/>
    </row>
    <row r="24" spans="2:26" x14ac:dyDescent="0.25">
      <c r="C24" s="84" t="s">
        <v>19</v>
      </c>
      <c r="D24" s="72">
        <f>Generation!D23</f>
        <v>36.151056555815998</v>
      </c>
      <c r="E24" s="72">
        <f>Generation!E23</f>
        <v>39.618955405295999</v>
      </c>
      <c r="F24" s="72">
        <f>Generation!F23</f>
        <v>46.718534878320007</v>
      </c>
      <c r="G24" s="72">
        <f>Generation!G23</f>
        <v>53.507300110319996</v>
      </c>
      <c r="H24" s="72">
        <f>Generation!H23</f>
        <v>59.28890011032</v>
      </c>
      <c r="I24" s="72">
        <f>Generation!I23</f>
        <v>72.285223679880005</v>
      </c>
      <c r="J24" s="72" t="e">
        <f>Generation!#REF!</f>
        <v>#REF!</v>
      </c>
      <c r="K24" s="72" t="e">
        <f>Generation!#REF!</f>
        <v>#REF!</v>
      </c>
      <c r="L24" s="72" t="e">
        <f>Generation!#REF!</f>
        <v>#REF!</v>
      </c>
      <c r="Q24" s="85"/>
      <c r="R24" s="72"/>
      <c r="S24" s="72"/>
      <c r="T24" s="72"/>
      <c r="U24" s="72"/>
      <c r="V24" s="72"/>
      <c r="W24" s="72"/>
      <c r="X24" s="72"/>
      <c r="Y24" s="72"/>
      <c r="Z24" s="72"/>
    </row>
    <row r="25" spans="2:26" x14ac:dyDescent="0.25">
      <c r="C25" s="85" t="s">
        <v>20</v>
      </c>
      <c r="D25" s="72">
        <f>Generation!D24</f>
        <v>16.760715944922467</v>
      </c>
      <c r="E25" s="72">
        <f>Generation!E24</f>
        <v>17.79303932544947</v>
      </c>
      <c r="F25" s="72">
        <f>Generation!F24</f>
        <v>19.42625026579304</v>
      </c>
      <c r="G25" s="72">
        <f>Generation!G24</f>
        <v>19.426249347799466</v>
      </c>
      <c r="H25" s="72">
        <f>Generation!H24</f>
        <v>19.416245620317465</v>
      </c>
      <c r="I25" s="72">
        <f>Generation!I24</f>
        <v>19.426234788092508</v>
      </c>
      <c r="J25" s="72" t="e">
        <f>Generation!#REF!</f>
        <v>#REF!</v>
      </c>
      <c r="K25" s="72" t="e">
        <f>Generation!#REF!</f>
        <v>#REF!</v>
      </c>
      <c r="L25" s="72" t="e">
        <f>Generation!#REF!</f>
        <v>#REF!</v>
      </c>
      <c r="Q25" s="85"/>
      <c r="R25" s="72"/>
      <c r="S25" s="72"/>
      <c r="T25" s="72"/>
      <c r="U25" s="72"/>
      <c r="V25" s="72"/>
      <c r="W25" s="72"/>
      <c r="X25" s="72"/>
      <c r="Y25" s="72"/>
      <c r="Z25" s="72"/>
    </row>
    <row r="26" spans="2:26" x14ac:dyDescent="0.25">
      <c r="C26" s="85" t="s">
        <v>75</v>
      </c>
      <c r="D26" s="72">
        <f>Generation!D25</f>
        <v>0</v>
      </c>
      <c r="E26" s="72">
        <f>Generation!E25</f>
        <v>0</v>
      </c>
      <c r="F26" s="72">
        <f>Generation!F25</f>
        <v>0</v>
      </c>
      <c r="G26" s="72">
        <f>Generation!G25</f>
        <v>0</v>
      </c>
      <c r="H26" s="72">
        <f>Generation!H25</f>
        <v>0</v>
      </c>
      <c r="I26" s="72">
        <f>Generation!I25</f>
        <v>0</v>
      </c>
      <c r="J26" s="72" t="e">
        <f>Generation!#REF!</f>
        <v>#REF!</v>
      </c>
      <c r="K26" s="72" t="e">
        <f>Generation!#REF!</f>
        <v>#REF!</v>
      </c>
      <c r="L26" s="72" t="e">
        <f>Generation!#REF!</f>
        <v>#REF!</v>
      </c>
      <c r="Q26" s="85"/>
      <c r="R26" s="72"/>
      <c r="S26" s="72"/>
      <c r="T26" s="72"/>
      <c r="U26" s="72"/>
      <c r="V26" s="72"/>
      <c r="W26" s="72"/>
      <c r="X26" s="72"/>
      <c r="Y26" s="72"/>
      <c r="Z26" s="72"/>
    </row>
    <row r="27" spans="2:26" x14ac:dyDescent="0.25">
      <c r="C27" s="85" t="s">
        <v>76</v>
      </c>
      <c r="D27" s="72">
        <f>Generation!D26</f>
        <v>0</v>
      </c>
      <c r="E27" s="72">
        <f>Generation!E26</f>
        <v>0</v>
      </c>
      <c r="F27" s="72">
        <f>Generation!F26</f>
        <v>0</v>
      </c>
      <c r="G27" s="72">
        <f>Generation!G26</f>
        <v>0</v>
      </c>
      <c r="H27" s="72">
        <f>Generation!H26</f>
        <v>0</v>
      </c>
      <c r="I27" s="72">
        <f>Generation!I26</f>
        <v>0</v>
      </c>
      <c r="J27" s="72" t="e">
        <f>Generation!#REF!</f>
        <v>#REF!</v>
      </c>
      <c r="K27" s="72" t="e">
        <f>Generation!#REF!</f>
        <v>#REF!</v>
      </c>
      <c r="L27" s="72" t="e">
        <f>Generation!#REF!</f>
        <v>#REF!</v>
      </c>
      <c r="Q27" s="85"/>
      <c r="R27" s="72"/>
      <c r="S27" s="72"/>
      <c r="T27" s="72"/>
      <c r="U27" s="72"/>
      <c r="V27" s="72"/>
      <c r="W27" s="72"/>
      <c r="X27" s="72"/>
      <c r="Y27" s="72"/>
      <c r="Z27" s="72"/>
    </row>
    <row r="30" spans="2:26" x14ac:dyDescent="0.25">
      <c r="B30" s="121" t="s">
        <v>90</v>
      </c>
      <c r="P30" s="121" t="s">
        <v>90</v>
      </c>
    </row>
    <row r="32" spans="2:26" thickBot="1" x14ac:dyDescent="0.35">
      <c r="B32" s="4"/>
      <c r="C32" s="5" t="s">
        <v>26</v>
      </c>
      <c r="D32" s="5">
        <v>2013</v>
      </c>
      <c r="E32" s="5">
        <v>2014</v>
      </c>
      <c r="F32" s="5">
        <v>2016</v>
      </c>
      <c r="G32" s="5">
        <v>2018</v>
      </c>
      <c r="H32" s="5">
        <v>2020</v>
      </c>
      <c r="I32" s="5">
        <v>2025</v>
      </c>
      <c r="J32" s="5">
        <v>2030</v>
      </c>
      <c r="K32" s="5">
        <v>2035</v>
      </c>
      <c r="L32" s="5">
        <v>2040</v>
      </c>
      <c r="P32" s="4"/>
      <c r="Q32" s="5" t="s">
        <v>26</v>
      </c>
      <c r="R32" s="5">
        <v>2013</v>
      </c>
      <c r="S32" s="5">
        <v>2014</v>
      </c>
      <c r="T32" s="5">
        <v>2016</v>
      </c>
      <c r="U32" s="5">
        <v>2018</v>
      </c>
      <c r="V32" s="5">
        <v>2020</v>
      </c>
      <c r="W32" s="5">
        <v>2025</v>
      </c>
      <c r="X32" s="5">
        <v>2030</v>
      </c>
      <c r="Y32" s="5">
        <v>2035</v>
      </c>
      <c r="Z32" s="5">
        <v>2040</v>
      </c>
    </row>
    <row r="33" spans="2:26" ht="14.45" x14ac:dyDescent="0.3">
      <c r="B33" s="31" t="s">
        <v>72</v>
      </c>
      <c r="C33" s="84" t="s">
        <v>9</v>
      </c>
      <c r="D33" s="22">
        <f>Capacity!D7</f>
        <v>214.57560000000001</v>
      </c>
      <c r="E33" s="22">
        <f>Capacity!E7</f>
        <v>213.820337427</v>
      </c>
      <c r="F33" s="22">
        <f>Capacity!F7</f>
        <v>229.99745943699997</v>
      </c>
      <c r="G33" s="22">
        <f>Capacity!G7</f>
        <v>230.17858541600003</v>
      </c>
      <c r="H33" s="22">
        <f>Capacity!H7</f>
        <v>230.191598556</v>
      </c>
      <c r="I33" s="22">
        <f>Capacity!I7</f>
        <v>228.323505856</v>
      </c>
      <c r="J33" s="22" t="e">
        <f>Capacity!#REF!</f>
        <v>#REF!</v>
      </c>
      <c r="K33" s="22" t="e">
        <f>Capacity!#REF!</f>
        <v>#REF!</v>
      </c>
      <c r="L33" s="22" t="e">
        <f>Capacity!#REF!</f>
        <v>#REF!</v>
      </c>
      <c r="P33" s="31" t="s">
        <v>72</v>
      </c>
      <c r="Q33" s="84" t="s">
        <v>18</v>
      </c>
      <c r="R33" s="134">
        <f>D44</f>
        <v>9.2123169269999998</v>
      </c>
      <c r="S33" s="134">
        <f t="shared" ref="S33:Z33" si="7">E44</f>
        <v>13.362104228000002</v>
      </c>
      <c r="T33" s="134">
        <f t="shared" si="7"/>
        <v>20.200945645999997</v>
      </c>
      <c r="U33" s="134">
        <f t="shared" si="7"/>
        <v>33.875974633000013</v>
      </c>
      <c r="V33" s="134">
        <f t="shared" si="7"/>
        <v>49.926668112000009</v>
      </c>
      <c r="W33" s="134">
        <f t="shared" si="7"/>
        <v>80.891906796000001</v>
      </c>
      <c r="X33" s="134" t="e">
        <f t="shared" si="7"/>
        <v>#REF!</v>
      </c>
      <c r="Y33" s="134" t="e">
        <f t="shared" si="7"/>
        <v>#REF!</v>
      </c>
      <c r="Z33" s="134" t="e">
        <f t="shared" si="7"/>
        <v>#REF!</v>
      </c>
    </row>
    <row r="34" spans="2:26" ht="14.45" x14ac:dyDescent="0.3">
      <c r="B34" s="87" t="s">
        <v>84</v>
      </c>
      <c r="C34" s="84" t="s">
        <v>85</v>
      </c>
      <c r="D34" s="72">
        <f>Capacity!D8</f>
        <v>0</v>
      </c>
      <c r="E34" s="72">
        <f>Capacity!E8</f>
        <v>0</v>
      </c>
      <c r="F34" s="72">
        <f>Capacity!F8</f>
        <v>0</v>
      </c>
      <c r="G34" s="72">
        <f>Capacity!G8</f>
        <v>0</v>
      </c>
      <c r="H34" s="72">
        <f>Capacity!H8</f>
        <v>0</v>
      </c>
      <c r="I34" s="72">
        <f>Capacity!I8</f>
        <v>0</v>
      </c>
      <c r="J34" s="72" t="e">
        <f>Capacity!#REF!</f>
        <v>#REF!</v>
      </c>
      <c r="K34" s="72" t="e">
        <f>Capacity!#REF!</f>
        <v>#REF!</v>
      </c>
      <c r="L34" s="72" t="e">
        <f>Capacity!#REF!</f>
        <v>#REF!</v>
      </c>
      <c r="P34" s="87" t="s">
        <v>84</v>
      </c>
      <c r="Q34" s="85" t="s">
        <v>99</v>
      </c>
      <c r="R34" s="38">
        <f>D36</f>
        <v>304.08338293120187</v>
      </c>
      <c r="S34" s="38">
        <f t="shared" ref="S34:Z34" si="8">E36</f>
        <v>289.64211672760757</v>
      </c>
      <c r="T34" s="38">
        <f t="shared" si="8"/>
        <v>210.98043873547132</v>
      </c>
      <c r="U34" s="38">
        <f t="shared" si="8"/>
        <v>202.38349547969656</v>
      </c>
      <c r="V34" s="38">
        <f t="shared" si="8"/>
        <v>187.80398501785177</v>
      </c>
      <c r="W34" s="38">
        <f t="shared" si="8"/>
        <v>169.31944086289946</v>
      </c>
      <c r="X34" s="38" t="e">
        <f t="shared" si="8"/>
        <v>#REF!</v>
      </c>
      <c r="Y34" s="38" t="e">
        <f t="shared" si="8"/>
        <v>#REF!</v>
      </c>
      <c r="Z34" s="38" t="e">
        <f t="shared" si="8"/>
        <v>#REF!</v>
      </c>
    </row>
    <row r="35" spans="2:26" ht="14.45" x14ac:dyDescent="0.3">
      <c r="B35" s="73"/>
      <c r="C35" s="84" t="s">
        <v>10</v>
      </c>
      <c r="D35" s="72">
        <f>Capacity!D9</f>
        <v>146.11166409000003</v>
      </c>
      <c r="E35" s="72">
        <f>Capacity!E9</f>
        <v>138.66757729500003</v>
      </c>
      <c r="F35" s="72">
        <f>Capacity!F9</f>
        <v>137.76017729500003</v>
      </c>
      <c r="G35" s="72">
        <f>Capacity!G9</f>
        <v>136.35601842900002</v>
      </c>
      <c r="H35" s="72">
        <f>Capacity!H9</f>
        <v>136.26556910100001</v>
      </c>
      <c r="I35" s="72">
        <f>Capacity!I9</f>
        <v>134.60100453000001</v>
      </c>
      <c r="J35" s="72" t="e">
        <f>Capacity!#REF!</f>
        <v>#REF!</v>
      </c>
      <c r="K35" s="72" t="e">
        <f>Capacity!#REF!</f>
        <v>#REF!</v>
      </c>
      <c r="L35" s="72" t="e">
        <f>Capacity!#REF!</f>
        <v>#REF!</v>
      </c>
      <c r="P35" s="73"/>
      <c r="Q35" s="85" t="s">
        <v>80</v>
      </c>
      <c r="R35" s="38">
        <f>D37</f>
        <v>0</v>
      </c>
      <c r="S35" s="38">
        <f t="shared" ref="S35:Z35" si="9">E37</f>
        <v>0.6</v>
      </c>
      <c r="T35" s="38">
        <f t="shared" si="9"/>
        <v>1.3097880150000001</v>
      </c>
      <c r="U35" s="38">
        <f t="shared" si="9"/>
        <v>1.3097880150000001</v>
      </c>
      <c r="V35" s="38">
        <f t="shared" si="9"/>
        <v>5.2693370640000001</v>
      </c>
      <c r="W35" s="38">
        <f t="shared" si="9"/>
        <v>5.2693370640000001</v>
      </c>
      <c r="X35" s="38" t="e">
        <f t="shared" si="9"/>
        <v>#REF!</v>
      </c>
      <c r="Y35" s="38" t="e">
        <f t="shared" si="9"/>
        <v>#REF!</v>
      </c>
      <c r="Z35" s="38" t="e">
        <f t="shared" si="9"/>
        <v>#REF!</v>
      </c>
    </row>
    <row r="36" spans="2:26" ht="14.45" x14ac:dyDescent="0.3">
      <c r="B36" s="73"/>
      <c r="C36" s="85" t="s">
        <v>79</v>
      </c>
      <c r="D36" s="72">
        <f>Capacity!D10</f>
        <v>304.08338293120187</v>
      </c>
      <c r="E36" s="72">
        <f>Capacity!E10</f>
        <v>289.64211672760757</v>
      </c>
      <c r="F36" s="72">
        <f>Capacity!F10</f>
        <v>210.98043873547132</v>
      </c>
      <c r="G36" s="72">
        <f>Capacity!G10</f>
        <v>202.38349547969656</v>
      </c>
      <c r="H36" s="72">
        <f>Capacity!H10</f>
        <v>187.80398501785177</v>
      </c>
      <c r="I36" s="72">
        <f>Capacity!I10</f>
        <v>169.31944086289946</v>
      </c>
      <c r="J36" s="72" t="e">
        <f>Capacity!#REF!</f>
        <v>#REF!</v>
      </c>
      <c r="K36" s="72" t="e">
        <f>Capacity!#REF!</f>
        <v>#REF!</v>
      </c>
      <c r="L36" s="72" t="e">
        <f>Capacity!#REF!</f>
        <v>#REF!</v>
      </c>
      <c r="P36" s="73"/>
      <c r="Q36" s="85" t="s">
        <v>100</v>
      </c>
      <c r="R36" s="38">
        <f>(D33+D35+D38)</f>
        <v>457.52663659000001</v>
      </c>
      <c r="S36" s="38">
        <f t="shared" ref="S36:Z36" si="10">(E33+E35+E38)</f>
        <v>381.91401934000004</v>
      </c>
      <c r="T36" s="38">
        <f t="shared" si="10"/>
        <v>390.92053305800005</v>
      </c>
      <c r="U36" s="38">
        <f t="shared" si="10"/>
        <v>389.09575043100006</v>
      </c>
      <c r="V36" s="38">
        <f t="shared" si="10"/>
        <v>388.13426361500001</v>
      </c>
      <c r="W36" s="38">
        <f t="shared" si="10"/>
        <v>377.07157266000002</v>
      </c>
      <c r="X36" s="38" t="e">
        <f t="shared" si="10"/>
        <v>#REF!</v>
      </c>
      <c r="Y36" s="38" t="e">
        <f t="shared" si="10"/>
        <v>#REF!</v>
      </c>
      <c r="Z36" s="38" t="e">
        <f t="shared" si="10"/>
        <v>#REF!</v>
      </c>
    </row>
    <row r="37" spans="2:26" ht="14.45" x14ac:dyDescent="0.3">
      <c r="B37" s="73"/>
      <c r="C37" s="85" t="s">
        <v>80</v>
      </c>
      <c r="D37" s="72">
        <f>Capacity!D11</f>
        <v>0</v>
      </c>
      <c r="E37" s="72">
        <f>Capacity!E11</f>
        <v>0.6</v>
      </c>
      <c r="F37" s="72">
        <f>Capacity!F11</f>
        <v>1.3097880150000001</v>
      </c>
      <c r="G37" s="72">
        <f>Capacity!G11</f>
        <v>1.3097880150000001</v>
      </c>
      <c r="H37" s="72">
        <f>Capacity!H11</f>
        <v>5.2693370640000001</v>
      </c>
      <c r="I37" s="72">
        <f>Capacity!I11</f>
        <v>5.2693370640000001</v>
      </c>
      <c r="J37" s="72" t="e">
        <f>Capacity!#REF!</f>
        <v>#REF!</v>
      </c>
      <c r="K37" s="72" t="e">
        <f>Capacity!#REF!</f>
        <v>#REF!</v>
      </c>
      <c r="L37" s="72" t="e">
        <f>Capacity!#REF!</f>
        <v>#REF!</v>
      </c>
      <c r="P37" s="73"/>
      <c r="Q37" s="85" t="s">
        <v>101</v>
      </c>
      <c r="R37" s="38">
        <f>D34</f>
        <v>0</v>
      </c>
      <c r="S37" s="38">
        <f t="shared" ref="S37:Z37" si="11">E34</f>
        <v>0</v>
      </c>
      <c r="T37" s="38">
        <f t="shared" si="11"/>
        <v>0</v>
      </c>
      <c r="U37" s="38">
        <f t="shared" si="11"/>
        <v>0</v>
      </c>
      <c r="V37" s="38">
        <f t="shared" si="11"/>
        <v>0</v>
      </c>
      <c r="W37" s="38">
        <f t="shared" si="11"/>
        <v>0</v>
      </c>
      <c r="X37" s="38" t="e">
        <f t="shared" si="11"/>
        <v>#REF!</v>
      </c>
      <c r="Y37" s="38" t="e">
        <f t="shared" si="11"/>
        <v>#REF!</v>
      </c>
      <c r="Z37" s="38" t="e">
        <f t="shared" si="11"/>
        <v>#REF!</v>
      </c>
    </row>
    <row r="38" spans="2:26" ht="14.45" x14ac:dyDescent="0.3">
      <c r="B38" s="73"/>
      <c r="C38" s="84" t="s">
        <v>12</v>
      </c>
      <c r="D38" s="72">
        <f>Capacity!D12</f>
        <v>96.839372499999982</v>
      </c>
      <c r="E38" s="72">
        <f>Capacity!E12</f>
        <v>29.426104618</v>
      </c>
      <c r="F38" s="72">
        <f>Capacity!F12</f>
        <v>23.162896325999998</v>
      </c>
      <c r="G38" s="72">
        <f>Capacity!G12</f>
        <v>22.561146586000003</v>
      </c>
      <c r="H38" s="72">
        <f>Capacity!H12</f>
        <v>21.677095958000002</v>
      </c>
      <c r="I38" s="72">
        <f>Capacity!I12</f>
        <v>14.147062274000001</v>
      </c>
      <c r="J38" s="72" t="e">
        <f>Capacity!#REF!</f>
        <v>#REF!</v>
      </c>
      <c r="K38" s="72" t="e">
        <f>Capacity!#REF!</f>
        <v>#REF!</v>
      </c>
      <c r="L38" s="72" t="e">
        <f>Capacity!#REF!</f>
        <v>#REF!</v>
      </c>
      <c r="P38" s="73"/>
      <c r="Q38" s="85" t="s">
        <v>13</v>
      </c>
      <c r="R38" s="38">
        <f>D39</f>
        <v>102.02482836745351</v>
      </c>
      <c r="S38" s="38">
        <f t="shared" ref="S38:Z38" si="12">E39</f>
        <v>93.695177558834402</v>
      </c>
      <c r="T38" s="38">
        <f t="shared" si="12"/>
        <v>95.727155668078112</v>
      </c>
      <c r="U38" s="38">
        <f t="shared" si="12"/>
        <v>100.16115566807811</v>
      </c>
      <c r="V38" s="38">
        <f t="shared" si="12"/>
        <v>100.1177056680781</v>
      </c>
      <c r="W38" s="38">
        <f t="shared" si="12"/>
        <v>100.1177056680781</v>
      </c>
      <c r="X38" s="38" t="e">
        <f t="shared" si="12"/>
        <v>#REF!</v>
      </c>
      <c r="Y38" s="38" t="e">
        <f t="shared" si="12"/>
        <v>#REF!</v>
      </c>
      <c r="Z38" s="38" t="e">
        <f t="shared" si="12"/>
        <v>#REF!</v>
      </c>
    </row>
    <row r="39" spans="2:26" ht="14.45" x14ac:dyDescent="0.3">
      <c r="B39" s="73"/>
      <c r="C39" s="84" t="s">
        <v>13</v>
      </c>
      <c r="D39" s="72">
        <f>Capacity!D13</f>
        <v>102.02482836745351</v>
      </c>
      <c r="E39" s="72">
        <f>Capacity!E13</f>
        <v>93.695177558834402</v>
      </c>
      <c r="F39" s="72">
        <f>Capacity!F13</f>
        <v>95.727155668078112</v>
      </c>
      <c r="G39" s="72">
        <f>Capacity!G13</f>
        <v>100.16115566807811</v>
      </c>
      <c r="H39" s="72">
        <f>Capacity!H13</f>
        <v>100.1177056680781</v>
      </c>
      <c r="I39" s="72">
        <f>Capacity!I13</f>
        <v>100.1177056680781</v>
      </c>
      <c r="J39" s="72" t="e">
        <f>Capacity!#REF!</f>
        <v>#REF!</v>
      </c>
      <c r="K39" s="72" t="e">
        <f>Capacity!#REF!</f>
        <v>#REF!</v>
      </c>
      <c r="L39" s="72" t="e">
        <f>Capacity!#REF!</f>
        <v>#REF!</v>
      </c>
      <c r="P39" s="73"/>
      <c r="Q39" s="85" t="s">
        <v>102</v>
      </c>
      <c r="R39" s="38">
        <f>SUM(D33:D46)-SUM(R33:R38)</f>
        <v>163.23088000000018</v>
      </c>
      <c r="S39" s="38">
        <f t="shared" ref="S39:Z39" si="13">SUM(E33:E46)-SUM(S33:S38)</f>
        <v>171.49475300099994</v>
      </c>
      <c r="T39" s="38">
        <f t="shared" si="13"/>
        <v>175.20948999399991</v>
      </c>
      <c r="U39" s="38">
        <f t="shared" si="13"/>
        <v>176.30468999399989</v>
      </c>
      <c r="V39" s="38">
        <f t="shared" si="13"/>
        <v>188.76309416200002</v>
      </c>
      <c r="W39" s="38">
        <f t="shared" si="13"/>
        <v>191.30287419700005</v>
      </c>
      <c r="X39" s="38" t="e">
        <f t="shared" si="13"/>
        <v>#REF!</v>
      </c>
      <c r="Y39" s="38" t="e">
        <f t="shared" si="13"/>
        <v>#REF!</v>
      </c>
      <c r="Z39" s="38" t="e">
        <f t="shared" si="13"/>
        <v>#REF!</v>
      </c>
    </row>
    <row r="40" spans="2:26" ht="14.45" x14ac:dyDescent="0.3">
      <c r="B40" s="73"/>
      <c r="C40" s="84" t="s">
        <v>14</v>
      </c>
      <c r="D40" s="72">
        <f>Capacity!D14</f>
        <v>95.880633000000003</v>
      </c>
      <c r="E40" s="72">
        <f>Capacity!E14</f>
        <v>95.977801000000014</v>
      </c>
      <c r="F40" s="72">
        <f>Capacity!F14</f>
        <v>96.174240999999995</v>
      </c>
      <c r="G40" s="72">
        <f>Capacity!G14</f>
        <v>95.987040999999991</v>
      </c>
      <c r="H40" s="72">
        <f>Capacity!H14</f>
        <v>95.707440999999989</v>
      </c>
      <c r="I40" s="72">
        <f>Capacity!I14</f>
        <v>95.241440999999995</v>
      </c>
      <c r="J40" s="72" t="e">
        <f>Capacity!#REF!</f>
        <v>#REF!</v>
      </c>
      <c r="K40" s="72" t="e">
        <f>Capacity!#REF!</f>
        <v>#REF!</v>
      </c>
      <c r="L40" s="72" t="e">
        <f>Capacity!#REF!</f>
        <v>#REF!</v>
      </c>
      <c r="P40" s="73"/>
      <c r="R40" s="72"/>
      <c r="S40" s="72"/>
      <c r="T40" s="72"/>
      <c r="U40" s="72"/>
      <c r="V40" s="72"/>
      <c r="W40" s="72"/>
      <c r="X40" s="72"/>
      <c r="Y40" s="72"/>
      <c r="Z40" s="72"/>
    </row>
    <row r="41" spans="2:26" ht="14.45" x14ac:dyDescent="0.3">
      <c r="B41" s="73"/>
      <c r="C41" s="84" t="s">
        <v>15</v>
      </c>
      <c r="D41" s="72">
        <f>Capacity!D15</f>
        <v>55.788366999999994</v>
      </c>
      <c r="E41" s="72">
        <f>Capacity!E15</f>
        <v>63.375917001000012</v>
      </c>
      <c r="F41" s="72">
        <f>Capacity!F15</f>
        <v>65.739213994000011</v>
      </c>
      <c r="G41" s="72">
        <f>Capacity!G15</f>
        <v>66.193613993999975</v>
      </c>
      <c r="H41" s="72">
        <f>Capacity!H15</f>
        <v>78.23161816199999</v>
      </c>
      <c r="I41" s="72">
        <f>Capacity!I15</f>
        <v>79.653799617000004</v>
      </c>
      <c r="J41" s="72" t="e">
        <f>Capacity!#REF!</f>
        <v>#REF!</v>
      </c>
      <c r="K41" s="72" t="e">
        <f>Capacity!#REF!</f>
        <v>#REF!</v>
      </c>
      <c r="L41" s="72" t="e">
        <f>Capacity!#REF!</f>
        <v>#REF!</v>
      </c>
      <c r="P41" s="73"/>
      <c r="R41" s="72"/>
      <c r="S41" s="72"/>
      <c r="T41" s="72"/>
      <c r="U41" s="72"/>
      <c r="V41" s="72"/>
      <c r="W41" s="72"/>
      <c r="X41" s="72"/>
      <c r="Y41" s="72"/>
      <c r="Z41" s="72"/>
    </row>
    <row r="42" spans="2:26" ht="14.45" x14ac:dyDescent="0.3">
      <c r="B42" s="73"/>
      <c r="C42" s="84" t="s">
        <v>16</v>
      </c>
      <c r="D42" s="72">
        <f>Capacity!D16</f>
        <v>4.5910349999999998</v>
      </c>
      <c r="E42" s="72">
        <f>Capacity!E16</f>
        <v>4.7710349999999995</v>
      </c>
      <c r="F42" s="72">
        <f>Capacity!F16</f>
        <v>4.855035</v>
      </c>
      <c r="G42" s="72">
        <f>Capacity!G16</f>
        <v>4.855035</v>
      </c>
      <c r="H42" s="72">
        <f>Capacity!H16</f>
        <v>4.855035</v>
      </c>
      <c r="I42" s="72">
        <f>Capacity!I16</f>
        <v>4.855035</v>
      </c>
      <c r="J42" s="72" t="e">
        <f>Capacity!#REF!</f>
        <v>#REF!</v>
      </c>
      <c r="K42" s="72" t="e">
        <f>Capacity!#REF!</f>
        <v>#REF!</v>
      </c>
      <c r="L42" s="72" t="e">
        <f>Capacity!#REF!</f>
        <v>#REF!</v>
      </c>
      <c r="P42" s="73"/>
      <c r="R42" s="72"/>
      <c r="S42" s="72"/>
      <c r="T42" s="72"/>
      <c r="U42" s="72"/>
      <c r="V42" s="72"/>
      <c r="W42" s="72"/>
      <c r="X42" s="72"/>
      <c r="Y42" s="72"/>
      <c r="Z42" s="72"/>
    </row>
    <row r="43" spans="2:26" ht="14.45" x14ac:dyDescent="0.3">
      <c r="B43" s="87"/>
      <c r="C43" s="85" t="s">
        <v>17</v>
      </c>
      <c r="D43" s="72">
        <f>Capacity!D17</f>
        <v>0</v>
      </c>
      <c r="E43" s="72">
        <f>Capacity!E17</f>
        <v>0</v>
      </c>
      <c r="F43" s="72">
        <f>Capacity!F17</f>
        <v>0</v>
      </c>
      <c r="G43" s="72">
        <f>Capacity!G17</f>
        <v>0</v>
      </c>
      <c r="H43" s="72">
        <f>Capacity!H17</f>
        <v>0</v>
      </c>
      <c r="I43" s="72">
        <f>Capacity!I17</f>
        <v>0</v>
      </c>
      <c r="J43" s="72" t="e">
        <f>Capacity!#REF!</f>
        <v>#REF!</v>
      </c>
      <c r="K43" s="72" t="e">
        <f>Capacity!#REF!</f>
        <v>#REF!</v>
      </c>
      <c r="L43" s="72" t="e">
        <f>Capacity!#REF!</f>
        <v>#REF!</v>
      </c>
      <c r="P43" s="87"/>
      <c r="Q43" s="85"/>
      <c r="R43" s="72"/>
      <c r="S43" s="72"/>
      <c r="T43" s="72"/>
      <c r="U43" s="72"/>
      <c r="V43" s="72"/>
      <c r="W43" s="72"/>
      <c r="X43" s="72"/>
      <c r="Y43" s="72"/>
      <c r="Z43" s="72"/>
    </row>
    <row r="44" spans="2:26" ht="14.45" x14ac:dyDescent="0.3">
      <c r="B44" s="87"/>
      <c r="C44" s="85" t="s">
        <v>18</v>
      </c>
      <c r="D44" s="72">
        <f>Capacity!D18</f>
        <v>9.2123169269999998</v>
      </c>
      <c r="E44" s="72">
        <f>Capacity!E18</f>
        <v>13.362104228000002</v>
      </c>
      <c r="F44" s="72">
        <f>Capacity!F18</f>
        <v>20.200945645999997</v>
      </c>
      <c r="G44" s="72">
        <f>Capacity!G18</f>
        <v>33.875974633000013</v>
      </c>
      <c r="H44" s="72">
        <f>Capacity!H18</f>
        <v>49.926668112000009</v>
      </c>
      <c r="I44" s="72">
        <f>Capacity!I18</f>
        <v>80.891906796000001</v>
      </c>
      <c r="J44" s="72" t="e">
        <f>Capacity!#REF!</f>
        <v>#REF!</v>
      </c>
      <c r="K44" s="72" t="e">
        <f>Capacity!#REF!</f>
        <v>#REF!</v>
      </c>
      <c r="L44" s="72" t="e">
        <f>Capacity!#REF!</f>
        <v>#REF!</v>
      </c>
      <c r="P44" s="87"/>
      <c r="Q44" s="85"/>
      <c r="R44" s="72"/>
      <c r="S44" s="72"/>
      <c r="T44" s="72"/>
      <c r="U44" s="72"/>
      <c r="V44" s="72"/>
      <c r="W44" s="72"/>
      <c r="X44" s="72"/>
      <c r="Y44" s="72"/>
      <c r="Z44" s="72"/>
    </row>
    <row r="45" spans="2:26" x14ac:dyDescent="0.25">
      <c r="B45" s="73"/>
      <c r="C45" s="84" t="s">
        <v>19</v>
      </c>
      <c r="D45" s="72">
        <f>Capacity!D19</f>
        <v>4.7973230000000004</v>
      </c>
      <c r="E45" s="72">
        <f>Capacity!E19</f>
        <v>5.1212160000000004</v>
      </c>
      <c r="F45" s="72">
        <f>Capacity!F19</f>
        <v>5.9832160000000005</v>
      </c>
      <c r="G45" s="72">
        <f>Capacity!G19</f>
        <v>6.8112159999999999</v>
      </c>
      <c r="H45" s="72">
        <f>Capacity!H19</f>
        <v>7.5112160000000001</v>
      </c>
      <c r="I45" s="72">
        <f>Capacity!I19</f>
        <v>9.0948145799999995</v>
      </c>
      <c r="J45" s="72" t="e">
        <f>Capacity!#REF!</f>
        <v>#REF!</v>
      </c>
      <c r="K45" s="72" t="e">
        <f>Capacity!#REF!</f>
        <v>#REF!</v>
      </c>
      <c r="L45" s="72" t="e">
        <f>Capacity!#REF!</f>
        <v>#REF!</v>
      </c>
      <c r="P45" s="73"/>
      <c r="R45" s="72"/>
      <c r="S45" s="72"/>
      <c r="T45" s="72"/>
      <c r="U45" s="72"/>
      <c r="V45" s="72"/>
      <c r="W45" s="72"/>
      <c r="X45" s="72"/>
      <c r="Y45" s="72"/>
      <c r="Z45" s="72"/>
    </row>
    <row r="46" spans="2:26" x14ac:dyDescent="0.25">
      <c r="B46" s="73"/>
      <c r="C46" s="85" t="s">
        <v>20</v>
      </c>
      <c r="D46" s="72">
        <f>Capacity!D20</f>
        <v>2.1735219999999993</v>
      </c>
      <c r="E46" s="72">
        <f>Capacity!E20</f>
        <v>2.2487839999999997</v>
      </c>
      <c r="F46" s="72">
        <f>Capacity!F20</f>
        <v>2.4577839999999997</v>
      </c>
      <c r="G46" s="72">
        <f>Capacity!G20</f>
        <v>2.4577839999999997</v>
      </c>
      <c r="H46" s="72">
        <f>Capacity!H20</f>
        <v>2.4577839999999997</v>
      </c>
      <c r="I46" s="72">
        <f>Capacity!I20</f>
        <v>2.4577839999999997</v>
      </c>
      <c r="J46" s="72" t="e">
        <f>Capacity!#REF!</f>
        <v>#REF!</v>
      </c>
      <c r="K46" s="72" t="e">
        <f>Capacity!#REF!</f>
        <v>#REF!</v>
      </c>
      <c r="L46" s="72" t="e">
        <f>Capacity!#REF!</f>
        <v>#REF!</v>
      </c>
      <c r="P46" s="73"/>
      <c r="Q46" s="85"/>
      <c r="R46" s="72"/>
      <c r="S46" s="72"/>
      <c r="T46" s="72"/>
      <c r="U46" s="72"/>
      <c r="V46" s="72"/>
      <c r="W46" s="72"/>
      <c r="X46" s="72"/>
      <c r="Y46" s="72"/>
      <c r="Z46" s="72"/>
    </row>
    <row r="48" spans="2:26" x14ac:dyDescent="0.25">
      <c r="B48" s="121" t="s">
        <v>91</v>
      </c>
    </row>
    <row r="50" spans="2:12" ht="15.75" thickBot="1" x14ac:dyDescent="0.3">
      <c r="B50" s="59"/>
      <c r="C50" s="59" t="s">
        <v>92</v>
      </c>
      <c r="D50" s="94">
        <v>2013</v>
      </c>
      <c r="E50" s="94">
        <v>2014</v>
      </c>
      <c r="F50" s="94">
        <v>2016</v>
      </c>
      <c r="G50" s="94">
        <v>2018</v>
      </c>
      <c r="H50" s="94">
        <v>2020</v>
      </c>
      <c r="I50" s="94">
        <v>2025</v>
      </c>
      <c r="J50" s="95">
        <v>2030</v>
      </c>
      <c r="K50" s="95">
        <v>2035</v>
      </c>
      <c r="L50" s="95">
        <v>2040</v>
      </c>
    </row>
    <row r="51" spans="2:12" x14ac:dyDescent="0.25">
      <c r="B51" s="31" t="s">
        <v>72</v>
      </c>
      <c r="C51" s="84" t="s">
        <v>9</v>
      </c>
      <c r="D51" s="65">
        <f>'Total Builds'!D7</f>
        <v>4.2149999999999999</v>
      </c>
      <c r="E51" s="65">
        <f>'Total Builds'!E7+D51</f>
        <v>8.7119999999999997</v>
      </c>
      <c r="F51" s="65">
        <f>'Total Builds'!F7+E51</f>
        <v>23.581143130999997</v>
      </c>
      <c r="G51" s="65">
        <f>'Total Builds'!G7+F51</f>
        <v>24.179369932999997</v>
      </c>
      <c r="H51" s="65">
        <f>'Total Builds'!H7+G51</f>
        <v>24.192383072999998</v>
      </c>
      <c r="I51" s="65">
        <f>'Total Builds'!I7+H51</f>
        <v>26.625791237999998</v>
      </c>
      <c r="J51" s="65" t="e">
        <f>'Total Builds'!#REF!+I51</f>
        <v>#REF!</v>
      </c>
      <c r="K51" s="65" t="e">
        <f>'Total Builds'!#REF!+J51</f>
        <v>#REF!</v>
      </c>
      <c r="L51" s="65" t="e">
        <f>'Total Builds'!#REF!+K51</f>
        <v>#REF!</v>
      </c>
    </row>
    <row r="52" spans="2:12" x14ac:dyDescent="0.25">
      <c r="B52" s="31"/>
      <c r="C52" s="84" t="s">
        <v>85</v>
      </c>
      <c r="D52" s="66">
        <f>'Total Builds'!D8</f>
        <v>0</v>
      </c>
      <c r="E52" s="66">
        <f>'Total Builds'!E8+D52</f>
        <v>0</v>
      </c>
      <c r="F52" s="66">
        <f>'Total Builds'!F8+E52</f>
        <v>0</v>
      </c>
      <c r="G52" s="66">
        <f>'Total Builds'!G8+F52</f>
        <v>0</v>
      </c>
      <c r="H52" s="66">
        <f>'Total Builds'!H8+G52</f>
        <v>0</v>
      </c>
      <c r="I52" s="66">
        <f>'Total Builds'!I8+H52</f>
        <v>0</v>
      </c>
      <c r="J52" s="66" t="e">
        <f>'Total Builds'!#REF!+I52</f>
        <v>#REF!</v>
      </c>
      <c r="K52" s="66" t="e">
        <f>'Total Builds'!#REF!+J52</f>
        <v>#REF!</v>
      </c>
      <c r="L52" s="66" t="e">
        <f>'Total Builds'!#REF!+K52</f>
        <v>#REF!</v>
      </c>
    </row>
    <row r="53" spans="2:12" x14ac:dyDescent="0.25">
      <c r="C53" s="84" t="s">
        <v>10</v>
      </c>
      <c r="D53" s="66">
        <f>'Total Builds'!D9</f>
        <v>3.3530000000000002</v>
      </c>
      <c r="E53" s="66">
        <f>'Total Builds'!E9+D53</f>
        <v>4.0723443580000005</v>
      </c>
      <c r="F53" s="66">
        <f>'Total Builds'!F9+E53</f>
        <v>4.1623443580000004</v>
      </c>
      <c r="G53" s="66">
        <f>'Total Builds'!G9+F53</f>
        <v>4.1623443580000004</v>
      </c>
      <c r="H53" s="66">
        <f>'Total Builds'!H9+G53</f>
        <v>4.1623443580000004</v>
      </c>
      <c r="I53" s="66">
        <f>'Total Builds'!I9+H53</f>
        <v>4.1623443580000004</v>
      </c>
      <c r="J53" s="66" t="e">
        <f>'Total Builds'!#REF!+I53</f>
        <v>#REF!</v>
      </c>
      <c r="K53" s="66" t="e">
        <f>'Total Builds'!#REF!+J53</f>
        <v>#REF!</v>
      </c>
      <c r="L53" s="66" t="e">
        <f>'Total Builds'!#REF!+K53</f>
        <v>#REF!</v>
      </c>
    </row>
    <row r="54" spans="2:12" x14ac:dyDescent="0.25">
      <c r="C54" s="84" t="s">
        <v>15</v>
      </c>
      <c r="D54" s="66">
        <f>'Total Builds'!D10</f>
        <v>6.0990000000000002</v>
      </c>
      <c r="E54" s="66">
        <f>'Total Builds'!E10+D54</f>
        <v>13.217000001000001</v>
      </c>
      <c r="F54" s="66">
        <f>'Total Builds'!F10+E54</f>
        <v>15.540596994000001</v>
      </c>
      <c r="G54" s="66">
        <f>'Total Builds'!G10+F54</f>
        <v>15.994596994000002</v>
      </c>
      <c r="H54" s="66">
        <f>'Total Builds'!H10+G54</f>
        <v>28.032601161999999</v>
      </c>
      <c r="I54" s="66">
        <f>'Total Builds'!I10+H54</f>
        <v>29.454782616999999</v>
      </c>
      <c r="J54" s="66" t="e">
        <f>'Total Builds'!#REF!+I54</f>
        <v>#REF!</v>
      </c>
      <c r="K54" s="66" t="e">
        <f>'Total Builds'!#REF!+J54</f>
        <v>#REF!</v>
      </c>
      <c r="L54" s="66" t="e">
        <f>'Total Builds'!#REF!+K54</f>
        <v>#REF!</v>
      </c>
    </row>
    <row r="55" spans="2:12" x14ac:dyDescent="0.25">
      <c r="C55" s="85" t="s">
        <v>79</v>
      </c>
      <c r="D55" s="66">
        <f>'Total Builds'!D11</f>
        <v>1.5</v>
      </c>
      <c r="E55" s="66">
        <f>'Total Builds'!E11+D55</f>
        <v>2.1</v>
      </c>
      <c r="F55" s="66">
        <f>'Total Builds'!F11+E55</f>
        <v>3.3639999999999999</v>
      </c>
      <c r="G55" s="66">
        <f>'Total Builds'!G11+F55</f>
        <v>5.2430000000000003</v>
      </c>
      <c r="H55" s="66">
        <f>'Total Builds'!H11+G55</f>
        <v>5.2430000000000003</v>
      </c>
      <c r="I55" s="66">
        <f>'Total Builds'!I11+H55</f>
        <v>5.2430000000000003</v>
      </c>
      <c r="J55" s="66" t="e">
        <f>'Total Builds'!#REF!+I55</f>
        <v>#REF!</v>
      </c>
      <c r="K55" s="66" t="e">
        <f>'Total Builds'!#REF!+J55</f>
        <v>#REF!</v>
      </c>
      <c r="L55" s="66" t="e">
        <f>'Total Builds'!#REF!+K55</f>
        <v>#REF!</v>
      </c>
    </row>
    <row r="56" spans="2:12" x14ac:dyDescent="0.25">
      <c r="C56" s="85" t="s">
        <v>80</v>
      </c>
      <c r="D56" s="66">
        <f>'Total Builds'!D12</f>
        <v>0</v>
      </c>
      <c r="E56" s="66">
        <f>'Total Builds'!E12+D56</f>
        <v>0</v>
      </c>
      <c r="F56" s="66">
        <f>'Total Builds'!F12+E56</f>
        <v>0</v>
      </c>
      <c r="G56" s="66">
        <f>'Total Builds'!G12+F56</f>
        <v>0</v>
      </c>
      <c r="H56" s="66">
        <f>'Total Builds'!H12+G56</f>
        <v>0</v>
      </c>
      <c r="I56" s="66">
        <f>'Total Builds'!I12+H56</f>
        <v>0</v>
      </c>
      <c r="J56" s="66" t="e">
        <f>'Total Builds'!#REF!+I56</f>
        <v>#REF!</v>
      </c>
      <c r="K56" s="66" t="e">
        <f>'Total Builds'!#REF!+J56</f>
        <v>#REF!</v>
      </c>
      <c r="L56" s="66" t="e">
        <f>'Total Builds'!#REF!+K56</f>
        <v>#REF!</v>
      </c>
    </row>
    <row r="57" spans="2:12" x14ac:dyDescent="0.25">
      <c r="C57" s="85" t="s">
        <v>30</v>
      </c>
      <c r="D57" s="66">
        <f>'Total Builds'!D13</f>
        <v>3.1456529999999998</v>
      </c>
      <c r="E57" s="66">
        <f>'Total Builds'!E13+D57</f>
        <v>7.5950943669999997</v>
      </c>
      <c r="F57" s="66">
        <f>'Total Builds'!F13+E57</f>
        <v>13.891150603</v>
      </c>
      <c r="G57" s="66">
        <f>'Total Builds'!G13+F57</f>
        <v>15.865524828</v>
      </c>
      <c r="H57" s="66">
        <f>'Total Builds'!H13+G57</f>
        <v>17.372435455999998</v>
      </c>
      <c r="I57" s="66">
        <f>'Total Builds'!I13+H57</f>
        <v>19.930028548999999</v>
      </c>
      <c r="J57" s="66" t="e">
        <f>'Total Builds'!#REF!+I57</f>
        <v>#REF!</v>
      </c>
      <c r="K57" s="66" t="e">
        <f>'Total Builds'!#REF!+J57</f>
        <v>#REF!</v>
      </c>
      <c r="L57" s="66" t="e">
        <f>'Total Builds'!#REF!+K57</f>
        <v>#REF!</v>
      </c>
    </row>
    <row r="58" spans="2:12" x14ac:dyDescent="0.25">
      <c r="C58" s="85" t="s">
        <v>19</v>
      </c>
      <c r="D58" s="66">
        <f>'Total Builds'!D15</f>
        <v>0.90100000000000013</v>
      </c>
      <c r="E58" s="66">
        <f>'Total Builds'!E15+D58</f>
        <v>1.3770000000000002</v>
      </c>
      <c r="F58" s="66">
        <f>'Total Builds'!F15+E58</f>
        <v>1.7670000000000003</v>
      </c>
      <c r="G58" s="66">
        <f>'Total Builds'!G15+F58</f>
        <v>1.7990000000000004</v>
      </c>
      <c r="H58" s="66">
        <f>'Total Builds'!H15+G58</f>
        <v>1.7990000000000004</v>
      </c>
      <c r="I58" s="66">
        <f>'Total Builds'!I15+H58</f>
        <v>1.7990000000000004</v>
      </c>
      <c r="J58" s="66" t="e">
        <f>'Total Builds'!#REF!+I58</f>
        <v>#REF!</v>
      </c>
      <c r="K58" s="66" t="e">
        <f>'Total Builds'!#REF!+J58</f>
        <v>#REF!</v>
      </c>
      <c r="L58" s="66" t="e">
        <f>'Total Builds'!#REF!+K58</f>
        <v>#REF!</v>
      </c>
    </row>
    <row r="59" spans="2:12" x14ac:dyDescent="0.25">
      <c r="C59" s="85" t="s">
        <v>20</v>
      </c>
      <c r="D59" s="66">
        <f>'Total Builds'!D16</f>
        <v>0.13600000000000001</v>
      </c>
      <c r="E59" s="66">
        <f>'Total Builds'!E16+D59</f>
        <v>0.19600000000000001</v>
      </c>
      <c r="F59" s="66">
        <f>'Total Builds'!F16+E59</f>
        <v>3.2669999999999999</v>
      </c>
      <c r="G59" s="66">
        <f>'Total Builds'!G16+F59</f>
        <v>3.2669999999999999</v>
      </c>
      <c r="H59" s="66">
        <f>'Total Builds'!H16+G59</f>
        <v>3.2669999999999999</v>
      </c>
      <c r="I59" s="66">
        <f>'Total Builds'!I16+H59</f>
        <v>3.2669999999999999</v>
      </c>
      <c r="J59" s="66" t="e">
        <f>'Total Builds'!#REF!+I59</f>
        <v>#REF!</v>
      </c>
      <c r="K59" s="66" t="e">
        <f>'Total Builds'!#REF!+J59</f>
        <v>#REF!</v>
      </c>
      <c r="L59" s="66" t="e">
        <f>'Total Builds'!#REF!+K59</f>
        <v>#REF!</v>
      </c>
    </row>
    <row r="60" spans="2:12" x14ac:dyDescent="0.25">
      <c r="C60" s="85" t="s">
        <v>13</v>
      </c>
      <c r="D60" s="66">
        <f>'Total Builds'!D17</f>
        <v>0</v>
      </c>
      <c r="E60" s="66">
        <f>'Total Builds'!E17+D60</f>
        <v>0</v>
      </c>
      <c r="F60" s="66">
        <f>'Total Builds'!F17+E60</f>
        <v>1.1220000000000001</v>
      </c>
      <c r="G60" s="66">
        <f>'Total Builds'!G17+F60</f>
        <v>4.4560000000000004</v>
      </c>
      <c r="H60" s="66">
        <f>'Total Builds'!H17+G60</f>
        <v>6.1625000000000005</v>
      </c>
      <c r="I60" s="66">
        <f>'Total Builds'!I17+H60</f>
        <v>6.1625000000000005</v>
      </c>
      <c r="J60" s="66" t="e">
        <f>'Total Builds'!#REF!+I60</f>
        <v>#REF!</v>
      </c>
      <c r="K60" s="66" t="e">
        <f>'Total Builds'!#REF!+J60</f>
        <v>#REF!</v>
      </c>
      <c r="L60" s="66" t="e">
        <f>'Total Builds'!#REF!+K60</f>
        <v>#REF!</v>
      </c>
    </row>
    <row r="63" spans="2:12" ht="15.75" thickBot="1" x14ac:dyDescent="0.3">
      <c r="B63" s="59"/>
      <c r="C63" s="59" t="s">
        <v>86</v>
      </c>
      <c r="D63" s="94">
        <v>2013</v>
      </c>
      <c r="E63" s="94">
        <v>2014</v>
      </c>
      <c r="F63" s="94">
        <v>2016</v>
      </c>
      <c r="G63" s="94">
        <v>2018</v>
      </c>
      <c r="H63" s="94">
        <v>2020</v>
      </c>
      <c r="I63" s="94">
        <v>2025</v>
      </c>
      <c r="J63" s="95">
        <v>2030</v>
      </c>
      <c r="K63" s="95">
        <v>2035</v>
      </c>
      <c r="L63" s="95">
        <v>2040</v>
      </c>
    </row>
    <row r="64" spans="2:12" x14ac:dyDescent="0.25">
      <c r="B64" s="31" t="s">
        <v>72</v>
      </c>
      <c r="C64" s="84" t="s">
        <v>9</v>
      </c>
      <c r="D64" s="57">
        <f>'Total Retirements'!D7</f>
        <v>9.1900000000000009E-2</v>
      </c>
      <c r="E64" s="57">
        <f>D64+'Total Retirements'!E7</f>
        <v>9.1900000000000009E-2</v>
      </c>
      <c r="F64" s="57">
        <f>E64+'Total Retirements'!F7</f>
        <v>9.1900000000000009E-2</v>
      </c>
      <c r="G64" s="57">
        <f>F64+'Total Retirements'!G7</f>
        <v>9.1900000000000009E-2</v>
      </c>
      <c r="H64" s="57">
        <f>G64+'Total Retirements'!H7</f>
        <v>9.1900000000000009E-2</v>
      </c>
      <c r="I64" s="57">
        <f>H64+'Total Retirements'!I7</f>
        <v>9.1900000000000009E-2</v>
      </c>
      <c r="J64" s="57" t="e">
        <f>I64+'Total Retirements'!#REF!</f>
        <v>#REF!</v>
      </c>
      <c r="K64" s="57" t="e">
        <f>J64+'Total Retirements'!#REF!</f>
        <v>#REF!</v>
      </c>
      <c r="L64" s="57" t="e">
        <f>K64+'Total Retirements'!#REF!</f>
        <v>#REF!</v>
      </c>
    </row>
    <row r="65" spans="2:26" x14ac:dyDescent="0.25">
      <c r="C65" s="84" t="s">
        <v>10</v>
      </c>
      <c r="D65" s="12">
        <f>'Total Retirements'!D8</f>
        <v>0.22582500000000003</v>
      </c>
      <c r="E65" s="12">
        <f>D65+'Total Retirements'!E8</f>
        <v>1.0287250000000001</v>
      </c>
      <c r="F65" s="12">
        <f>E65+'Total Retirements'!F8</f>
        <v>4.7268249999999998</v>
      </c>
      <c r="G65" s="12">
        <f>F65+'Total Retirements'!G8</f>
        <v>5.4458250000000001</v>
      </c>
      <c r="H65" s="12">
        <f>G65+'Total Retirements'!H8</f>
        <v>5.4598250000000004</v>
      </c>
      <c r="I65" s="12">
        <f>H65+'Total Retirements'!I8</f>
        <v>5.4598250000000004</v>
      </c>
      <c r="J65" s="12" t="e">
        <f>I65+'Total Retirements'!#REF!</f>
        <v>#REF!</v>
      </c>
      <c r="K65" s="12" t="e">
        <f>J65+'Total Retirements'!#REF!</f>
        <v>#REF!</v>
      </c>
      <c r="L65" s="12" t="e">
        <f>K65+'Total Retirements'!#REF!</f>
        <v>#REF!</v>
      </c>
    </row>
    <row r="66" spans="2:26" x14ac:dyDescent="0.25">
      <c r="C66" s="84" t="s">
        <v>15</v>
      </c>
      <c r="D66" s="12">
        <f>'Total Retirements'!D9</f>
        <v>2.9900000000000003E-2</v>
      </c>
      <c r="E66" s="12">
        <f>D66+'Total Retirements'!E9</f>
        <v>2.9900000000000003E-2</v>
      </c>
      <c r="F66" s="12">
        <f>E66+'Total Retirements'!F9</f>
        <v>2.9900000000000003E-2</v>
      </c>
      <c r="G66" s="12">
        <f>F66+'Total Retirements'!G9</f>
        <v>2.9900000000000003E-2</v>
      </c>
      <c r="H66" s="12">
        <f>G66+'Total Retirements'!H9</f>
        <v>2.9900000000000003E-2</v>
      </c>
      <c r="I66" s="12">
        <f>H66+'Total Retirements'!I9</f>
        <v>2.9900000000000003E-2</v>
      </c>
      <c r="J66" s="12" t="e">
        <f>I66+'Total Retirements'!#REF!</f>
        <v>#REF!</v>
      </c>
      <c r="K66" s="12" t="e">
        <f>J66+'Total Retirements'!#REF!</f>
        <v>#REF!</v>
      </c>
      <c r="L66" s="12" t="e">
        <f>K66+'Total Retirements'!#REF!</f>
        <v>#REF!</v>
      </c>
    </row>
    <row r="67" spans="2:26" x14ac:dyDescent="0.25">
      <c r="C67" s="85" t="s">
        <v>41</v>
      </c>
      <c r="D67" s="12">
        <f>'Total Retirements'!D10</f>
        <v>4.3254999999999999</v>
      </c>
      <c r="E67" s="12">
        <f>D67+'Total Retirements'!E10</f>
        <v>16.605351125000002</v>
      </c>
      <c r="F67" s="12">
        <f>E67+'Total Retirements'!F10</f>
        <v>94.86747502315113</v>
      </c>
      <c r="G67" s="12">
        <f>F67+'Total Retirements'!G10</f>
        <v>104.48471839922622</v>
      </c>
      <c r="H67" s="12">
        <f>G67+'Total Retirements'!H10</f>
        <v>112.51129239886694</v>
      </c>
      <c r="I67" s="12">
        <f>H67+'Total Retirements'!I10</f>
        <v>131.05399616202322</v>
      </c>
      <c r="J67" s="12" t="e">
        <f>I67+'Total Retirements'!#REF!</f>
        <v>#REF!</v>
      </c>
      <c r="K67" s="12" t="e">
        <f>J67+'Total Retirements'!#REF!</f>
        <v>#REF!</v>
      </c>
      <c r="L67" s="12" t="e">
        <f>K67+'Total Retirements'!#REF!</f>
        <v>#REF!</v>
      </c>
    </row>
    <row r="68" spans="2:26" x14ac:dyDescent="0.25">
      <c r="C68" s="85" t="s">
        <v>30</v>
      </c>
      <c r="D68" s="12">
        <f>'Total Retirements'!D11</f>
        <v>0</v>
      </c>
      <c r="E68" s="12">
        <f>D68+'Total Retirements'!E11</f>
        <v>0</v>
      </c>
      <c r="F68" s="12">
        <f>E68+'Total Retirements'!F11</f>
        <v>0</v>
      </c>
      <c r="G68" s="12">
        <f>F68+'Total Retirements'!G11</f>
        <v>0</v>
      </c>
      <c r="H68" s="12">
        <f>G68+'Total Retirements'!H11</f>
        <v>0</v>
      </c>
      <c r="I68" s="12">
        <f>H68+'Total Retirements'!I11</f>
        <v>0</v>
      </c>
      <c r="J68" s="12" t="e">
        <f>I68+'Total Retirements'!#REF!</f>
        <v>#REF!</v>
      </c>
      <c r="K68" s="12" t="e">
        <f>J68+'Total Retirements'!#REF!</f>
        <v>#REF!</v>
      </c>
      <c r="L68" s="12" t="e">
        <f>K68+'Total Retirements'!#REF!</f>
        <v>#REF!</v>
      </c>
    </row>
    <row r="69" spans="2:26" x14ac:dyDescent="0.25">
      <c r="C69" s="85" t="s">
        <v>19</v>
      </c>
      <c r="D69" s="12">
        <f>'Total Retirements'!D12</f>
        <v>6.5807000000000004E-2</v>
      </c>
      <c r="E69" s="12">
        <f>D69+'Total Retirements'!E12</f>
        <v>0.99949700000000008</v>
      </c>
      <c r="F69" s="12">
        <f>E69+'Total Retirements'!F12</f>
        <v>1.433897</v>
      </c>
      <c r="G69" s="12">
        <f>F69+'Total Retirements'!G12</f>
        <v>1.625097</v>
      </c>
      <c r="H69" s="12">
        <f>G69+'Total Retirements'!H12</f>
        <v>1.9710970000000001</v>
      </c>
      <c r="I69" s="12">
        <f>H69+'Total Retirements'!I12</f>
        <v>2.3585970000000001</v>
      </c>
      <c r="J69" s="12" t="e">
        <f>I69+'Total Retirements'!#REF!</f>
        <v>#REF!</v>
      </c>
      <c r="K69" s="12" t="e">
        <f>J69+'Total Retirements'!#REF!</f>
        <v>#REF!</v>
      </c>
      <c r="L69" s="12" t="e">
        <f>K69+'Total Retirements'!#REF!</f>
        <v>#REF!</v>
      </c>
    </row>
    <row r="70" spans="2:26" x14ac:dyDescent="0.25">
      <c r="C70" s="85" t="s">
        <v>20</v>
      </c>
      <c r="D70" s="12">
        <f>'Total Retirements'!D13</f>
        <v>3.0858059999999998</v>
      </c>
      <c r="E70" s="12">
        <f>D70+'Total Retirements'!E13</f>
        <v>66.548333882000009</v>
      </c>
      <c r="F70" s="12">
        <f>E70+'Total Retirements'!F13</f>
        <v>73.429342174000013</v>
      </c>
      <c r="G70" s="12">
        <f>F70+'Total Retirements'!G13</f>
        <v>74.031091914000015</v>
      </c>
      <c r="H70" s="12">
        <f>G70+'Total Retirements'!H13</f>
        <v>74.898812542000016</v>
      </c>
      <c r="I70" s="12">
        <f>H70+'Total Retirements'!I13</f>
        <v>82.414146226000014</v>
      </c>
      <c r="J70" s="12" t="e">
        <f>I70+'Total Retirements'!#REF!</f>
        <v>#REF!</v>
      </c>
      <c r="K70" s="12" t="e">
        <f>J70+'Total Retirements'!#REF!</f>
        <v>#REF!</v>
      </c>
      <c r="L70" s="12" t="e">
        <f>K70+'Total Retirements'!#REF!</f>
        <v>#REF!</v>
      </c>
    </row>
    <row r="71" spans="2:26" x14ac:dyDescent="0.25">
      <c r="C71" s="85" t="s">
        <v>13</v>
      </c>
      <c r="D71" s="12">
        <f>'Total Retirements'!D14</f>
        <v>2.25</v>
      </c>
      <c r="E71" s="12">
        <f>D71+'Total Retirements'!E14</f>
        <v>8.2855944728831172</v>
      </c>
      <c r="F71" s="12">
        <f>E71+'Total Retirements'!F14</f>
        <v>8.2855944728831172</v>
      </c>
      <c r="G71" s="12">
        <f>F71+'Total Retirements'!G14</f>
        <v>8.3563302017891896</v>
      </c>
      <c r="H71" s="12">
        <f>G71+'Total Retirements'!H14</f>
        <v>9.0993071316915852</v>
      </c>
      <c r="I71" s="12">
        <f>H71+'Total Retirements'!I14</f>
        <v>9.0993071316915852</v>
      </c>
      <c r="J71" s="12" t="e">
        <f>I71+'Total Retirements'!#REF!</f>
        <v>#REF!</v>
      </c>
      <c r="K71" s="12" t="e">
        <f>J71+'Total Retirements'!#REF!</f>
        <v>#REF!</v>
      </c>
      <c r="L71" s="12" t="e">
        <f>K71+'Total Retirements'!#REF!</f>
        <v>#REF!</v>
      </c>
    </row>
    <row r="74" spans="2:26" ht="15.75" thickBot="1" x14ac:dyDescent="0.3">
      <c r="B74" s="59" t="s">
        <v>93</v>
      </c>
      <c r="C74" s="59"/>
      <c r="D74" s="95">
        <v>2013</v>
      </c>
      <c r="E74" s="95">
        <v>2014</v>
      </c>
      <c r="F74" s="95">
        <v>2016</v>
      </c>
      <c r="G74" s="95">
        <v>2018</v>
      </c>
      <c r="H74" s="95">
        <v>2020</v>
      </c>
      <c r="I74" s="95">
        <v>2025</v>
      </c>
      <c r="J74" s="95">
        <v>2030</v>
      </c>
      <c r="K74" s="95">
        <v>2035</v>
      </c>
      <c r="L74" s="95">
        <v>2040</v>
      </c>
    </row>
    <row r="75" spans="2:26" ht="15.75" thickBot="1" x14ac:dyDescent="0.3">
      <c r="B75" s="119" t="s">
        <v>72</v>
      </c>
      <c r="C75" s="55"/>
      <c r="D75" s="122" t="e">
        <f>'Total Annual Costs'!#REF!</f>
        <v>#REF!</v>
      </c>
      <c r="E75" s="122" t="e">
        <f>'Total Annual Costs'!#REF!</f>
        <v>#REF!</v>
      </c>
      <c r="F75" s="122" t="e">
        <f>'Total Annual Costs'!#REF!</f>
        <v>#REF!</v>
      </c>
      <c r="G75" s="122" t="e">
        <f>'Total Annual Costs'!#REF!</f>
        <v>#REF!</v>
      </c>
      <c r="H75" s="122" t="e">
        <f>'Total Annual Costs'!#REF!</f>
        <v>#REF!</v>
      </c>
      <c r="I75" s="122" t="e">
        <f>'Total Annual Costs'!#REF!</f>
        <v>#REF!</v>
      </c>
      <c r="J75" s="122" t="e">
        <f>'Total Annual Costs'!#REF!</f>
        <v>#REF!</v>
      </c>
      <c r="K75" s="122" t="e">
        <f>'Total Annual Costs'!#REF!</f>
        <v>#REF!</v>
      </c>
      <c r="L75" s="122" t="e">
        <f>'Total Annual Costs'!#REF!</f>
        <v>#REF!</v>
      </c>
    </row>
    <row r="79" spans="2:26" x14ac:dyDescent="0.25">
      <c r="B79" s="39"/>
      <c r="C79" s="79"/>
      <c r="D79" s="98">
        <v>2013</v>
      </c>
      <c r="E79" s="98">
        <v>2014</v>
      </c>
      <c r="F79" s="98">
        <v>2016</v>
      </c>
      <c r="G79" s="98">
        <v>2018</v>
      </c>
      <c r="H79" s="98">
        <v>2020</v>
      </c>
      <c r="I79" s="98">
        <v>2025</v>
      </c>
      <c r="J79" s="98">
        <v>2030</v>
      </c>
      <c r="K79" s="98">
        <v>2035</v>
      </c>
      <c r="L79" s="100">
        <v>2040</v>
      </c>
      <c r="P79" s="39"/>
      <c r="Q79" s="98"/>
      <c r="R79" s="98">
        <v>2013</v>
      </c>
      <c r="S79" s="98">
        <v>2014</v>
      </c>
      <c r="T79" s="98">
        <v>2016</v>
      </c>
      <c r="U79" s="98">
        <v>2018</v>
      </c>
      <c r="V79" s="98">
        <v>2020</v>
      </c>
      <c r="W79" s="98">
        <v>2025</v>
      </c>
      <c r="X79" s="98">
        <v>2030</v>
      </c>
      <c r="Y79" s="98">
        <v>2035</v>
      </c>
      <c r="Z79" s="100">
        <v>2040</v>
      </c>
    </row>
    <row r="80" spans="2:26" x14ac:dyDescent="0.25">
      <c r="B80" s="40" t="s">
        <v>72</v>
      </c>
      <c r="C80" s="80" t="s">
        <v>51</v>
      </c>
      <c r="D80" s="35">
        <f>'Emissions (CO2) by type'!D8</f>
        <v>1553596.5157307282</v>
      </c>
      <c r="E80" s="35">
        <f>'Emissions (CO2) by type'!E8</f>
        <v>1527629.1620223369</v>
      </c>
      <c r="F80" s="35">
        <f>'Emissions (CO2) by type'!F8</f>
        <v>1380940.3672199154</v>
      </c>
      <c r="G80" s="35">
        <f>'Emissions (CO2) by type'!G8</f>
        <v>1391151.7219750404</v>
      </c>
      <c r="H80" s="35">
        <f>'Emissions (CO2) by type'!H8</f>
        <v>1233178.9588078302</v>
      </c>
      <c r="I80" s="35">
        <f>'Emissions (CO2) by type'!I8</f>
        <v>1153612.2465481998</v>
      </c>
      <c r="J80" s="35" t="e">
        <f>'Emissions (CO2) by type'!#REF!</f>
        <v>#REF!</v>
      </c>
      <c r="K80" s="35" t="e">
        <f>'Emissions (CO2) by type'!#REF!</f>
        <v>#REF!</v>
      </c>
      <c r="L80" s="96" t="e">
        <f>'Emissions (CO2) by type'!#REF!</f>
        <v>#REF!</v>
      </c>
      <c r="P80" s="40" t="s">
        <v>72</v>
      </c>
      <c r="Q80" s="35" t="s">
        <v>18</v>
      </c>
      <c r="R80" s="35" t="e">
        <f>'Emissions (CO2) by type'!#REF!</f>
        <v>#REF!</v>
      </c>
      <c r="S80" s="35" t="e">
        <f>'Emissions (CO2) by type'!#REF!</f>
        <v>#REF!</v>
      </c>
      <c r="T80" s="35" t="e">
        <f>'Emissions (CO2) by type'!#REF!</f>
        <v>#REF!</v>
      </c>
      <c r="U80" s="35" t="e">
        <f>'Emissions (CO2) by type'!#REF!</f>
        <v>#REF!</v>
      </c>
      <c r="V80" s="35" t="e">
        <f>'Emissions (CO2) by type'!#REF!</f>
        <v>#REF!</v>
      </c>
      <c r="W80" s="35">
        <f>'Emissions (CO2) by type'!K8</f>
        <v>0</v>
      </c>
      <c r="X80" s="35">
        <f>'Emissions (CO2) by type'!L8</f>
        <v>0</v>
      </c>
      <c r="Y80" s="35">
        <f>'Emissions (CO2) by type'!M8</f>
        <v>0</v>
      </c>
      <c r="Z80" s="96">
        <f>'Emissions (CO2) by type'!N8</f>
        <v>0</v>
      </c>
    </row>
    <row r="81" spans="2:26" x14ac:dyDescent="0.25">
      <c r="B81" s="37"/>
      <c r="C81" s="85" t="s">
        <v>52</v>
      </c>
      <c r="D81" s="38">
        <f>'Emissions (CO2) by type'!D9</f>
        <v>426951.66216064745</v>
      </c>
      <c r="E81" s="38">
        <f>'Emissions (CO2) by type'!E9</f>
        <v>435883.54455002584</v>
      </c>
      <c r="F81" s="38">
        <f>'Emissions (CO2) by type'!F9</f>
        <v>454391.14426020504</v>
      </c>
      <c r="G81" s="38">
        <f>'Emissions (CO2) by type'!G9</f>
        <v>424241.86755243648</v>
      </c>
      <c r="H81" s="38">
        <f>'Emissions (CO2) by type'!H9</f>
        <v>424983.20440511033</v>
      </c>
      <c r="I81" s="38">
        <f>'Emissions (CO2) by type'!I9</f>
        <v>399472.30297976237</v>
      </c>
      <c r="J81" s="38" t="e">
        <f>'Emissions (CO2) by type'!#REF!</f>
        <v>#REF!</v>
      </c>
      <c r="K81" s="38" t="e">
        <f>'Emissions (CO2) by type'!#REF!</f>
        <v>#REF!</v>
      </c>
      <c r="L81" s="41" t="e">
        <f>'Emissions (CO2) by type'!#REF!</f>
        <v>#REF!</v>
      </c>
      <c r="P81" s="37"/>
      <c r="Q81" s="38" t="s">
        <v>99</v>
      </c>
      <c r="R81" s="38" t="e">
        <f>'Emissions (CO2) by type'!#REF!</f>
        <v>#REF!</v>
      </c>
      <c r="S81" s="38" t="e">
        <f>'Emissions (CO2) by type'!#REF!</f>
        <v>#REF!</v>
      </c>
      <c r="T81" s="38" t="e">
        <f>'Emissions (CO2) by type'!#REF!</f>
        <v>#REF!</v>
      </c>
      <c r="U81" s="38" t="e">
        <f>'Emissions (CO2) by type'!#REF!</f>
        <v>#REF!</v>
      </c>
      <c r="V81" s="38" t="e">
        <f>'Emissions (CO2) by type'!#REF!</f>
        <v>#REF!</v>
      </c>
      <c r="W81" s="38">
        <f>'Emissions (CO2) by type'!K9</f>
        <v>0</v>
      </c>
      <c r="X81" s="38">
        <f>'Emissions (CO2) by type'!L9</f>
        <v>0</v>
      </c>
      <c r="Y81" s="38">
        <f>'Emissions (CO2) by type'!M9</f>
        <v>0</v>
      </c>
      <c r="Z81" s="41">
        <f>'Emissions (CO2) by type'!N9</f>
        <v>0</v>
      </c>
    </row>
    <row r="82" spans="2:26" x14ac:dyDescent="0.25">
      <c r="B82" s="37"/>
      <c r="C82" s="85" t="s">
        <v>53</v>
      </c>
      <c r="D82" s="38">
        <f>'Emissions (CO2) by type'!D10</f>
        <v>36725.679483842308</v>
      </c>
      <c r="E82" s="38">
        <f>'Emissions (CO2) by type'!E10</f>
        <v>41595.296394229001</v>
      </c>
      <c r="F82" s="38">
        <f>'Emissions (CO2) by type'!F10</f>
        <v>44480.019717530835</v>
      </c>
      <c r="G82" s="38">
        <f>'Emissions (CO2) by type'!G10</f>
        <v>41904.407738638351</v>
      </c>
      <c r="H82" s="38">
        <f>'Emissions (CO2) by type'!H10</f>
        <v>41143.381236774716</v>
      </c>
      <c r="I82" s="38">
        <f>'Emissions (CO2) by type'!I10</f>
        <v>42605.231350501381</v>
      </c>
      <c r="J82" s="38" t="e">
        <f>'Emissions (CO2) by type'!#REF!</f>
        <v>#REF!</v>
      </c>
      <c r="K82" s="38" t="e">
        <f>'Emissions (CO2) by type'!#REF!</f>
        <v>#REF!</v>
      </c>
      <c r="L82" s="41" t="e">
        <f>'Emissions (CO2) by type'!#REF!</f>
        <v>#REF!</v>
      </c>
      <c r="P82" s="37"/>
      <c r="Q82" s="85" t="s">
        <v>80</v>
      </c>
      <c r="R82" s="38" t="e">
        <f>'Emissions (CO2) by type'!#REF!</f>
        <v>#REF!</v>
      </c>
      <c r="S82" s="38" t="e">
        <f>'Emissions (CO2) by type'!#REF!</f>
        <v>#REF!</v>
      </c>
      <c r="T82" s="38" t="e">
        <f>'Emissions (CO2) by type'!#REF!</f>
        <v>#REF!</v>
      </c>
      <c r="U82" s="38" t="e">
        <f>'Emissions (CO2) by type'!#REF!</f>
        <v>#REF!</v>
      </c>
      <c r="V82" s="38" t="e">
        <f>'Emissions (CO2) by type'!#REF!</f>
        <v>#REF!</v>
      </c>
      <c r="W82" s="38">
        <f>'Emissions (CO2) by type'!K10</f>
        <v>0</v>
      </c>
      <c r="X82" s="38">
        <f>'Emissions (CO2) by type'!L10</f>
        <v>0</v>
      </c>
      <c r="Y82" s="38">
        <f>'Emissions (CO2) by type'!M10</f>
        <v>0</v>
      </c>
      <c r="Z82" s="41">
        <f>'Emissions (CO2) by type'!N10</f>
        <v>0</v>
      </c>
    </row>
    <row r="83" spans="2:26" x14ac:dyDescent="0.25">
      <c r="B83" s="37"/>
      <c r="C83" s="85" t="s">
        <v>54</v>
      </c>
      <c r="D83" s="38">
        <f>'Emissions (CO2) by type'!D11</f>
        <v>0</v>
      </c>
      <c r="E83" s="38">
        <f>'Emissions (CO2) by type'!E11</f>
        <v>0</v>
      </c>
      <c r="F83" s="38">
        <f>'Emissions (CO2) by type'!F11</f>
        <v>5075.7984962752516</v>
      </c>
      <c r="G83" s="38">
        <f>'Emissions (CO2) by type'!G11</f>
        <v>4205.5110411897867</v>
      </c>
      <c r="H83" s="38">
        <f>'Emissions (CO2) by type'!H11</f>
        <v>2854.5380317927775</v>
      </c>
      <c r="I83" s="38">
        <f>'Emissions (CO2) by type'!I11</f>
        <v>8558.5118904010324</v>
      </c>
      <c r="J83" s="38" t="e">
        <f>'Emissions (CO2) by type'!#REF!</f>
        <v>#REF!</v>
      </c>
      <c r="K83" s="38" t="e">
        <f>'Emissions (CO2) by type'!#REF!</f>
        <v>#REF!</v>
      </c>
      <c r="L83" s="41" t="e">
        <f>'Emissions (CO2) by type'!#REF!</f>
        <v>#REF!</v>
      </c>
      <c r="P83" s="37"/>
      <c r="Q83" s="85" t="s">
        <v>100</v>
      </c>
      <c r="R83" s="38" t="e">
        <f>'Emissions (CO2) by type'!#REF!</f>
        <v>#REF!</v>
      </c>
      <c r="S83" s="38" t="e">
        <f>'Emissions (CO2) by type'!#REF!</f>
        <v>#REF!</v>
      </c>
      <c r="T83" s="38" t="e">
        <f>'Emissions (CO2) by type'!#REF!</f>
        <v>#REF!</v>
      </c>
      <c r="U83" s="38" t="e">
        <f>'Emissions (CO2) by type'!#REF!</f>
        <v>#REF!</v>
      </c>
      <c r="V83" s="38" t="e">
        <f>'Emissions (CO2) by type'!#REF!</f>
        <v>#REF!</v>
      </c>
      <c r="W83" s="38">
        <f>'Emissions (CO2) by type'!K11</f>
        <v>0</v>
      </c>
      <c r="X83" s="38">
        <f>'Emissions (CO2) by type'!L11</f>
        <v>0</v>
      </c>
      <c r="Y83" s="38">
        <f>'Emissions (CO2) by type'!M11</f>
        <v>0</v>
      </c>
      <c r="Z83" s="41">
        <f>'Emissions (CO2) by type'!N11</f>
        <v>0</v>
      </c>
    </row>
    <row r="84" spans="2:26" x14ac:dyDescent="0.25">
      <c r="B84" s="37"/>
      <c r="C84" s="85" t="s">
        <v>55</v>
      </c>
      <c r="D84" s="38">
        <f>'Emissions (CO2) by type'!D12</f>
        <v>205.24674608476201</v>
      </c>
      <c r="E84" s="38">
        <f>'Emissions (CO2) by type'!E12</f>
        <v>506.189957339513</v>
      </c>
      <c r="F84" s="38">
        <f>'Emissions (CO2) by type'!F12</f>
        <v>466.56946185689196</v>
      </c>
      <c r="G84" s="38">
        <f>'Emissions (CO2) by type'!G12</f>
        <v>332.82295594127118</v>
      </c>
      <c r="H84" s="38">
        <f>'Emissions (CO2) by type'!H12</f>
        <v>381.75624752095626</v>
      </c>
      <c r="I84" s="38">
        <f>'Emissions (CO2) by type'!I12</f>
        <v>430.68200630187198</v>
      </c>
      <c r="J84" s="38" t="e">
        <f>'Emissions (CO2) by type'!#REF!</f>
        <v>#REF!</v>
      </c>
      <c r="K84" s="38" t="e">
        <f>'Emissions (CO2) by type'!#REF!</f>
        <v>#REF!</v>
      </c>
      <c r="L84" s="41" t="e">
        <f>'Emissions (CO2) by type'!#REF!</f>
        <v>#REF!</v>
      </c>
      <c r="P84" s="37"/>
      <c r="Q84" s="85" t="s">
        <v>101</v>
      </c>
      <c r="R84" s="38" t="e">
        <f>'Emissions (CO2) by type'!#REF!</f>
        <v>#REF!</v>
      </c>
      <c r="S84" s="38" t="e">
        <f>'Emissions (CO2) by type'!#REF!</f>
        <v>#REF!</v>
      </c>
      <c r="T84" s="38" t="e">
        <f>'Emissions (CO2) by type'!#REF!</f>
        <v>#REF!</v>
      </c>
      <c r="U84" s="38" t="e">
        <f>'Emissions (CO2) by type'!#REF!</f>
        <v>#REF!</v>
      </c>
      <c r="V84" s="38" t="e">
        <f>'Emissions (CO2) by type'!#REF!</f>
        <v>#REF!</v>
      </c>
      <c r="W84" s="38">
        <f>'Emissions (CO2) by type'!K12</f>
        <v>0</v>
      </c>
      <c r="X84" s="38">
        <f>'Emissions (CO2) by type'!L12</f>
        <v>0</v>
      </c>
      <c r="Y84" s="38">
        <f>'Emissions (CO2) by type'!M12</f>
        <v>0</v>
      </c>
      <c r="Z84" s="41">
        <f>'Emissions (CO2) by type'!N12</f>
        <v>0</v>
      </c>
    </row>
    <row r="85" spans="2:26" x14ac:dyDescent="0.25">
      <c r="B85" s="37"/>
      <c r="C85" s="85" t="s">
        <v>77</v>
      </c>
      <c r="D85" s="38">
        <f>'Emissions (CO2) by type'!D13</f>
        <v>0</v>
      </c>
      <c r="E85" s="38">
        <f>'Emissions (CO2) by type'!E13</f>
        <v>0</v>
      </c>
      <c r="F85" s="38">
        <f>'Emissions (CO2) by type'!F13</f>
        <v>0</v>
      </c>
      <c r="G85" s="38">
        <f>'Emissions (CO2) by type'!G13</f>
        <v>0</v>
      </c>
      <c r="H85" s="38">
        <f>'Emissions (CO2) by type'!H13</f>
        <v>0</v>
      </c>
      <c r="I85" s="38">
        <f>'Emissions (CO2) by type'!I13</f>
        <v>0</v>
      </c>
      <c r="J85" s="38" t="e">
        <f>'Emissions (CO2) by type'!#REF!</f>
        <v>#REF!</v>
      </c>
      <c r="K85" s="38" t="e">
        <f>'Emissions (CO2) by type'!#REF!</f>
        <v>#REF!</v>
      </c>
      <c r="L85" s="41" t="e">
        <f>'Emissions (CO2) by type'!#REF!</f>
        <v>#REF!</v>
      </c>
      <c r="P85" s="37"/>
      <c r="Q85" s="85" t="s">
        <v>13</v>
      </c>
      <c r="R85" s="38" t="e">
        <f>'Emissions (CO2) by type'!#REF!</f>
        <v>#REF!</v>
      </c>
      <c r="S85" s="38" t="e">
        <f>'Emissions (CO2) by type'!#REF!</f>
        <v>#REF!</v>
      </c>
      <c r="T85" s="38" t="e">
        <f>'Emissions (CO2) by type'!#REF!</f>
        <v>#REF!</v>
      </c>
      <c r="U85" s="38" t="e">
        <f>'Emissions (CO2) by type'!#REF!</f>
        <v>#REF!</v>
      </c>
      <c r="V85" s="38" t="e">
        <f>'Emissions (CO2) by type'!#REF!</f>
        <v>#REF!</v>
      </c>
      <c r="W85" s="38">
        <f>'Emissions (CO2) by type'!K13</f>
        <v>0</v>
      </c>
      <c r="X85" s="38">
        <f>'Emissions (CO2) by type'!L13</f>
        <v>0</v>
      </c>
      <c r="Y85" s="38">
        <f>'Emissions (CO2) by type'!M13</f>
        <v>0</v>
      </c>
      <c r="Z85" s="41">
        <f>'Emissions (CO2) by type'!N13</f>
        <v>0</v>
      </c>
    </row>
    <row r="86" spans="2:26" x14ac:dyDescent="0.25">
      <c r="B86" s="37"/>
      <c r="C86" s="85" t="s">
        <v>12</v>
      </c>
      <c r="D86" s="38">
        <f>'Emissions (CO2) by type'!D14</f>
        <v>9797.2098127137579</v>
      </c>
      <c r="E86" s="38">
        <f>'Emissions (CO2) by type'!E14</f>
        <v>5581.9044219799434</v>
      </c>
      <c r="F86" s="38">
        <f>'Emissions (CO2) by type'!F14</f>
        <v>1967.7250365064729</v>
      </c>
      <c r="G86" s="38">
        <f>'Emissions (CO2) by type'!G14</f>
        <v>1460.6721795190608</v>
      </c>
      <c r="H86" s="38">
        <f>'Emissions (CO2) by type'!H14</f>
        <v>1217.0321148254693</v>
      </c>
      <c r="I86" s="38">
        <f>'Emissions (CO2) by type'!I14</f>
        <v>1853.2822813273053</v>
      </c>
      <c r="J86" s="38" t="e">
        <f>'Emissions (CO2) by type'!#REF!</f>
        <v>#REF!</v>
      </c>
      <c r="K86" s="38" t="e">
        <f>'Emissions (CO2) by type'!#REF!</f>
        <v>#REF!</v>
      </c>
      <c r="L86" s="41" t="e">
        <f>'Emissions (CO2) by type'!#REF!</f>
        <v>#REF!</v>
      </c>
      <c r="P86" s="131"/>
      <c r="Q86" s="76" t="s">
        <v>102</v>
      </c>
      <c r="R86" s="132" t="e">
        <f>'Emissions (CO2) by type'!#REF!</f>
        <v>#REF!</v>
      </c>
      <c r="S86" s="132" t="e">
        <f>'Emissions (CO2) by type'!#REF!</f>
        <v>#REF!</v>
      </c>
      <c r="T86" s="132" t="e">
        <f>'Emissions (CO2) by type'!#REF!</f>
        <v>#REF!</v>
      </c>
      <c r="U86" s="132" t="e">
        <f>'Emissions (CO2) by type'!#REF!</f>
        <v>#REF!</v>
      </c>
      <c r="V86" s="132" t="e">
        <f>'Emissions (CO2) by type'!#REF!</f>
        <v>#REF!</v>
      </c>
      <c r="W86" s="132">
        <f>'Emissions (CO2) by type'!K14</f>
        <v>0</v>
      </c>
      <c r="X86" s="132">
        <f>'Emissions (CO2) by type'!L14</f>
        <v>0</v>
      </c>
      <c r="Y86" s="132">
        <f>'Emissions (CO2) by type'!M14</f>
        <v>0</v>
      </c>
      <c r="Z86" s="133">
        <f>'Emissions (CO2) by type'!N14</f>
        <v>0</v>
      </c>
    </row>
    <row r="87" spans="2:26" x14ac:dyDescent="0.25">
      <c r="B87" s="37"/>
      <c r="C87" s="85" t="s">
        <v>29</v>
      </c>
      <c r="D87" s="38">
        <f>'Emissions (CO2) by type'!D15</f>
        <v>11683.39962554749</v>
      </c>
      <c r="E87" s="38">
        <f>'Emissions (CO2) by type'!E15</f>
        <v>12390.028755738096</v>
      </c>
      <c r="F87" s="38">
        <f>'Emissions (CO2) by type'!F15</f>
        <v>20457.663962967334</v>
      </c>
      <c r="G87" s="38">
        <f>'Emissions (CO2) by type'!G15</f>
        <v>22138.733890562635</v>
      </c>
      <c r="H87" s="38">
        <f>'Emissions (CO2) by type'!H15</f>
        <v>14933.55127810983</v>
      </c>
      <c r="I87" s="38">
        <f>'Emissions (CO2) by type'!I15</f>
        <v>12521.841055775763</v>
      </c>
      <c r="J87" s="38" t="e">
        <f>'Emissions (CO2) by type'!#REF!</f>
        <v>#REF!</v>
      </c>
      <c r="K87" s="38" t="e">
        <f>'Emissions (CO2) by type'!#REF!</f>
        <v>#REF!</v>
      </c>
      <c r="L87" s="41" t="e">
        <f>'Emissions (CO2) by type'!#REF!</f>
        <v>#REF!</v>
      </c>
    </row>
    <row r="88" spans="2:26" x14ac:dyDescent="0.25">
      <c r="B88" s="42"/>
      <c r="C88" s="43" t="s">
        <v>21</v>
      </c>
      <c r="D88" s="44">
        <f>'Emissions (CO2) by type'!D16</f>
        <v>2038959.7135595637</v>
      </c>
      <c r="E88" s="44">
        <f>'Emissions (CO2) by type'!E16</f>
        <v>2023586.1261016494</v>
      </c>
      <c r="F88" s="44">
        <f>'Emissions (CO2) by type'!F16</f>
        <v>1907779.2881552572</v>
      </c>
      <c r="G88" s="44">
        <f>'Emissions (CO2) by type'!G16</f>
        <v>1885435.7373333278</v>
      </c>
      <c r="H88" s="44">
        <f>'Emissions (CO2) by type'!H16</f>
        <v>1718692.4221219642</v>
      </c>
      <c r="I88" s="44">
        <f>'Emissions (CO2) by type'!I16</f>
        <v>1619054.0981122695</v>
      </c>
      <c r="J88" s="44" t="e">
        <f>'Emissions (CO2) by type'!#REF!</f>
        <v>#REF!</v>
      </c>
      <c r="K88" s="44" t="e">
        <f>'Emissions (CO2) by type'!#REF!</f>
        <v>#REF!</v>
      </c>
      <c r="L88" s="45" t="e">
        <f>'Emissions (CO2) by type'!#REF!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A9" sqref="A9"/>
    </sheetView>
  </sheetViews>
  <sheetFormatPr defaultColWidth="9.140625" defaultRowHeight="15" x14ac:dyDescent="0.25"/>
  <cols>
    <col min="1" max="1" width="5.140625" style="47" customWidth="1"/>
    <col min="2" max="2" width="37.42578125" style="47" bestFit="1" customWidth="1"/>
    <col min="3" max="3" width="49.7109375" style="47" customWidth="1"/>
    <col min="4" max="4" width="17.7109375" style="47" bestFit="1" customWidth="1"/>
    <col min="5" max="16" width="16.5703125" style="47" bestFit="1" customWidth="1"/>
    <col min="17" max="16384" width="9.140625" style="84"/>
  </cols>
  <sheetData>
    <row r="1" spans="1:16" ht="15.75" thickBot="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9.5" thickBot="1" x14ac:dyDescent="0.3">
      <c r="B2" s="169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s="63" customFormat="1" x14ac:dyDescent="0.25">
      <c r="A3" s="47"/>
      <c r="B3" s="82" t="s">
        <v>104</v>
      </c>
      <c r="C3" s="48"/>
      <c r="E3" s="64">
        <v>2013</v>
      </c>
      <c r="F3" s="64">
        <v>2014</v>
      </c>
      <c r="G3" s="64">
        <v>2016</v>
      </c>
      <c r="H3" s="64">
        <v>2018</v>
      </c>
      <c r="I3" s="64">
        <v>2020</v>
      </c>
      <c r="J3" s="64">
        <v>2025</v>
      </c>
      <c r="K3" s="64">
        <v>2030</v>
      </c>
      <c r="L3" s="64">
        <v>2035</v>
      </c>
      <c r="M3" s="64">
        <v>2040</v>
      </c>
    </row>
    <row r="4" spans="1:16" s="63" customFormat="1" x14ac:dyDescent="0.25">
      <c r="A4" s="84"/>
      <c r="B4" s="81">
        <v>41715</v>
      </c>
      <c r="C4" s="73"/>
      <c r="E4" s="64"/>
      <c r="F4" s="64"/>
      <c r="G4" s="64"/>
      <c r="H4" s="64"/>
      <c r="I4" s="64"/>
      <c r="J4" s="64"/>
      <c r="K4" s="64"/>
      <c r="L4" s="64"/>
      <c r="M4" s="64"/>
    </row>
    <row r="5" spans="1:16" s="63" customFormat="1" x14ac:dyDescent="0.25">
      <c r="A5" s="47"/>
      <c r="B5" s="47"/>
      <c r="C5" s="47"/>
      <c r="K5" s="97"/>
      <c r="P5" s="97"/>
    </row>
    <row r="6" spans="1:16" ht="15.75" thickBot="1" x14ac:dyDescent="0.3">
      <c r="B6" s="1"/>
      <c r="C6" s="1"/>
      <c r="D6" s="4">
        <v>2013</v>
      </c>
      <c r="E6" s="4">
        <v>2014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  <c r="K6" s="4">
        <v>2020</v>
      </c>
      <c r="L6" s="4">
        <v>2021</v>
      </c>
      <c r="M6" s="4">
        <v>2022</v>
      </c>
      <c r="N6" s="4">
        <v>2023</v>
      </c>
      <c r="O6" s="4">
        <v>2024</v>
      </c>
      <c r="P6" s="4">
        <v>2025</v>
      </c>
    </row>
    <row r="7" spans="1:16" x14ac:dyDescent="0.25">
      <c r="A7" s="73"/>
      <c r="B7" s="31" t="s">
        <v>32</v>
      </c>
      <c r="C7" s="85" t="s">
        <v>113</v>
      </c>
      <c r="D7" s="105">
        <v>-1.3811489901651015</v>
      </c>
      <c r="E7" s="105">
        <v>-1.3425315150124035</v>
      </c>
      <c r="F7" s="105">
        <v>-0.84321984920201487</v>
      </c>
      <c r="G7" s="105">
        <v>-0.34390818339162621</v>
      </c>
      <c r="H7" s="105">
        <v>-0.62903535579381753</v>
      </c>
      <c r="I7" s="105">
        <v>-0.91416252819600174</v>
      </c>
      <c r="J7" s="105">
        <v>-3.614110591170558</v>
      </c>
      <c r="K7" s="105">
        <v>-6.3140586541451285</v>
      </c>
      <c r="L7" s="105">
        <v>-6.0984168524512441</v>
      </c>
      <c r="M7" s="105">
        <v>-5.8827750507573597</v>
      </c>
      <c r="N7" s="105">
        <v>-5.6671332490634825</v>
      </c>
      <c r="O7" s="105">
        <v>-5.4514914473695981</v>
      </c>
      <c r="P7" s="105">
        <v>-5.2358496456756924</v>
      </c>
    </row>
    <row r="8" spans="1:16" x14ac:dyDescent="0.25">
      <c r="A8" s="73"/>
      <c r="B8" s="77"/>
      <c r="C8" s="80" t="s">
        <v>1</v>
      </c>
      <c r="D8" s="24">
        <v>3.3255964150000001</v>
      </c>
      <c r="E8" s="24">
        <v>3.46155638363429</v>
      </c>
      <c r="F8" s="24">
        <v>3.6027112494616302</v>
      </c>
      <c r="G8" s="24">
        <v>3.7438661152889701</v>
      </c>
      <c r="H8" s="24">
        <v>3.8919330576287101</v>
      </c>
      <c r="I8" s="24">
        <v>4.0399999999684502</v>
      </c>
      <c r="J8" s="24">
        <v>4.1300000000852402</v>
      </c>
      <c r="K8" s="24">
        <v>4.2200000002020301</v>
      </c>
      <c r="L8" s="24">
        <v>4.2699999999654201</v>
      </c>
      <c r="M8" s="24">
        <v>4.3199999997288101</v>
      </c>
      <c r="N8" s="24">
        <v>4.3699999994922001</v>
      </c>
      <c r="O8" s="24">
        <v>4.4199999992555901</v>
      </c>
      <c r="P8" s="24">
        <v>4.46999999901898</v>
      </c>
    </row>
    <row r="9" spans="1:16" x14ac:dyDescent="0.25">
      <c r="A9" s="73"/>
      <c r="B9" s="77"/>
      <c r="C9" s="85" t="s">
        <v>2</v>
      </c>
      <c r="D9" s="105">
        <v>2.8053942938604401</v>
      </c>
      <c r="E9" s="105">
        <v>1.4361656515332499</v>
      </c>
      <c r="F9" s="105">
        <v>1.4417166980238596</v>
      </c>
      <c r="G9" s="105">
        <v>1.4472677445144697</v>
      </c>
      <c r="H9" s="105">
        <v>1.4288609368560903</v>
      </c>
      <c r="I9" s="105">
        <v>1.41045412919771</v>
      </c>
      <c r="J9" s="105">
        <v>1.4585640319582405</v>
      </c>
      <c r="K9" s="105">
        <v>1.5066739347187701</v>
      </c>
      <c r="L9" s="105">
        <v>1.4759819418886142</v>
      </c>
      <c r="M9" s="105">
        <v>1.4452899490584583</v>
      </c>
      <c r="N9" s="105">
        <v>1.4145979562283024</v>
      </c>
      <c r="O9" s="105">
        <v>1.3839059633981465</v>
      </c>
      <c r="P9" s="105">
        <v>1.3532139705679898</v>
      </c>
    </row>
    <row r="10" spans="1:16" x14ac:dyDescent="0.25">
      <c r="A10" s="73"/>
      <c r="B10" s="77"/>
      <c r="C10" s="76" t="s">
        <v>3</v>
      </c>
      <c r="D10" s="61">
        <v>6.1309907088604403</v>
      </c>
      <c r="E10" s="61">
        <v>4.8977220351675399</v>
      </c>
      <c r="F10" s="61">
        <v>5.0444279474854898</v>
      </c>
      <c r="G10" s="61">
        <v>5.1911338598034398</v>
      </c>
      <c r="H10" s="61">
        <v>5.3207939944848004</v>
      </c>
      <c r="I10" s="61">
        <v>5.4504541291661601</v>
      </c>
      <c r="J10" s="61">
        <v>5.5885640320434806</v>
      </c>
      <c r="K10" s="61">
        <v>5.7266739349208002</v>
      </c>
      <c r="L10" s="61">
        <v>5.7459819418540343</v>
      </c>
      <c r="M10" s="61">
        <v>5.7652899487872684</v>
      </c>
      <c r="N10" s="61">
        <v>5.7845979557205025</v>
      </c>
      <c r="O10" s="61">
        <v>5.8039059626537366</v>
      </c>
      <c r="P10" s="61">
        <v>5.8232139695869698</v>
      </c>
    </row>
    <row r="11" spans="1:16" x14ac:dyDescent="0.25">
      <c r="A11" s="73"/>
      <c r="B11" s="77"/>
      <c r="C11" s="85" t="s">
        <v>4</v>
      </c>
      <c r="D11" s="25">
        <v>7312.6338456675267</v>
      </c>
      <c r="E11" s="25">
        <v>8171.5434881357733</v>
      </c>
      <c r="F11" s="25">
        <v>8134.9332660501677</v>
      </c>
      <c r="G11" s="25">
        <v>8098.3230439645622</v>
      </c>
      <c r="H11" s="25">
        <v>8058.2518814971936</v>
      </c>
      <c r="I11" s="25">
        <v>8018.180719029825</v>
      </c>
      <c r="J11" s="25">
        <v>7924.5921990749912</v>
      </c>
      <c r="K11" s="25">
        <v>7831.0036791201574</v>
      </c>
      <c r="L11" s="25">
        <v>7806.3753531502662</v>
      </c>
      <c r="M11" s="25">
        <v>7781.747027180375</v>
      </c>
      <c r="N11" s="25">
        <v>7757.1187012104838</v>
      </c>
      <c r="O11" s="25">
        <v>7732.4903752405926</v>
      </c>
      <c r="P11" s="25">
        <v>7707.8620492707023</v>
      </c>
    </row>
    <row r="12" spans="1:16" x14ac:dyDescent="0.25">
      <c r="A12" s="73"/>
      <c r="B12" s="77"/>
      <c r="C12" s="85" t="s">
        <v>5</v>
      </c>
      <c r="D12" s="25">
        <v>3.2698604796091999</v>
      </c>
      <c r="E12" s="25">
        <v>3.9914589761925798</v>
      </c>
      <c r="F12" s="25">
        <v>3.9317480564435447</v>
      </c>
      <c r="G12" s="25">
        <v>3.8720371366945101</v>
      </c>
      <c r="H12" s="25">
        <v>3.7831103502904098</v>
      </c>
      <c r="I12" s="25">
        <v>3.6941835638863099</v>
      </c>
      <c r="J12" s="25">
        <v>3.6066245757432052</v>
      </c>
      <c r="K12" s="25">
        <v>3.5190655876001</v>
      </c>
      <c r="L12" s="25">
        <v>3.5456325512972602</v>
      </c>
      <c r="M12" s="25">
        <v>3.5721995149944203</v>
      </c>
      <c r="N12" s="25">
        <v>3.5987664786915805</v>
      </c>
      <c r="O12" s="25">
        <v>3.6253334423887407</v>
      </c>
      <c r="P12" s="25">
        <v>3.6519004060858999</v>
      </c>
    </row>
    <row r="13" spans="1:16" ht="15.75" thickBot="1" x14ac:dyDescent="0.3">
      <c r="A13" s="73"/>
      <c r="B13" s="78"/>
      <c r="C13" s="55" t="s">
        <v>6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</row>
    <row r="14" spans="1:16" x14ac:dyDescent="0.25">
      <c r="A14" s="73"/>
      <c r="B14" s="31" t="s">
        <v>34</v>
      </c>
      <c r="C14" s="85" t="s">
        <v>113</v>
      </c>
      <c r="D14" s="105">
        <v>-2.2070539726027292</v>
      </c>
      <c r="E14" s="105">
        <v>-2.9290908344146516</v>
      </c>
      <c r="F14" s="105">
        <v>-1.3379943116677069</v>
      </c>
      <c r="G14" s="105">
        <v>0.2531022110792378</v>
      </c>
      <c r="H14" s="105">
        <v>0.11608983815257545</v>
      </c>
      <c r="I14" s="105">
        <v>-2.0922534774086898E-2</v>
      </c>
      <c r="J14" s="105">
        <v>-2.2998609095899241</v>
      </c>
      <c r="K14" s="105">
        <v>-4.5787992844057754</v>
      </c>
      <c r="L14" s="105">
        <v>-4.4208486520961188</v>
      </c>
      <c r="M14" s="105">
        <v>-4.2628980197864692</v>
      </c>
      <c r="N14" s="105">
        <v>-4.1049473874768125</v>
      </c>
      <c r="O14" s="105">
        <v>-3.946996755167163</v>
      </c>
      <c r="P14" s="105">
        <v>-3.7890461228575134</v>
      </c>
    </row>
    <row r="15" spans="1:16" x14ac:dyDescent="0.25">
      <c r="A15" s="73"/>
      <c r="B15" s="77"/>
      <c r="C15" s="80" t="s">
        <v>1</v>
      </c>
      <c r="D15" s="24">
        <v>3.3255964150000001</v>
      </c>
      <c r="E15" s="24">
        <v>3.46155638363429</v>
      </c>
      <c r="F15" s="24">
        <v>3.6027112494616302</v>
      </c>
      <c r="G15" s="24">
        <v>3.7438661152889701</v>
      </c>
      <c r="H15" s="24">
        <v>3.8919330576287101</v>
      </c>
      <c r="I15" s="24">
        <v>4.0399999999684502</v>
      </c>
      <c r="J15" s="24">
        <v>4.1300000000852402</v>
      </c>
      <c r="K15" s="24">
        <v>4.2200000002020301</v>
      </c>
      <c r="L15" s="24">
        <v>4.2699999999654201</v>
      </c>
      <c r="M15" s="24">
        <v>4.3199999997288101</v>
      </c>
      <c r="N15" s="24">
        <v>4.3699999994922001</v>
      </c>
      <c r="O15" s="24">
        <v>4.4199999992555901</v>
      </c>
      <c r="P15" s="24">
        <v>4.46999999901898</v>
      </c>
    </row>
    <row r="16" spans="1:16" x14ac:dyDescent="0.25">
      <c r="A16" s="73"/>
      <c r="B16" s="77"/>
      <c r="C16" s="85" t="s">
        <v>2</v>
      </c>
      <c r="D16" s="105">
        <v>1.43717985389091</v>
      </c>
      <c r="E16" s="105">
        <v>1.1769502474021496</v>
      </c>
      <c r="F16" s="105">
        <v>1.158799669426835</v>
      </c>
      <c r="G16" s="105">
        <v>1.1406490914515199</v>
      </c>
      <c r="H16" s="105">
        <v>1.1373265473315999</v>
      </c>
      <c r="I16" s="105">
        <v>1.1340040032116798</v>
      </c>
      <c r="J16" s="105">
        <v>1.1467956326571196</v>
      </c>
      <c r="K16" s="105">
        <v>1.1595872621025602</v>
      </c>
      <c r="L16" s="105">
        <v>1.1448327350457461</v>
      </c>
      <c r="M16" s="105">
        <v>1.130078207988932</v>
      </c>
      <c r="N16" s="105">
        <v>1.1153236809321179</v>
      </c>
      <c r="O16" s="105">
        <v>1.1005691538753037</v>
      </c>
      <c r="P16" s="105">
        <v>1.0858146268184896</v>
      </c>
    </row>
    <row r="17" spans="1:16" ht="14.45" x14ac:dyDescent="0.3">
      <c r="A17" s="73"/>
      <c r="B17" s="77"/>
      <c r="C17" s="76" t="s">
        <v>3</v>
      </c>
      <c r="D17" s="61">
        <v>4.7627762688909101</v>
      </c>
      <c r="E17" s="61">
        <v>4.6385066310364396</v>
      </c>
      <c r="F17" s="61">
        <v>4.7615109188884652</v>
      </c>
      <c r="G17" s="61">
        <v>4.88451520674049</v>
      </c>
      <c r="H17" s="61">
        <v>5.02925960496031</v>
      </c>
      <c r="I17" s="61">
        <v>5.17400400318013</v>
      </c>
      <c r="J17" s="61">
        <v>5.2767956327423597</v>
      </c>
      <c r="K17" s="61">
        <v>5.3795872623045904</v>
      </c>
      <c r="L17" s="61">
        <v>5.4148327350111662</v>
      </c>
      <c r="M17" s="61">
        <v>5.4500782077177421</v>
      </c>
      <c r="N17" s="61">
        <v>5.4853236804243179</v>
      </c>
      <c r="O17" s="61">
        <v>5.5205691531308938</v>
      </c>
      <c r="P17" s="61">
        <v>5.5558146258374697</v>
      </c>
    </row>
    <row r="18" spans="1:16" ht="14.45" x14ac:dyDescent="0.3">
      <c r="A18" s="73"/>
      <c r="B18" s="77"/>
      <c r="C18" s="85" t="s">
        <v>4</v>
      </c>
      <c r="D18" s="25">
        <v>8451.6124191784693</v>
      </c>
      <c r="E18" s="25">
        <v>8447.290876282048</v>
      </c>
      <c r="F18" s="25">
        <v>8175.6051577824746</v>
      </c>
      <c r="G18" s="25">
        <v>7903.9194392829013</v>
      </c>
      <c r="H18" s="25">
        <v>7840.157971054954</v>
      </c>
      <c r="I18" s="25">
        <v>7776.3965028270068</v>
      </c>
      <c r="J18" s="25">
        <v>7703.234986917716</v>
      </c>
      <c r="K18" s="25">
        <v>7630.0734710084253</v>
      </c>
      <c r="L18" s="25">
        <v>7589.5402262855796</v>
      </c>
      <c r="M18" s="25">
        <v>7549.0069815627339</v>
      </c>
      <c r="N18" s="25">
        <v>7508.4737368398883</v>
      </c>
      <c r="O18" s="25">
        <v>7467.9404921170426</v>
      </c>
      <c r="P18" s="25">
        <v>7427.4072473941969</v>
      </c>
    </row>
    <row r="19" spans="1:16" ht="14.45" x14ac:dyDescent="0.3">
      <c r="A19" s="73"/>
      <c r="B19" s="77"/>
      <c r="C19" s="85" t="s">
        <v>5</v>
      </c>
      <c r="D19" s="25">
        <v>3.0655788831859501</v>
      </c>
      <c r="E19" s="25">
        <v>3.4237708505574398</v>
      </c>
      <c r="F19" s="25">
        <v>3.4198140523984248</v>
      </c>
      <c r="G19" s="25">
        <v>3.4158572542394099</v>
      </c>
      <c r="H19" s="25">
        <v>3.3824941895231899</v>
      </c>
      <c r="I19" s="25">
        <v>3.34913112480697</v>
      </c>
      <c r="J19" s="25">
        <v>3.182821940206765</v>
      </c>
      <c r="K19" s="25">
        <v>3.0165127556065601</v>
      </c>
      <c r="L19" s="25">
        <v>3.0416982173027201</v>
      </c>
      <c r="M19" s="25">
        <v>3.06688367899888</v>
      </c>
      <c r="N19" s="25">
        <v>3.09206914069504</v>
      </c>
      <c r="O19" s="25">
        <v>3.1172546023912</v>
      </c>
      <c r="P19" s="25">
        <v>3.14244006408736</v>
      </c>
    </row>
    <row r="20" spans="1:16" ht="15.75" thickBot="1" x14ac:dyDescent="0.3">
      <c r="A20" s="73"/>
      <c r="B20" s="78"/>
      <c r="C20" s="55" t="s">
        <v>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</row>
    <row r="21" spans="1:16" x14ac:dyDescent="0.25">
      <c r="A21" s="73"/>
      <c r="B21" s="31" t="s">
        <v>33</v>
      </c>
      <c r="C21" s="85" t="s">
        <v>113</v>
      </c>
      <c r="D21" s="105">
        <v>-1.1680341324200008</v>
      </c>
      <c r="E21" s="105">
        <v>-0.89373489188809074</v>
      </c>
      <c r="F21" s="105">
        <v>2.1580263508164563</v>
      </c>
      <c r="G21" s="105">
        <v>5.2097875935209998</v>
      </c>
      <c r="H21" s="105">
        <v>4.5035985855085485</v>
      </c>
      <c r="I21" s="105">
        <v>3.7974095774960901</v>
      </c>
      <c r="J21" s="105">
        <v>-0.58651620622881495</v>
      </c>
      <c r="K21" s="105">
        <v>-4.9704419899537413</v>
      </c>
      <c r="L21" s="105">
        <v>-5.1213990390200195</v>
      </c>
      <c r="M21" s="105">
        <v>-5.2723560880863047</v>
      </c>
      <c r="N21" s="105">
        <v>-5.4233131371525829</v>
      </c>
      <c r="O21" s="105">
        <v>-5.5742701862188682</v>
      </c>
      <c r="P21" s="105">
        <v>-5.7252272352851534</v>
      </c>
    </row>
    <row r="22" spans="1:16" x14ac:dyDescent="0.25">
      <c r="A22" s="73"/>
      <c r="B22" s="77"/>
      <c r="C22" s="80" t="s">
        <v>1</v>
      </c>
      <c r="D22" s="24">
        <v>3.3255964150000001</v>
      </c>
      <c r="E22" s="24">
        <v>3.46155638363429</v>
      </c>
      <c r="F22" s="24">
        <v>3.6027112494616302</v>
      </c>
      <c r="G22" s="24">
        <v>3.7438661152889701</v>
      </c>
      <c r="H22" s="24">
        <v>3.8919330576287101</v>
      </c>
      <c r="I22" s="24">
        <v>4.0399999999684502</v>
      </c>
      <c r="J22" s="24">
        <v>4.1300000000852402</v>
      </c>
      <c r="K22" s="24">
        <v>4.2200000002020301</v>
      </c>
      <c r="L22" s="24">
        <v>4.2699999999654201</v>
      </c>
      <c r="M22" s="24">
        <v>4.3199999997288101</v>
      </c>
      <c r="N22" s="24">
        <v>4.3699999994922001</v>
      </c>
      <c r="O22" s="24">
        <v>4.4199999992555901</v>
      </c>
      <c r="P22" s="24">
        <v>4.46999999901898</v>
      </c>
    </row>
    <row r="23" spans="1:16" x14ac:dyDescent="0.25">
      <c r="A23" s="73"/>
      <c r="B23" s="77"/>
      <c r="C23" s="85" t="s">
        <v>2</v>
      </c>
      <c r="D23" s="105">
        <v>0.28221454268446999</v>
      </c>
      <c r="E23" s="105">
        <v>0.29527041091417994</v>
      </c>
      <c r="F23" s="105">
        <v>0.30590711753040489</v>
      </c>
      <c r="G23" s="105">
        <v>0.31654382414663029</v>
      </c>
      <c r="H23" s="105">
        <v>0.29144599114881453</v>
      </c>
      <c r="I23" s="105">
        <v>0.26634815815099966</v>
      </c>
      <c r="J23" s="105">
        <v>0.2427219643381191</v>
      </c>
      <c r="K23" s="105">
        <v>0.21909577052523943</v>
      </c>
      <c r="L23" s="105">
        <v>0.21065974233886919</v>
      </c>
      <c r="M23" s="105">
        <v>0.20222371415249896</v>
      </c>
      <c r="N23" s="105">
        <v>0.19378768596612872</v>
      </c>
      <c r="O23" s="105">
        <v>0.18535165777975848</v>
      </c>
      <c r="P23" s="105">
        <v>0.17691562959339002</v>
      </c>
    </row>
    <row r="24" spans="1:16" x14ac:dyDescent="0.25">
      <c r="A24" s="73"/>
      <c r="B24" s="77"/>
      <c r="C24" s="76" t="s">
        <v>3</v>
      </c>
      <c r="D24" s="61">
        <v>3.6078109576844701</v>
      </c>
      <c r="E24" s="61">
        <v>3.7568267945484699</v>
      </c>
      <c r="F24" s="61">
        <v>3.9086183669920351</v>
      </c>
      <c r="G24" s="61">
        <v>4.0604099394356004</v>
      </c>
      <c r="H24" s="61">
        <v>4.1833790487775246</v>
      </c>
      <c r="I24" s="61">
        <v>4.3063481581194498</v>
      </c>
      <c r="J24" s="61">
        <v>4.3727219644233593</v>
      </c>
      <c r="K24" s="61">
        <v>4.4390957707272696</v>
      </c>
      <c r="L24" s="61">
        <v>4.4806597423042893</v>
      </c>
      <c r="M24" s="61">
        <v>4.5222237138813091</v>
      </c>
      <c r="N24" s="61">
        <v>4.5637876854583288</v>
      </c>
      <c r="O24" s="61">
        <v>4.6053516570353485</v>
      </c>
      <c r="P24" s="61">
        <v>4.6469156286123701</v>
      </c>
    </row>
    <row r="25" spans="1:16" x14ac:dyDescent="0.25">
      <c r="A25" s="73"/>
      <c r="B25" s="77"/>
      <c r="C25" s="85" t="s">
        <v>4</v>
      </c>
      <c r="D25" s="25">
        <v>7919.9560419734389</v>
      </c>
      <c r="E25" s="25">
        <v>8031.3222560935992</v>
      </c>
      <c r="F25" s="25">
        <v>8093.2431570215849</v>
      </c>
      <c r="G25" s="25">
        <v>8155.1640579495715</v>
      </c>
      <c r="H25" s="25">
        <v>8089.9746111539644</v>
      </c>
      <c r="I25" s="25">
        <v>8024.7851643583581</v>
      </c>
      <c r="J25" s="25">
        <v>7825.7141232188951</v>
      </c>
      <c r="K25" s="25">
        <v>7626.643082079433</v>
      </c>
      <c r="L25" s="25">
        <v>7668.4195962760687</v>
      </c>
      <c r="M25" s="25">
        <v>7710.1961104727043</v>
      </c>
      <c r="N25" s="25">
        <v>7751.9726246693399</v>
      </c>
      <c r="O25" s="25">
        <v>7793.7491388659755</v>
      </c>
      <c r="P25" s="25">
        <v>7835.525653062612</v>
      </c>
    </row>
    <row r="26" spans="1:16" x14ac:dyDescent="0.25">
      <c r="A26" s="73"/>
      <c r="B26" s="77"/>
      <c r="C26" s="85" t="s">
        <v>5</v>
      </c>
      <c r="D26" s="25">
        <v>2.45929092437069</v>
      </c>
      <c r="E26" s="25">
        <v>2.53733160476179</v>
      </c>
      <c r="F26" s="25">
        <v>2.5230642754484101</v>
      </c>
      <c r="G26" s="25">
        <v>2.5087969461350301</v>
      </c>
      <c r="H26" s="25">
        <v>2.5196941065724703</v>
      </c>
      <c r="I26" s="25">
        <v>2.53059126700991</v>
      </c>
      <c r="J26" s="25">
        <v>2.4830331076722301</v>
      </c>
      <c r="K26" s="25">
        <v>2.4354749483345501</v>
      </c>
      <c r="L26" s="25">
        <v>2.4264958908459122</v>
      </c>
      <c r="M26" s="25">
        <v>2.4175168333572743</v>
      </c>
      <c r="N26" s="25">
        <v>2.4085377758686364</v>
      </c>
      <c r="O26" s="25">
        <v>2.3995587183799985</v>
      </c>
      <c r="P26" s="25">
        <v>2.3905796608913601</v>
      </c>
    </row>
    <row r="27" spans="1:16" ht="15.75" thickBot="1" x14ac:dyDescent="0.3">
      <c r="A27" s="73"/>
      <c r="B27" s="78"/>
      <c r="C27" s="55" t="s">
        <v>6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8.3934003815482185</v>
      </c>
      <c r="L27" s="62">
        <v>8.6512897309608743</v>
      </c>
      <c r="M27" s="62">
        <v>8.90917908037353</v>
      </c>
      <c r="N27" s="62">
        <v>9.1670684297861857</v>
      </c>
      <c r="O27" s="62">
        <v>9.4249577791988415</v>
      </c>
      <c r="P27" s="62">
        <v>9.6828471286114972</v>
      </c>
    </row>
    <row r="28" spans="1:16" x14ac:dyDescent="0.25">
      <c r="A28" s="73"/>
      <c r="B28" s="82" t="s">
        <v>105</v>
      </c>
      <c r="C28" s="85" t="s">
        <v>113</v>
      </c>
      <c r="D28" s="105">
        <v>-1.0495634131644564</v>
      </c>
      <c r="E28" s="105">
        <v>-0.92091675138218676</v>
      </c>
      <c r="F28" s="105">
        <v>1.2804895088518222</v>
      </c>
      <c r="G28" s="105">
        <v>3.4815327167899568</v>
      </c>
      <c r="H28" s="105">
        <v>2.9334386413595936</v>
      </c>
      <c r="I28" s="105">
        <v>2.3841824279730446</v>
      </c>
      <c r="J28" s="105">
        <v>-0.62338156282321222</v>
      </c>
      <c r="K28" s="105">
        <v>-3.6298087605807083</v>
      </c>
      <c r="L28" s="105">
        <v>-3.7913720176658643</v>
      </c>
      <c r="M28" s="105">
        <v>-3.9526422905255743</v>
      </c>
      <c r="N28" s="105">
        <v>-4.1137471467493469</v>
      </c>
      <c r="O28" s="105">
        <v>-4.274381822400855</v>
      </c>
      <c r="P28" s="105">
        <v>-4.4346291055085416</v>
      </c>
    </row>
    <row r="29" spans="1:16" x14ac:dyDescent="0.25">
      <c r="A29" s="73"/>
      <c r="B29" s="167"/>
      <c r="C29" s="80" t="s">
        <v>1</v>
      </c>
      <c r="D29" s="24">
        <v>3.3255964150000001</v>
      </c>
      <c r="E29" s="24">
        <v>3.4615563836342904</v>
      </c>
      <c r="F29" s="24">
        <v>3.6027112494616302</v>
      </c>
      <c r="G29" s="24">
        <v>3.7438661152889701</v>
      </c>
      <c r="H29" s="24">
        <v>3.8919330576287097</v>
      </c>
      <c r="I29" s="24">
        <v>4.039999999968451</v>
      </c>
      <c r="J29" s="24">
        <v>4.1300000000852402</v>
      </c>
      <c r="K29" s="24">
        <v>4.2200000002020301</v>
      </c>
      <c r="L29" s="24">
        <v>4.2699999999654201</v>
      </c>
      <c r="M29" s="24">
        <v>4.3199999997288101</v>
      </c>
      <c r="N29" s="24">
        <v>4.3699999994922001</v>
      </c>
      <c r="O29" s="24">
        <v>4.419999999255591</v>
      </c>
      <c r="P29" s="24">
        <v>4.4699999990189792</v>
      </c>
    </row>
    <row r="30" spans="1:16" x14ac:dyDescent="0.25">
      <c r="A30" s="73"/>
      <c r="B30" s="167"/>
      <c r="C30" s="85" t="s">
        <v>2</v>
      </c>
      <c r="D30" s="105">
        <v>0.38763191994653323</v>
      </c>
      <c r="E30" s="105">
        <v>0.39626494532613743</v>
      </c>
      <c r="F30" s="105">
        <v>0.39718519957886639</v>
      </c>
      <c r="G30" s="105">
        <v>0.39823265296381771</v>
      </c>
      <c r="H30" s="105">
        <v>0.40191300422172466</v>
      </c>
      <c r="I30" s="105">
        <v>0.40567048072728584</v>
      </c>
      <c r="J30" s="105">
        <v>0.39163316852030733</v>
      </c>
      <c r="K30" s="105">
        <v>0.37757541555475732</v>
      </c>
      <c r="L30" s="105">
        <v>0.36182574936237594</v>
      </c>
      <c r="M30" s="105">
        <v>0.34608821437400095</v>
      </c>
      <c r="N30" s="105">
        <v>0.33040777661749854</v>
      </c>
      <c r="O30" s="105">
        <v>0.3147272261240755</v>
      </c>
      <c r="P30" s="105">
        <v>0.29909405639021625</v>
      </c>
    </row>
    <row r="31" spans="1:16" x14ac:dyDescent="0.25">
      <c r="A31" s="73"/>
      <c r="B31" s="167"/>
      <c r="C31" s="76" t="s">
        <v>3</v>
      </c>
      <c r="D31" s="61">
        <v>3.7132283349465331</v>
      </c>
      <c r="E31" s="61">
        <v>3.8578213289604277</v>
      </c>
      <c r="F31" s="61">
        <v>3.9998964490404965</v>
      </c>
      <c r="G31" s="61">
        <v>4.1420987682527874</v>
      </c>
      <c r="H31" s="61">
        <v>4.2938460618504344</v>
      </c>
      <c r="I31" s="61">
        <v>4.4456704806957354</v>
      </c>
      <c r="J31" s="61">
        <v>4.5216331686055478</v>
      </c>
      <c r="K31" s="61">
        <v>4.5975754157567872</v>
      </c>
      <c r="L31" s="61">
        <v>4.6318257493277963</v>
      </c>
      <c r="M31" s="61">
        <v>4.6660882141028113</v>
      </c>
      <c r="N31" s="61">
        <v>4.7004077761096985</v>
      </c>
      <c r="O31" s="61">
        <v>4.7347272253796655</v>
      </c>
      <c r="P31" s="61">
        <v>4.7690940554091963</v>
      </c>
    </row>
    <row r="32" spans="1:16" x14ac:dyDescent="0.25">
      <c r="A32" s="73"/>
      <c r="B32" s="167"/>
      <c r="C32" s="85" t="s">
        <v>4</v>
      </c>
      <c r="D32" s="25">
        <v>8669.7915601290624</v>
      </c>
      <c r="E32" s="25">
        <v>8755.8389196252519</v>
      </c>
      <c r="F32" s="25">
        <v>8733.4478314653825</v>
      </c>
      <c r="G32" s="25">
        <v>8710.7721103797594</v>
      </c>
      <c r="H32" s="25">
        <v>8540.4765932290211</v>
      </c>
      <c r="I32" s="25">
        <v>8370.0977973792997</v>
      </c>
      <c r="J32" s="25">
        <v>8288.6400694352214</v>
      </c>
      <c r="K32" s="25">
        <v>8207.26393945565</v>
      </c>
      <c r="L32" s="25">
        <v>8224.9066003856497</v>
      </c>
      <c r="M32" s="25">
        <v>8242.5196122282105</v>
      </c>
      <c r="N32" s="25">
        <v>8260.0198836600375</v>
      </c>
      <c r="O32" s="25">
        <v>8277.5099842724994</v>
      </c>
      <c r="P32" s="25">
        <v>8294.9010047467109</v>
      </c>
    </row>
    <row r="33" spans="1:16" x14ac:dyDescent="0.25">
      <c r="A33" s="73"/>
      <c r="B33" s="167"/>
      <c r="C33" s="85" t="s">
        <v>5</v>
      </c>
      <c r="D33" s="25">
        <v>2.9057548356698422</v>
      </c>
      <c r="E33" s="25">
        <v>3.0721128188968554</v>
      </c>
      <c r="F33" s="25">
        <v>3.09213231575223</v>
      </c>
      <c r="G33" s="25">
        <v>3.1123020813593345</v>
      </c>
      <c r="H33" s="25">
        <v>3.0506800873683764</v>
      </c>
      <c r="I33" s="25">
        <v>2.9891905627514599</v>
      </c>
      <c r="J33" s="25">
        <v>2.9157622124705229</v>
      </c>
      <c r="K33" s="25">
        <v>2.8422172813898348</v>
      </c>
      <c r="L33" s="25">
        <v>2.8527890735733354</v>
      </c>
      <c r="M33" s="25">
        <v>2.8634009786047483</v>
      </c>
      <c r="N33" s="25">
        <v>2.8741184888044278</v>
      </c>
      <c r="O33" s="25">
        <v>2.8848680446998145</v>
      </c>
      <c r="P33" s="25">
        <v>2.8957223811019102</v>
      </c>
    </row>
    <row r="34" spans="1:16" ht="15.75" thickBot="1" x14ac:dyDescent="0.3">
      <c r="A34" s="73"/>
      <c r="B34" s="119"/>
      <c r="C34" s="55" t="s">
        <v>6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10.334835334718493</v>
      </c>
      <c r="L34" s="62">
        <v>10.550782534769574</v>
      </c>
      <c r="M34" s="62">
        <v>10.765678910297911</v>
      </c>
      <c r="N34" s="62">
        <v>10.976755993916937</v>
      </c>
      <c r="O34" s="62">
        <v>11.187403839262961</v>
      </c>
      <c r="P34" s="62">
        <v>11.394650141864435</v>
      </c>
    </row>
    <row r="35" spans="1:16" x14ac:dyDescent="0.25">
      <c r="A35" s="73"/>
      <c r="B35" s="31" t="s">
        <v>36</v>
      </c>
      <c r="C35" s="85" t="s">
        <v>113</v>
      </c>
      <c r="D35" s="105">
        <v>-1.1769514269407004</v>
      </c>
      <c r="E35" s="105">
        <v>-0.98616450961119995</v>
      </c>
      <c r="F35" s="105">
        <v>1.3624013927992848</v>
      </c>
      <c r="G35" s="105">
        <v>3.7109672952097768</v>
      </c>
      <c r="H35" s="105">
        <v>1.5234715647182782</v>
      </c>
      <c r="I35" s="105">
        <v>-0.66402416577320622</v>
      </c>
      <c r="J35" s="105">
        <v>-1.7235560049811198</v>
      </c>
      <c r="K35" s="105">
        <v>-2.7830878441890405</v>
      </c>
      <c r="L35" s="105">
        <v>-2.5319983487359679</v>
      </c>
      <c r="M35" s="105">
        <v>-2.280908853282881</v>
      </c>
      <c r="N35" s="105">
        <v>-2.0298193578298083</v>
      </c>
      <c r="O35" s="105">
        <v>-1.7787298623767214</v>
      </c>
      <c r="P35" s="105">
        <v>-1.5276403669236416</v>
      </c>
    </row>
    <row r="36" spans="1:16" x14ac:dyDescent="0.25">
      <c r="A36" s="73"/>
      <c r="B36" s="77"/>
      <c r="C36" s="80" t="s">
        <v>1</v>
      </c>
      <c r="D36" s="24">
        <v>3.3255964150000001</v>
      </c>
      <c r="E36" s="24">
        <v>3.46155638363429</v>
      </c>
      <c r="F36" s="24">
        <v>3.6027112494616302</v>
      </c>
      <c r="G36" s="24">
        <v>3.7438661152889701</v>
      </c>
      <c r="H36" s="24">
        <v>3.8919330576287101</v>
      </c>
      <c r="I36" s="24">
        <v>4.0399999999684502</v>
      </c>
      <c r="J36" s="24">
        <v>4.1300000000852402</v>
      </c>
      <c r="K36" s="24">
        <v>4.2200000002020301</v>
      </c>
      <c r="L36" s="24">
        <v>4.2699999999654201</v>
      </c>
      <c r="M36" s="24">
        <v>4.3199999997288101</v>
      </c>
      <c r="N36" s="24">
        <v>4.3699999994922001</v>
      </c>
      <c r="O36" s="24">
        <v>4.4199999992555901</v>
      </c>
      <c r="P36" s="24">
        <v>4.46999999901898</v>
      </c>
    </row>
    <row r="37" spans="1:16" x14ac:dyDescent="0.25">
      <c r="A37" s="73"/>
      <c r="B37" s="77"/>
      <c r="C37" s="85" t="s">
        <v>2</v>
      </c>
      <c r="D37" s="105">
        <v>0.15104352999999993</v>
      </c>
      <c r="E37" s="105">
        <v>0.12081863639656021</v>
      </c>
      <c r="F37" s="105">
        <v>0.12225261980025959</v>
      </c>
      <c r="G37" s="105">
        <v>0.12368660320395986</v>
      </c>
      <c r="H37" s="105">
        <v>0.11531101606816963</v>
      </c>
      <c r="I37" s="105">
        <v>0.10693542893237939</v>
      </c>
      <c r="J37" s="105">
        <v>9.4625855122949964E-2</v>
      </c>
      <c r="K37" s="105">
        <v>8.2316281313519646E-2</v>
      </c>
      <c r="L37" s="105">
        <v>6.9075439606447908E-2</v>
      </c>
      <c r="M37" s="105">
        <v>5.583459789937617E-2</v>
      </c>
      <c r="N37" s="105">
        <v>4.2593756192304433E-2</v>
      </c>
      <c r="O37" s="105">
        <v>2.9352914485232695E-2</v>
      </c>
      <c r="P37" s="105">
        <v>1.6112072778160069E-2</v>
      </c>
    </row>
    <row r="38" spans="1:16" x14ac:dyDescent="0.25">
      <c r="A38" s="73"/>
      <c r="B38" s="77"/>
      <c r="C38" s="76" t="s">
        <v>3</v>
      </c>
      <c r="D38" s="61">
        <v>3.4766399450000001</v>
      </c>
      <c r="E38" s="61">
        <v>3.5823750200308502</v>
      </c>
      <c r="F38" s="61">
        <v>3.7249638692618898</v>
      </c>
      <c r="G38" s="61">
        <v>3.8675527184929299</v>
      </c>
      <c r="H38" s="61">
        <v>4.0072440736968797</v>
      </c>
      <c r="I38" s="61">
        <v>4.1469354289008296</v>
      </c>
      <c r="J38" s="61">
        <v>4.2246258552081901</v>
      </c>
      <c r="K38" s="61">
        <v>4.3023162815155498</v>
      </c>
      <c r="L38" s="61">
        <v>4.339075439571868</v>
      </c>
      <c r="M38" s="61">
        <v>4.3758345976281863</v>
      </c>
      <c r="N38" s="61">
        <v>4.4125937556845045</v>
      </c>
      <c r="O38" s="61">
        <v>4.4493529137408228</v>
      </c>
      <c r="P38" s="61">
        <v>4.4861120717971401</v>
      </c>
    </row>
    <row r="39" spans="1:16" x14ac:dyDescent="0.25">
      <c r="A39" s="73"/>
      <c r="B39" s="77"/>
      <c r="C39" s="85" t="s">
        <v>4</v>
      </c>
      <c r="D39" s="25">
        <v>9073.1066650842386</v>
      </c>
      <c r="E39" s="25">
        <v>9246.2873179139551</v>
      </c>
      <c r="F39" s="25">
        <v>9360.5129558558947</v>
      </c>
      <c r="G39" s="25">
        <v>9474.7385937978361</v>
      </c>
      <c r="H39" s="25">
        <v>9322.9891576163718</v>
      </c>
      <c r="I39" s="25">
        <v>9171.2397214349094</v>
      </c>
      <c r="J39" s="25">
        <v>9076.514112500492</v>
      </c>
      <c r="K39" s="25">
        <v>8981.7885035660729</v>
      </c>
      <c r="L39" s="25">
        <v>8989.8443984941532</v>
      </c>
      <c r="M39" s="25">
        <v>8997.9002934222335</v>
      </c>
      <c r="N39" s="25">
        <v>9005.9561883503138</v>
      </c>
      <c r="O39" s="25">
        <v>9014.0120832783941</v>
      </c>
      <c r="P39" s="25">
        <v>9022.0679782064781</v>
      </c>
    </row>
    <row r="40" spans="1:16" x14ac:dyDescent="0.25">
      <c r="A40" s="73"/>
      <c r="B40" s="77"/>
      <c r="C40" s="85" t="s">
        <v>5</v>
      </c>
      <c r="D40" s="25">
        <v>2.77093509156049</v>
      </c>
      <c r="E40" s="25">
        <v>2.8692255626310601</v>
      </c>
      <c r="F40" s="25">
        <v>2.8484026959316848</v>
      </c>
      <c r="G40" s="25">
        <v>2.82757982923231</v>
      </c>
      <c r="H40" s="25">
        <v>2.8243328341931151</v>
      </c>
      <c r="I40" s="25">
        <v>2.8210858391539202</v>
      </c>
      <c r="J40" s="25">
        <v>2.7709645467989952</v>
      </c>
      <c r="K40" s="25">
        <v>2.7208432544440702</v>
      </c>
      <c r="L40" s="25">
        <v>2.7019640389497002</v>
      </c>
      <c r="M40" s="25">
        <v>2.6830848234553302</v>
      </c>
      <c r="N40" s="25">
        <v>2.6642056079609602</v>
      </c>
      <c r="O40" s="25">
        <v>2.6453263924665902</v>
      </c>
      <c r="P40" s="25">
        <v>2.6264471769722202</v>
      </c>
    </row>
    <row r="41" spans="1:16" ht="15.75" thickBot="1" x14ac:dyDescent="0.3">
      <c r="A41" s="73"/>
      <c r="B41" s="78"/>
      <c r="C41" s="55" t="s">
        <v>6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17.994327308222363</v>
      </c>
      <c r="L41" s="62">
        <v>18.303249844904389</v>
      </c>
      <c r="M41" s="62">
        <v>18.612172381586415</v>
      </c>
      <c r="N41" s="62">
        <v>18.921094918268441</v>
      </c>
      <c r="O41" s="62">
        <v>19.230017454950467</v>
      </c>
      <c r="P41" s="62">
        <v>19.538939991632489</v>
      </c>
    </row>
    <row r="42" spans="1:16" x14ac:dyDescent="0.25">
      <c r="A42" s="73"/>
      <c r="B42" s="31" t="s">
        <v>37</v>
      </c>
      <c r="C42" s="85" t="s">
        <v>113</v>
      </c>
      <c r="D42" s="105">
        <v>-1.1650760600130994</v>
      </c>
      <c r="E42" s="105">
        <v>-0.985149440948625</v>
      </c>
      <c r="F42" s="105">
        <v>1.0319735611674972</v>
      </c>
      <c r="G42" s="105">
        <v>3.0490965632836193</v>
      </c>
      <c r="H42" s="105">
        <v>1.4690540029945325</v>
      </c>
      <c r="I42" s="105">
        <v>-0.11098855729454726</v>
      </c>
      <c r="J42" s="105">
        <v>-2.294392953096839</v>
      </c>
      <c r="K42" s="105">
        <v>-4.4777973488991236</v>
      </c>
      <c r="L42" s="105">
        <v>-4.2429597398213375</v>
      </c>
      <c r="M42" s="105">
        <v>-4.0081221307435513</v>
      </c>
      <c r="N42" s="105">
        <v>-3.773284521665758</v>
      </c>
      <c r="O42" s="105">
        <v>-3.5384469125879789</v>
      </c>
      <c r="P42" s="105">
        <v>-3.3036093035101857</v>
      </c>
    </row>
    <row r="43" spans="1:16" x14ac:dyDescent="0.25">
      <c r="A43" s="73"/>
      <c r="B43" s="77"/>
      <c r="C43" s="80" t="s">
        <v>1</v>
      </c>
      <c r="D43" s="24">
        <v>3.3255964150000001</v>
      </c>
      <c r="E43" s="24">
        <v>3.46155638363429</v>
      </c>
      <c r="F43" s="24">
        <v>3.6027112494616302</v>
      </c>
      <c r="G43" s="24">
        <v>3.7438661152889701</v>
      </c>
      <c r="H43" s="24">
        <v>3.8919330576287101</v>
      </c>
      <c r="I43" s="24">
        <v>4.0399999999684502</v>
      </c>
      <c r="J43" s="24">
        <v>4.1300000000852402</v>
      </c>
      <c r="K43" s="24">
        <v>4.2200000002020301</v>
      </c>
      <c r="L43" s="24">
        <v>4.2699999999654201</v>
      </c>
      <c r="M43" s="24">
        <v>4.3199999997288101</v>
      </c>
      <c r="N43" s="24">
        <v>4.3699999994922001</v>
      </c>
      <c r="O43" s="24">
        <v>4.4199999992555901</v>
      </c>
      <c r="P43" s="24">
        <v>4.46999999901898</v>
      </c>
    </row>
    <row r="44" spans="1:16" x14ac:dyDescent="0.25">
      <c r="A44" s="73"/>
      <c r="B44" s="77"/>
      <c r="C44" s="85" t="s">
        <v>2</v>
      </c>
      <c r="D44" s="105">
        <v>4.6419687659069897E-2</v>
      </c>
      <c r="E44" s="105">
        <v>3.9980790342649897E-2</v>
      </c>
      <c r="F44" s="105">
        <v>4.0279601956304756E-2</v>
      </c>
      <c r="G44" s="105">
        <v>4.0578413569960059E-2</v>
      </c>
      <c r="H44" s="105">
        <v>2.6679407507309794E-2</v>
      </c>
      <c r="I44" s="105">
        <v>1.2780401444659972E-2</v>
      </c>
      <c r="J44" s="105">
        <v>-1.4845484521499586E-3</v>
      </c>
      <c r="K44" s="105">
        <v>-1.5749498348959889E-2</v>
      </c>
      <c r="L44" s="105">
        <v>-2.4484055822753703E-2</v>
      </c>
      <c r="M44" s="105">
        <v>-3.3218613296547517E-2</v>
      </c>
      <c r="N44" s="105">
        <v>-4.195317077034133E-2</v>
      </c>
      <c r="O44" s="105">
        <v>-5.0687728244135144E-2</v>
      </c>
      <c r="P44" s="105">
        <v>-5.9422285717929846E-2</v>
      </c>
    </row>
    <row r="45" spans="1:16" x14ac:dyDescent="0.25">
      <c r="A45" s="73"/>
      <c r="B45" s="77"/>
      <c r="C45" s="76" t="s">
        <v>3</v>
      </c>
      <c r="D45" s="61">
        <v>3.37201610265907</v>
      </c>
      <c r="E45" s="61">
        <v>3.5015371739769399</v>
      </c>
      <c r="F45" s="61">
        <v>3.642990851417935</v>
      </c>
      <c r="G45" s="61">
        <v>3.7844445288589301</v>
      </c>
      <c r="H45" s="61">
        <v>3.9186124651360199</v>
      </c>
      <c r="I45" s="61">
        <v>4.0527804014131101</v>
      </c>
      <c r="J45" s="61">
        <v>4.1285154516330902</v>
      </c>
      <c r="K45" s="61">
        <v>4.2042505018530703</v>
      </c>
      <c r="L45" s="61">
        <v>4.2455159441426664</v>
      </c>
      <c r="M45" s="61">
        <v>4.2867813864322626</v>
      </c>
      <c r="N45" s="61">
        <v>4.3280468287218588</v>
      </c>
      <c r="O45" s="61">
        <v>4.3693122710114549</v>
      </c>
      <c r="P45" s="61">
        <v>4.4105777133010502</v>
      </c>
    </row>
    <row r="46" spans="1:16" x14ac:dyDescent="0.25">
      <c r="A46" s="73"/>
      <c r="B46" s="77"/>
      <c r="C46" s="85" t="s">
        <v>4</v>
      </c>
      <c r="D46" s="25">
        <v>8218.0803575962018</v>
      </c>
      <c r="E46" s="25">
        <v>8459.5557260563528</v>
      </c>
      <c r="F46" s="25">
        <v>8588.765669853834</v>
      </c>
      <c r="G46" s="25">
        <v>8717.975613651317</v>
      </c>
      <c r="H46" s="25">
        <v>8623.4127160279168</v>
      </c>
      <c r="I46" s="25">
        <v>8528.8498184045184</v>
      </c>
      <c r="J46" s="25">
        <v>8415.7792127156918</v>
      </c>
      <c r="K46" s="25">
        <v>8302.7086070268651</v>
      </c>
      <c r="L46" s="25">
        <v>8307.4382401991661</v>
      </c>
      <c r="M46" s="25">
        <v>8312.1678733714671</v>
      </c>
      <c r="N46" s="25">
        <v>8316.897506543768</v>
      </c>
      <c r="O46" s="25">
        <v>8321.627139716069</v>
      </c>
      <c r="P46" s="25">
        <v>8326.35677288837</v>
      </c>
    </row>
    <row r="47" spans="1:16" x14ac:dyDescent="0.25">
      <c r="A47" s="73"/>
      <c r="B47" s="77"/>
      <c r="C47" s="85" t="s">
        <v>5</v>
      </c>
      <c r="D47" s="25">
        <v>2.1733416370071299</v>
      </c>
      <c r="E47" s="25">
        <v>2.18035971272595</v>
      </c>
      <c r="F47" s="25">
        <v>2.178817485355665</v>
      </c>
      <c r="G47" s="25">
        <v>2.17727525798538</v>
      </c>
      <c r="H47" s="25">
        <v>2.1726174881395499</v>
      </c>
      <c r="I47" s="25">
        <v>2.1679597182937198</v>
      </c>
      <c r="J47" s="25">
        <v>2.1685411277162752</v>
      </c>
      <c r="K47" s="25">
        <v>2.1691225371388301</v>
      </c>
      <c r="L47" s="25">
        <v>2.1731325315429459</v>
      </c>
      <c r="M47" s="25">
        <v>2.1771425259470618</v>
      </c>
      <c r="N47" s="25">
        <v>2.1811525203511777</v>
      </c>
      <c r="O47" s="25">
        <v>2.1851625147552936</v>
      </c>
      <c r="P47" s="25">
        <v>2.1891725091594099</v>
      </c>
    </row>
    <row r="48" spans="1:16" ht="15.75" thickBot="1" x14ac:dyDescent="0.3">
      <c r="A48" s="73"/>
      <c r="B48" s="78"/>
      <c r="C48" s="55" t="s">
        <v>6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4.4622324838351828</v>
      </c>
      <c r="L48" s="62">
        <v>4.5548109603775746</v>
      </c>
      <c r="M48" s="62">
        <v>4.6473894369199664</v>
      </c>
      <c r="N48" s="62">
        <v>4.7399679134623582</v>
      </c>
      <c r="O48" s="62">
        <v>4.8325463900047501</v>
      </c>
      <c r="P48" s="62">
        <v>4.9251248665471437</v>
      </c>
    </row>
    <row r="49" spans="1:16" x14ac:dyDescent="0.25">
      <c r="A49" s="73"/>
      <c r="B49" s="31" t="s">
        <v>38</v>
      </c>
      <c r="C49" s="85" t="s">
        <v>113</v>
      </c>
      <c r="D49" s="105">
        <v>-1.3539841324200985</v>
      </c>
      <c r="E49" s="105">
        <v>-0.77227046435429969</v>
      </c>
      <c r="F49" s="105">
        <v>2.2357975065810791</v>
      </c>
      <c r="G49" s="105">
        <v>5.243865477516465</v>
      </c>
      <c r="H49" s="105">
        <v>4.714683212199354</v>
      </c>
      <c r="I49" s="105">
        <v>4.1855009468822644</v>
      </c>
      <c r="J49" s="105">
        <v>0.33514620743569878</v>
      </c>
      <c r="K49" s="105">
        <v>-3.5152085320108597</v>
      </c>
      <c r="L49" s="105">
        <v>-3.7969644301242056</v>
      </c>
      <c r="M49" s="105">
        <v>-4.0787203282375657</v>
      </c>
      <c r="N49" s="105">
        <v>-4.3604762263509187</v>
      </c>
      <c r="O49" s="105">
        <v>-4.6422321244642788</v>
      </c>
      <c r="P49" s="105">
        <v>-4.9239880225776389</v>
      </c>
    </row>
    <row r="50" spans="1:16" x14ac:dyDescent="0.25">
      <c r="A50" s="73"/>
      <c r="B50" s="77"/>
      <c r="C50" s="80" t="s">
        <v>1</v>
      </c>
      <c r="D50" s="24">
        <v>3.3255964150000001</v>
      </c>
      <c r="E50" s="24">
        <v>3.46155638363429</v>
      </c>
      <c r="F50" s="24">
        <v>3.6027112494616302</v>
      </c>
      <c r="G50" s="24">
        <v>3.7438661152889701</v>
      </c>
      <c r="H50" s="24">
        <v>3.8919330576287101</v>
      </c>
      <c r="I50" s="24">
        <v>4.0399999999684502</v>
      </c>
      <c r="J50" s="24">
        <v>4.1300000000852402</v>
      </c>
      <c r="K50" s="24">
        <v>4.2200000002020301</v>
      </c>
      <c r="L50" s="24">
        <v>4.2699999999654201</v>
      </c>
      <c r="M50" s="24">
        <v>4.3199999997288101</v>
      </c>
      <c r="N50" s="24">
        <v>4.3699999994922001</v>
      </c>
      <c r="O50" s="24">
        <v>4.4199999992555901</v>
      </c>
      <c r="P50" s="24">
        <v>4.46999999901898</v>
      </c>
    </row>
    <row r="51" spans="1:16" x14ac:dyDescent="0.25">
      <c r="A51" s="73"/>
      <c r="B51" s="77"/>
      <c r="C51" s="85" t="s">
        <v>2</v>
      </c>
      <c r="D51" s="105">
        <v>8.9105421666670015E-2</v>
      </c>
      <c r="E51" s="105">
        <v>8.9835921367380056E-2</v>
      </c>
      <c r="F51" s="105">
        <v>9.5835415112359712E-2</v>
      </c>
      <c r="G51" s="105">
        <v>0.10183490885733981</v>
      </c>
      <c r="H51" s="105">
        <v>7.9523153064084973E-2</v>
      </c>
      <c r="I51" s="105">
        <v>5.7211397270830133E-2</v>
      </c>
      <c r="J51" s="105">
        <v>2.7659019067105106E-2</v>
      </c>
      <c r="K51" s="105">
        <v>-1.8933591366199209E-3</v>
      </c>
      <c r="L51" s="105">
        <v>-1.3692391327833953E-2</v>
      </c>
      <c r="M51" s="105">
        <v>-2.5491423519047984E-2</v>
      </c>
      <c r="N51" s="105">
        <v>-3.7290455710262016E-2</v>
      </c>
      <c r="O51" s="105">
        <v>-4.9089487901476048E-2</v>
      </c>
      <c r="P51" s="105">
        <v>-6.0888520092690079E-2</v>
      </c>
    </row>
    <row r="52" spans="1:16" x14ac:dyDescent="0.25">
      <c r="A52" s="73"/>
      <c r="B52" s="77"/>
      <c r="C52" s="76" t="s">
        <v>3</v>
      </c>
      <c r="D52" s="61">
        <v>3.4147018366666702</v>
      </c>
      <c r="E52" s="61">
        <v>3.55139230500167</v>
      </c>
      <c r="F52" s="61">
        <v>3.69854666457399</v>
      </c>
      <c r="G52" s="61">
        <v>3.8457010241463099</v>
      </c>
      <c r="H52" s="61">
        <v>3.9714562106927951</v>
      </c>
      <c r="I52" s="61">
        <v>4.0972113972392803</v>
      </c>
      <c r="J52" s="61">
        <v>4.1576590191523453</v>
      </c>
      <c r="K52" s="61">
        <v>4.2181066410654102</v>
      </c>
      <c r="L52" s="61">
        <v>4.2563076086375862</v>
      </c>
      <c r="M52" s="61">
        <v>4.2945085762097621</v>
      </c>
      <c r="N52" s="61">
        <v>4.3327095437819381</v>
      </c>
      <c r="O52" s="61">
        <v>4.370910511354114</v>
      </c>
      <c r="P52" s="61">
        <v>4.40911147892629</v>
      </c>
    </row>
    <row r="53" spans="1:16" x14ac:dyDescent="0.25">
      <c r="A53" s="73"/>
      <c r="B53" s="77"/>
      <c r="C53" s="85" t="s">
        <v>4</v>
      </c>
      <c r="D53" s="25">
        <v>8382.2323500004168</v>
      </c>
      <c r="E53" s="25">
        <v>8605.9595877655174</v>
      </c>
      <c r="F53" s="25">
        <v>8713.8765831777309</v>
      </c>
      <c r="G53" s="25">
        <v>8821.7935785899463</v>
      </c>
      <c r="H53" s="25">
        <v>8728.2929399419772</v>
      </c>
      <c r="I53" s="25">
        <v>8634.7923012940082</v>
      </c>
      <c r="J53" s="25">
        <v>8462.783946184496</v>
      </c>
      <c r="K53" s="25">
        <v>8290.7755910749856</v>
      </c>
      <c r="L53" s="25">
        <v>8315.4874513284703</v>
      </c>
      <c r="M53" s="25">
        <v>8340.199311581955</v>
      </c>
      <c r="N53" s="25">
        <v>8364.9111718354397</v>
      </c>
      <c r="O53" s="25">
        <v>8389.6230320889244</v>
      </c>
      <c r="P53" s="25">
        <v>8414.3348923424055</v>
      </c>
    </row>
    <row r="54" spans="1:16" x14ac:dyDescent="0.25">
      <c r="A54" s="73"/>
      <c r="B54" s="77"/>
      <c r="C54" s="85" t="s">
        <v>5</v>
      </c>
      <c r="D54" s="25">
        <v>2.4809277539885102</v>
      </c>
      <c r="E54" s="25">
        <v>2.5515216253009001</v>
      </c>
      <c r="F54" s="25">
        <v>2.5389570453176153</v>
      </c>
      <c r="G54" s="25">
        <v>2.5263924653343302</v>
      </c>
      <c r="H54" s="25">
        <v>2.5222559929443298</v>
      </c>
      <c r="I54" s="25">
        <v>2.5181195205543299</v>
      </c>
      <c r="J54" s="25">
        <v>2.4665002739144199</v>
      </c>
      <c r="K54" s="25">
        <v>2.41488102727451</v>
      </c>
      <c r="L54" s="25">
        <v>2.4035423719747961</v>
      </c>
      <c r="M54" s="25">
        <v>2.3922037166750822</v>
      </c>
      <c r="N54" s="25">
        <v>2.3808650613753684</v>
      </c>
      <c r="O54" s="25">
        <v>2.3695264060756545</v>
      </c>
      <c r="P54" s="25">
        <v>2.3581877507759401</v>
      </c>
    </row>
    <row r="55" spans="1:16" ht="15.75" thickBot="1" x14ac:dyDescent="0.3">
      <c r="A55" s="73"/>
      <c r="B55" s="78"/>
      <c r="C55" s="55" t="s">
        <v>6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8.4863548188663493</v>
      </c>
      <c r="L55" s="62">
        <v>8.7450114016814542</v>
      </c>
      <c r="M55" s="62">
        <v>9.003667984496559</v>
      </c>
      <c r="N55" s="62">
        <v>9.2623245673116639</v>
      </c>
      <c r="O55" s="62">
        <v>9.5209811501267687</v>
      </c>
      <c r="P55" s="62">
        <v>9.7796377329418718</v>
      </c>
    </row>
    <row r="56" spans="1:16" x14ac:dyDescent="0.25">
      <c r="A56" s="73"/>
      <c r="B56" s="31" t="s">
        <v>39</v>
      </c>
      <c r="C56" s="85" t="s">
        <v>113</v>
      </c>
      <c r="D56" s="105">
        <v>-1.1020051084474574</v>
      </c>
      <c r="E56" s="105">
        <v>-1.0653773963774</v>
      </c>
      <c r="F56" s="105">
        <v>1.5864023137512362</v>
      </c>
      <c r="G56" s="105">
        <v>4.2381820238798795</v>
      </c>
      <c r="H56" s="105">
        <v>3.6123006254641652</v>
      </c>
      <c r="I56" s="105">
        <v>2.9864192270484509</v>
      </c>
      <c r="J56" s="105">
        <v>0.79723763913667511</v>
      </c>
      <c r="K56" s="105">
        <v>-1.3919439487751077</v>
      </c>
      <c r="L56" s="105">
        <v>-2.5175671647824274</v>
      </c>
      <c r="M56" s="105">
        <v>-3.643190380789747</v>
      </c>
      <c r="N56" s="105">
        <v>-4.7688135967970737</v>
      </c>
      <c r="O56" s="105">
        <v>-5.8944368128043934</v>
      </c>
      <c r="P56" s="105">
        <v>-7.0200600288117272</v>
      </c>
    </row>
    <row r="57" spans="1:16" x14ac:dyDescent="0.25">
      <c r="A57" s="73"/>
      <c r="B57" s="77"/>
      <c r="C57" s="80" t="s">
        <v>1</v>
      </c>
      <c r="D57" s="24">
        <v>3.3255964150000001</v>
      </c>
      <c r="E57" s="24">
        <v>3.46155638363429</v>
      </c>
      <c r="F57" s="24">
        <v>3.6027112494616302</v>
      </c>
      <c r="G57" s="24">
        <v>3.7438661152889701</v>
      </c>
      <c r="H57" s="24">
        <v>3.8919330576287101</v>
      </c>
      <c r="I57" s="24">
        <v>4.0399999999684502</v>
      </c>
      <c r="J57" s="24">
        <v>4.1300000000852402</v>
      </c>
      <c r="K57" s="24">
        <v>4.2200000002020301</v>
      </c>
      <c r="L57" s="24">
        <v>4.2699999999654201</v>
      </c>
      <c r="M57" s="24">
        <v>4.3199999997288101</v>
      </c>
      <c r="N57" s="24">
        <v>4.3699999994922001</v>
      </c>
      <c r="O57" s="24">
        <v>4.4199999992555901</v>
      </c>
      <c r="P57" s="24">
        <v>4.46999999901898</v>
      </c>
    </row>
    <row r="58" spans="1:16" x14ac:dyDescent="0.25">
      <c r="A58" s="73"/>
      <c r="B58" s="77"/>
      <c r="C58" s="85" t="s">
        <v>2</v>
      </c>
      <c r="D58" s="105">
        <v>0.33506967489275974</v>
      </c>
      <c r="E58" s="105">
        <v>0.27806142608860007</v>
      </c>
      <c r="F58" s="105">
        <v>0.28519006669543945</v>
      </c>
      <c r="G58" s="105">
        <v>0.29231870730227971</v>
      </c>
      <c r="H58" s="105">
        <v>0.31202898455414507</v>
      </c>
      <c r="I58" s="105">
        <v>0.33173926180600954</v>
      </c>
      <c r="J58" s="105">
        <v>0.34353745359911958</v>
      </c>
      <c r="K58" s="105">
        <v>0.35533564539222962</v>
      </c>
      <c r="L58" s="105">
        <v>0.35869667036253539</v>
      </c>
      <c r="M58" s="105">
        <v>0.36205769533284116</v>
      </c>
      <c r="N58" s="105">
        <v>0.36541872030314693</v>
      </c>
      <c r="O58" s="105">
        <v>0.3687797452734527</v>
      </c>
      <c r="P58" s="105">
        <v>0.37214077024376024</v>
      </c>
    </row>
    <row r="59" spans="1:16" x14ac:dyDescent="0.25">
      <c r="A59" s="73"/>
      <c r="B59" s="77"/>
      <c r="C59" s="76" t="s">
        <v>3</v>
      </c>
      <c r="D59" s="61">
        <v>3.6606660898927599</v>
      </c>
      <c r="E59" s="61">
        <v>3.73961780972289</v>
      </c>
      <c r="F59" s="61">
        <v>3.8879013161570697</v>
      </c>
      <c r="G59" s="61">
        <v>4.0361848225912498</v>
      </c>
      <c r="H59" s="61">
        <v>4.2039620421828552</v>
      </c>
      <c r="I59" s="61">
        <v>4.3717392617744597</v>
      </c>
      <c r="J59" s="61">
        <v>4.4735374536843597</v>
      </c>
      <c r="K59" s="61">
        <v>4.5753356455942598</v>
      </c>
      <c r="L59" s="61">
        <v>4.6286966703279555</v>
      </c>
      <c r="M59" s="61">
        <v>4.6820576950616513</v>
      </c>
      <c r="N59" s="61">
        <v>4.735418719795347</v>
      </c>
      <c r="O59" s="61">
        <v>4.7887797445290428</v>
      </c>
      <c r="P59" s="61">
        <v>4.8421407692627403</v>
      </c>
    </row>
    <row r="60" spans="1:16" x14ac:dyDescent="0.25">
      <c r="A60" s="73"/>
      <c r="B60" s="77"/>
      <c r="C60" s="85" t="s">
        <v>4</v>
      </c>
      <c r="D60" s="25">
        <v>9160.5777709159429</v>
      </c>
      <c r="E60" s="25">
        <v>9572.750652902203</v>
      </c>
      <c r="F60" s="25">
        <v>9414.965689394161</v>
      </c>
      <c r="G60" s="25">
        <v>9257.180725886119</v>
      </c>
      <c r="H60" s="25">
        <v>8940.920802466595</v>
      </c>
      <c r="I60" s="25">
        <v>8624.6608790470709</v>
      </c>
      <c r="J60" s="25">
        <v>8487.2950066065114</v>
      </c>
      <c r="K60" s="25">
        <v>8349.9291341659518</v>
      </c>
      <c r="L60" s="25">
        <v>8328.4075791133691</v>
      </c>
      <c r="M60" s="25">
        <v>8306.8860240607864</v>
      </c>
      <c r="N60" s="25">
        <v>8285.3644690082037</v>
      </c>
      <c r="O60" s="25">
        <v>8263.842913955621</v>
      </c>
      <c r="P60" s="25">
        <v>8242.321358903042</v>
      </c>
    </row>
    <row r="61" spans="1:16" x14ac:dyDescent="0.25">
      <c r="A61" s="73"/>
      <c r="B61" s="77"/>
      <c r="C61" s="85" t="s">
        <v>5</v>
      </c>
      <c r="D61" s="25">
        <v>3.0951229214742302</v>
      </c>
      <c r="E61" s="25">
        <v>3.3531861147139201</v>
      </c>
      <c r="F61" s="25">
        <v>3.31756093332163</v>
      </c>
      <c r="G61" s="25">
        <v>3.28193575192934</v>
      </c>
      <c r="H61" s="25">
        <v>3.2762984870851199</v>
      </c>
      <c r="I61" s="25">
        <v>3.2706612222408999</v>
      </c>
      <c r="J61" s="25">
        <v>3.2059738654237648</v>
      </c>
      <c r="K61" s="25">
        <v>3.1412865086066302</v>
      </c>
      <c r="L61" s="25">
        <v>3.1252422299637761</v>
      </c>
      <c r="M61" s="25">
        <v>3.109197951320922</v>
      </c>
      <c r="N61" s="25">
        <v>3.093153672678068</v>
      </c>
      <c r="O61" s="25">
        <v>3.0771093940352139</v>
      </c>
      <c r="P61" s="25">
        <v>3.0610651153923598</v>
      </c>
    </row>
    <row r="62" spans="1:16" ht="15.75" thickBot="1" x14ac:dyDescent="0.3">
      <c r="A62" s="73"/>
      <c r="B62" s="78"/>
      <c r="C62" s="55" t="s">
        <v>6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2.1381251025080861</v>
      </c>
      <c r="L62" s="62">
        <v>2.2940675983447489</v>
      </c>
      <c r="M62" s="62">
        <v>2.4500100941814118</v>
      </c>
      <c r="N62" s="62">
        <v>2.6059525900180747</v>
      </c>
      <c r="O62" s="62">
        <v>2.7618950858547375</v>
      </c>
      <c r="P62" s="62">
        <v>2.9178375816913995</v>
      </c>
    </row>
    <row r="63" spans="1:16" x14ac:dyDescent="0.25">
      <c r="A63" s="73"/>
      <c r="B63" s="31" t="s">
        <v>107</v>
      </c>
      <c r="C63" s="85" t="s">
        <v>113</v>
      </c>
      <c r="D63" s="105">
        <v>0.38419812800002973</v>
      </c>
      <c r="E63" s="105">
        <v>0.92594773666529662</v>
      </c>
      <c r="F63" s="105">
        <v>1.8993633586181033</v>
      </c>
      <c r="G63" s="105">
        <v>2.8741230227594272</v>
      </c>
      <c r="H63" s="105">
        <v>2.1574643388031802</v>
      </c>
      <c r="I63" s="105">
        <v>1.4411309749828973</v>
      </c>
      <c r="J63" s="105">
        <v>1.1146321505449244</v>
      </c>
      <c r="K63" s="105">
        <v>0.78370085933627109</v>
      </c>
      <c r="L63" s="105">
        <v>-0.1829936292611265</v>
      </c>
      <c r="M63" s="105">
        <v>-1.1452645287028602</v>
      </c>
      <c r="N63" s="105">
        <v>-2.1041853960019381</v>
      </c>
      <c r="O63" s="105">
        <v>-3.0623802975364924</v>
      </c>
      <c r="P63" s="105">
        <v>-4.0232161323300559</v>
      </c>
    </row>
    <row r="64" spans="1:16" x14ac:dyDescent="0.25">
      <c r="A64" s="73"/>
      <c r="B64" s="77"/>
      <c r="C64" s="80" t="s">
        <v>1</v>
      </c>
      <c r="D64" s="24">
        <v>3.3255964150000001</v>
      </c>
      <c r="E64" s="24">
        <v>3.46155638363429</v>
      </c>
      <c r="F64" s="24">
        <v>3.6027112494616307</v>
      </c>
      <c r="G64" s="24">
        <v>3.7438661152889701</v>
      </c>
      <c r="H64" s="24">
        <v>3.8919330576287092</v>
      </c>
      <c r="I64" s="24">
        <v>4.039999999968451</v>
      </c>
      <c r="J64" s="24">
        <v>4.1300000000852402</v>
      </c>
      <c r="K64" s="24">
        <v>4.2200000002020301</v>
      </c>
      <c r="L64" s="24">
        <v>4.269999999965421</v>
      </c>
      <c r="M64" s="24">
        <v>4.3199999997288101</v>
      </c>
      <c r="N64" s="24">
        <v>4.3699999994922001</v>
      </c>
      <c r="O64" s="24">
        <v>4.4199999992555901</v>
      </c>
      <c r="P64" s="24">
        <v>4.46999999901898</v>
      </c>
    </row>
    <row r="65" spans="1:16" x14ac:dyDescent="0.25">
      <c r="A65" s="73"/>
      <c r="B65" s="77"/>
      <c r="C65" s="85" t="s">
        <v>2</v>
      </c>
      <c r="D65" s="105">
        <v>0.13124858477009466</v>
      </c>
      <c r="E65" s="105">
        <v>2.1363970441229105E-2</v>
      </c>
      <c r="F65" s="105">
        <v>2.2104354339224766E-2</v>
      </c>
      <c r="G65" s="105">
        <v>2.2831861752970146E-2</v>
      </c>
      <c r="H65" s="105">
        <v>-2.0160659952640096E-2</v>
      </c>
      <c r="I65" s="105">
        <v>-6.3162726549428672E-2</v>
      </c>
      <c r="J65" s="105">
        <v>-0.11133030748459807</v>
      </c>
      <c r="K65" s="105">
        <v>-0.15940961570676507</v>
      </c>
      <c r="L65" s="105">
        <v>-0.17917952877454046</v>
      </c>
      <c r="M65" s="105">
        <v>-0.19912751233005907</v>
      </c>
      <c r="N65" s="105">
        <v>-0.21917773237343643</v>
      </c>
      <c r="O65" s="105">
        <v>-0.23924983912787284</v>
      </c>
      <c r="P65" s="105">
        <v>-0.25930971874301634</v>
      </c>
    </row>
    <row r="66" spans="1:16" x14ac:dyDescent="0.25">
      <c r="A66" s="73"/>
      <c r="B66" s="77"/>
      <c r="C66" s="76" t="s">
        <v>3</v>
      </c>
      <c r="D66" s="61">
        <v>3.4568449997700945</v>
      </c>
      <c r="E66" s="61">
        <v>3.4829203540755191</v>
      </c>
      <c r="F66" s="61">
        <v>3.624815603800855</v>
      </c>
      <c r="G66" s="61">
        <v>3.7666979770419395</v>
      </c>
      <c r="H66" s="61">
        <v>3.8717723976760694</v>
      </c>
      <c r="I66" s="61">
        <v>3.9768372734190223</v>
      </c>
      <c r="J66" s="61">
        <v>4.0186696926006418</v>
      </c>
      <c r="K66" s="61">
        <v>4.0605903844952653</v>
      </c>
      <c r="L66" s="61">
        <v>4.09082047119088</v>
      </c>
      <c r="M66" s="61">
        <v>4.1208724873987519</v>
      </c>
      <c r="N66" s="61">
        <v>4.1508222671187633</v>
      </c>
      <c r="O66" s="61">
        <v>4.1807501601277171</v>
      </c>
      <c r="P66" s="61">
        <v>4.2106902802759638</v>
      </c>
    </row>
    <row r="67" spans="1:16" x14ac:dyDescent="0.25">
      <c r="A67" s="73"/>
      <c r="B67" s="77"/>
      <c r="C67" s="85" t="s">
        <v>4</v>
      </c>
      <c r="D67" s="25">
        <v>7634.1615100393947</v>
      </c>
      <c r="E67" s="25">
        <v>7902.2754370962848</v>
      </c>
      <c r="F67" s="25">
        <v>8089.0047169039326</v>
      </c>
      <c r="G67" s="25">
        <v>8276.4555813268616</v>
      </c>
      <c r="H67" s="25">
        <v>8193.5621208411249</v>
      </c>
      <c r="I67" s="25">
        <v>8110.9040898899293</v>
      </c>
      <c r="J67" s="25">
        <v>8055.2434536099481</v>
      </c>
      <c r="K67" s="25">
        <v>7998.5439893053881</v>
      </c>
      <c r="L67" s="25">
        <v>8033.0767273026549</v>
      </c>
      <c r="M67" s="25">
        <v>8069.0373973556852</v>
      </c>
      <c r="N67" s="25">
        <v>8105.9472590772457</v>
      </c>
      <c r="O67" s="25">
        <v>8143.0617269325221</v>
      </c>
      <c r="P67" s="25">
        <v>8179.7050072613374</v>
      </c>
    </row>
    <row r="68" spans="1:16" x14ac:dyDescent="0.25">
      <c r="A68" s="73"/>
      <c r="B68" s="77"/>
      <c r="C68" s="85" t="s">
        <v>5</v>
      </c>
      <c r="D68" s="25">
        <v>1.6703008691160894</v>
      </c>
      <c r="E68" s="25">
        <v>1.7728944984327299</v>
      </c>
      <c r="F68" s="25">
        <v>1.7908925217251617</v>
      </c>
      <c r="G68" s="25">
        <v>1.8085147444580232</v>
      </c>
      <c r="H68" s="25">
        <v>1.8267274185080959</v>
      </c>
      <c r="I68" s="25">
        <v>1.8451333910159127</v>
      </c>
      <c r="J68" s="25">
        <v>1.8484290042333313</v>
      </c>
      <c r="K68" s="25">
        <v>1.8512952172562334</v>
      </c>
      <c r="L68" s="25">
        <v>1.8736290618651701</v>
      </c>
      <c r="M68" s="25">
        <v>1.896803245631556</v>
      </c>
      <c r="N68" s="25">
        <v>1.9205475425215448</v>
      </c>
      <c r="O68" s="25">
        <v>1.944414839934433</v>
      </c>
      <c r="P68" s="25">
        <v>1.9679716351872387</v>
      </c>
    </row>
    <row r="69" spans="1:16" ht="15.75" thickBot="1" x14ac:dyDescent="0.3">
      <c r="A69" s="73"/>
      <c r="B69" s="78"/>
      <c r="C69" s="55" t="s">
        <v>6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8.4170122698829974</v>
      </c>
      <c r="L69" s="62">
        <v>8.6691131383263365</v>
      </c>
      <c r="M69" s="62">
        <v>8.9060272980029076</v>
      </c>
      <c r="N69" s="62">
        <v>9.129791567650507</v>
      </c>
      <c r="O69" s="62">
        <v>9.3506926366897094</v>
      </c>
      <c r="P69" s="62">
        <v>9.5854161782737837</v>
      </c>
    </row>
    <row r="70" spans="1:16" x14ac:dyDescent="0.25">
      <c r="A70" s="73"/>
      <c r="B70" s="31" t="s">
        <v>106</v>
      </c>
      <c r="C70" s="85" t="s">
        <v>113</v>
      </c>
      <c r="D70" s="105">
        <v>-0.99443251231608798</v>
      </c>
      <c r="E70" s="105">
        <v>-1.4233284029014115</v>
      </c>
      <c r="F70" s="105">
        <v>0.71435900597823121</v>
      </c>
      <c r="G70" s="105">
        <v>2.8520024303608338</v>
      </c>
      <c r="H70" s="105">
        <v>1.8468039488161878</v>
      </c>
      <c r="I70" s="105">
        <v>0.84152539460094999</v>
      </c>
      <c r="J70" s="105">
        <v>-2.0758200553931943</v>
      </c>
      <c r="K70" s="105">
        <v>-4.9932138927256702</v>
      </c>
      <c r="L70" s="105">
        <v>-4.8040016219143595</v>
      </c>
      <c r="M70" s="105">
        <v>-4.6147138804954153</v>
      </c>
      <c r="N70" s="105">
        <v>-4.425519853817498</v>
      </c>
      <c r="O70" s="105">
        <v>-4.236362992003663</v>
      </c>
      <c r="P70" s="105">
        <v>-4.0472431375951672</v>
      </c>
    </row>
    <row r="71" spans="1:16" x14ac:dyDescent="0.25">
      <c r="A71" s="73"/>
      <c r="B71" s="77"/>
      <c r="C71" s="80" t="s">
        <v>1</v>
      </c>
      <c r="D71" s="24">
        <v>3.3255964150000001</v>
      </c>
      <c r="E71" s="24">
        <v>3.4615563836342904</v>
      </c>
      <c r="F71" s="24">
        <v>3.6027112494616302</v>
      </c>
      <c r="G71" s="24">
        <v>3.7438661152889701</v>
      </c>
      <c r="H71" s="24">
        <v>3.8919330576287101</v>
      </c>
      <c r="I71" s="24">
        <v>4.0399999999684502</v>
      </c>
      <c r="J71" s="24">
        <v>4.1300000000852402</v>
      </c>
      <c r="K71" s="24">
        <v>4.2200000002020301</v>
      </c>
      <c r="L71" s="24">
        <v>4.2699999999654201</v>
      </c>
      <c r="M71" s="24">
        <v>4.3199999997288101</v>
      </c>
      <c r="N71" s="24">
        <v>4.3699999994922001</v>
      </c>
      <c r="O71" s="24">
        <v>4.4199999992555901</v>
      </c>
      <c r="P71" s="24">
        <v>4.4699999990189809</v>
      </c>
    </row>
    <row r="72" spans="1:16" x14ac:dyDescent="0.25">
      <c r="A72" s="73"/>
      <c r="B72" s="77"/>
      <c r="C72" s="85" t="s">
        <v>2</v>
      </c>
      <c r="D72" s="105">
        <v>-2.8243557761407995E-2</v>
      </c>
      <c r="E72" s="105">
        <v>-5.1574434537214317E-2</v>
      </c>
      <c r="F72" s="105">
        <v>-5.4635465577161944E-2</v>
      </c>
      <c r="G72" s="105">
        <v>-5.7730595888884198E-2</v>
      </c>
      <c r="H72" s="105">
        <v>-7.6849457064676996E-2</v>
      </c>
      <c r="I72" s="105">
        <v>-9.5985760665852266E-2</v>
      </c>
      <c r="J72" s="105">
        <v>-0.11437927222294675</v>
      </c>
      <c r="K72" s="105">
        <v>-0.13277565846407774</v>
      </c>
      <c r="L72" s="105">
        <v>-0.14432910543322808</v>
      </c>
      <c r="M72" s="105">
        <v>-0.15587126091026418</v>
      </c>
      <c r="N72" s="105">
        <v>-0.16742780061177737</v>
      </c>
      <c r="O72" s="105">
        <v>-0.17899196512608717</v>
      </c>
      <c r="P72" s="105">
        <v>-0.19056558656912945</v>
      </c>
    </row>
    <row r="73" spans="1:16" x14ac:dyDescent="0.25">
      <c r="A73" s="73"/>
      <c r="B73" s="77"/>
      <c r="C73" s="76" t="s">
        <v>3</v>
      </c>
      <c r="D73" s="61">
        <v>3.2973528572385922</v>
      </c>
      <c r="E73" s="61">
        <v>3.4099819490970762</v>
      </c>
      <c r="F73" s="61">
        <v>3.5480757838844679</v>
      </c>
      <c r="G73" s="61">
        <v>3.6861355194000858</v>
      </c>
      <c r="H73" s="61">
        <v>3.8150836005640332</v>
      </c>
      <c r="I73" s="61">
        <v>3.9440142393025979</v>
      </c>
      <c r="J73" s="61">
        <v>4.0156207278622933</v>
      </c>
      <c r="K73" s="61">
        <v>4.0872243417379526</v>
      </c>
      <c r="L73" s="61">
        <v>4.1256708945321918</v>
      </c>
      <c r="M73" s="61">
        <v>4.1641287388185466</v>
      </c>
      <c r="N73" s="61">
        <v>4.2025721988804232</v>
      </c>
      <c r="O73" s="61">
        <v>4.2410080341295027</v>
      </c>
      <c r="P73" s="61">
        <v>4.2794344124498505</v>
      </c>
    </row>
    <row r="74" spans="1:16" x14ac:dyDescent="0.25">
      <c r="A74" s="73"/>
      <c r="B74" s="77"/>
      <c r="C74" s="85" t="s">
        <v>4</v>
      </c>
      <c r="D74" s="25">
        <v>8182.4797048840774</v>
      </c>
      <c r="E74" s="25">
        <v>8169.3117078413243</v>
      </c>
      <c r="F74" s="25">
        <v>8185.1370817051484</v>
      </c>
      <c r="G74" s="25">
        <v>8201.0055164431087</v>
      </c>
      <c r="H74" s="25">
        <v>8119.5295293453828</v>
      </c>
      <c r="I74" s="25">
        <v>8038.0303700913773</v>
      </c>
      <c r="J74" s="25">
        <v>7988.0501872903742</v>
      </c>
      <c r="K74" s="25">
        <v>7938.0856455085996</v>
      </c>
      <c r="L74" s="25">
        <v>7939.3492493393933</v>
      </c>
      <c r="M74" s="25">
        <v>7940.6107408194548</v>
      </c>
      <c r="N74" s="25">
        <v>7941.8730648091378</v>
      </c>
      <c r="O74" s="25">
        <v>7943.1262505217583</v>
      </c>
      <c r="P74" s="25">
        <v>7944.3611442398997</v>
      </c>
    </row>
    <row r="75" spans="1:16" x14ac:dyDescent="0.25">
      <c r="A75" s="73"/>
      <c r="B75" s="77"/>
      <c r="C75" s="85" t="s">
        <v>5</v>
      </c>
      <c r="D75" s="25">
        <v>2.2169049675974537</v>
      </c>
      <c r="E75" s="25">
        <v>2.1630964952596625</v>
      </c>
      <c r="F75" s="25">
        <v>2.1583818107236024</v>
      </c>
      <c r="G75" s="25">
        <v>2.1536702639504637</v>
      </c>
      <c r="H75" s="25">
        <v>2.1644301461783302</v>
      </c>
      <c r="I75" s="25">
        <v>2.1751951824467324</v>
      </c>
      <c r="J75" s="25">
        <v>2.1811936491194501</v>
      </c>
      <c r="K75" s="25">
        <v>2.1871935473556521</v>
      </c>
      <c r="L75" s="25">
        <v>2.1958558336657008</v>
      </c>
      <c r="M75" s="25">
        <v>2.204514234322855</v>
      </c>
      <c r="N75" s="25">
        <v>2.2131776785092487</v>
      </c>
      <c r="O75" s="25">
        <v>2.2218442786508903</v>
      </c>
      <c r="P75" s="25">
        <v>2.2305151435065973</v>
      </c>
    </row>
    <row r="76" spans="1:16" ht="15.75" thickBot="1" x14ac:dyDescent="0.3">
      <c r="A76" s="73"/>
      <c r="B76" s="78"/>
      <c r="C76" s="55" t="s">
        <v>6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12.7686561248691</v>
      </c>
      <c r="L76" s="62">
        <v>13.157987876562217</v>
      </c>
      <c r="M76" s="62">
        <v>13.546986954045785</v>
      </c>
      <c r="N76" s="62">
        <v>13.936412985334858</v>
      </c>
      <c r="O76" s="62">
        <v>14.326081627643699</v>
      </c>
      <c r="P76" s="62">
        <v>14.71606300878299</v>
      </c>
    </row>
    <row r="77" spans="1:16" x14ac:dyDescent="0.25">
      <c r="A77" s="73"/>
      <c r="B77" s="31" t="s">
        <v>31</v>
      </c>
      <c r="C77" s="85" t="s">
        <v>113</v>
      </c>
      <c r="D77" s="105">
        <v>-2.3829162734653053</v>
      </c>
      <c r="E77" s="105">
        <v>-1.0017170697544984</v>
      </c>
      <c r="F77" s="105">
        <v>1.447428063688001</v>
      </c>
      <c r="G77" s="105">
        <v>3.8965731971305004</v>
      </c>
      <c r="H77" s="105">
        <v>3.3268693823909175</v>
      </c>
      <c r="I77" s="105">
        <v>2.7571655676513345</v>
      </c>
      <c r="J77" s="105">
        <v>1.5652333096681232</v>
      </c>
      <c r="K77" s="105">
        <v>0.37330105168491912</v>
      </c>
      <c r="L77" s="105">
        <v>-1.6699806042459073</v>
      </c>
      <c r="M77" s="105">
        <v>-3.7132622601767196</v>
      </c>
      <c r="N77" s="105">
        <v>-5.7565439161075318</v>
      </c>
      <c r="O77" s="105">
        <v>-7.7998255720383511</v>
      </c>
      <c r="P77" s="105">
        <v>-9.8431072279691847</v>
      </c>
    </row>
    <row r="78" spans="1:16" x14ac:dyDescent="0.25">
      <c r="A78" s="73"/>
      <c r="B78" s="77"/>
      <c r="C78" s="80" t="s">
        <v>1</v>
      </c>
      <c r="D78" s="24">
        <v>3.3255964150000001</v>
      </c>
      <c r="E78" s="24">
        <v>3.46155638363429</v>
      </c>
      <c r="F78" s="24">
        <v>3.6027112494616302</v>
      </c>
      <c r="G78" s="24">
        <v>3.7438661152889701</v>
      </c>
      <c r="H78" s="24">
        <v>3.8919330576287101</v>
      </c>
      <c r="I78" s="24">
        <v>4.0399999999684502</v>
      </c>
      <c r="J78" s="24">
        <v>4.1300000000852402</v>
      </c>
      <c r="K78" s="24">
        <v>4.2200000002020301</v>
      </c>
      <c r="L78" s="24">
        <v>4.2699999999654201</v>
      </c>
      <c r="M78" s="24">
        <v>4.3199999997288101</v>
      </c>
      <c r="N78" s="24">
        <v>4.3699999994922001</v>
      </c>
      <c r="O78" s="24">
        <v>4.4199999992555901</v>
      </c>
      <c r="P78" s="24">
        <v>4.46999999901898</v>
      </c>
    </row>
    <row r="79" spans="1:16" x14ac:dyDescent="0.25">
      <c r="A79" s="73"/>
      <c r="B79" s="77"/>
      <c r="C79" s="85" t="s">
        <v>2</v>
      </c>
      <c r="D79" s="105">
        <v>0.59065669929233966</v>
      </c>
      <c r="E79" s="105">
        <v>0.72404984949809004</v>
      </c>
      <c r="F79" s="105">
        <v>0.65438305563565979</v>
      </c>
      <c r="G79" s="105">
        <v>0.58471626177322999</v>
      </c>
      <c r="H79" s="105">
        <v>0.60552763621794492</v>
      </c>
      <c r="I79" s="105">
        <v>0.62633901066265985</v>
      </c>
      <c r="J79" s="105">
        <v>0.59641872392987505</v>
      </c>
      <c r="K79" s="105">
        <v>0.56649843719709025</v>
      </c>
      <c r="L79" s="105">
        <v>0.5580556982734679</v>
      </c>
      <c r="M79" s="105">
        <v>0.54961295934984555</v>
      </c>
      <c r="N79" s="105">
        <v>0.5411702204262232</v>
      </c>
      <c r="O79" s="105">
        <v>0.53272748150260085</v>
      </c>
      <c r="P79" s="105">
        <v>0.52428474257898028</v>
      </c>
    </row>
    <row r="80" spans="1:16" x14ac:dyDescent="0.25">
      <c r="A80" s="73"/>
      <c r="B80" s="77"/>
      <c r="C80" s="76" t="s">
        <v>3</v>
      </c>
      <c r="D80" s="61">
        <v>3.9162531142923398</v>
      </c>
      <c r="E80" s="61">
        <v>4.18560623313238</v>
      </c>
      <c r="F80" s="61">
        <v>4.25709430509729</v>
      </c>
      <c r="G80" s="61">
        <v>4.3285823770622001</v>
      </c>
      <c r="H80" s="61">
        <v>4.497460693846655</v>
      </c>
      <c r="I80" s="61">
        <v>4.66633901063111</v>
      </c>
      <c r="J80" s="61">
        <v>4.7264187240151152</v>
      </c>
      <c r="K80" s="61">
        <v>4.7864984373991204</v>
      </c>
      <c r="L80" s="61">
        <v>4.828055698238888</v>
      </c>
      <c r="M80" s="61">
        <v>4.8696129590786557</v>
      </c>
      <c r="N80" s="61">
        <v>4.9111702199184233</v>
      </c>
      <c r="O80" s="61">
        <v>4.9527274807581909</v>
      </c>
      <c r="P80" s="61">
        <v>4.9942847415979603</v>
      </c>
    </row>
    <row r="81" spans="1:16" x14ac:dyDescent="0.25">
      <c r="A81" s="73"/>
      <c r="B81" s="77"/>
      <c r="C81" s="85" t="s">
        <v>4</v>
      </c>
      <c r="D81" s="25">
        <v>10431.083979261759</v>
      </c>
      <c r="E81" s="25">
        <v>9166.8857761657709</v>
      </c>
      <c r="F81" s="25">
        <v>9091.2007370913961</v>
      </c>
      <c r="G81" s="25">
        <v>9015.5156980170214</v>
      </c>
      <c r="H81" s="25">
        <v>8921.6009163813796</v>
      </c>
      <c r="I81" s="25">
        <v>8827.6861347457398</v>
      </c>
      <c r="J81" s="25">
        <v>8973.3472114302567</v>
      </c>
      <c r="K81" s="25">
        <v>9119.0082881147755</v>
      </c>
      <c r="L81" s="25">
        <v>9034.0970630827305</v>
      </c>
      <c r="M81" s="25">
        <v>8949.1858380506856</v>
      </c>
      <c r="N81" s="25">
        <v>8864.2746130186406</v>
      </c>
      <c r="O81" s="25">
        <v>8779.3633879865956</v>
      </c>
      <c r="P81" s="25">
        <v>8694.4521629545525</v>
      </c>
    </row>
    <row r="82" spans="1:16" x14ac:dyDescent="0.25">
      <c r="A82" s="73"/>
      <c r="B82" s="77"/>
      <c r="C82" s="85" t="s">
        <v>5</v>
      </c>
      <c r="D82" s="25">
        <v>3.20053880573463</v>
      </c>
      <c r="E82" s="25">
        <v>3.86065996218163</v>
      </c>
      <c r="F82" s="25">
        <v>3.8344170366358701</v>
      </c>
      <c r="G82" s="25">
        <v>3.8081741110901102</v>
      </c>
      <c r="H82" s="25">
        <v>3.825403664833015</v>
      </c>
      <c r="I82" s="25">
        <v>3.8426332185759202</v>
      </c>
      <c r="J82" s="25">
        <v>3.800839855415215</v>
      </c>
      <c r="K82" s="25">
        <v>3.7590464922545102</v>
      </c>
      <c r="L82" s="25">
        <v>3.771678325035674</v>
      </c>
      <c r="M82" s="25">
        <v>3.7843101578168379</v>
      </c>
      <c r="N82" s="25">
        <v>3.7969419905980017</v>
      </c>
      <c r="O82" s="25">
        <v>3.8095738233791656</v>
      </c>
      <c r="P82" s="25">
        <v>3.8222056561603299</v>
      </c>
    </row>
    <row r="83" spans="1:16" ht="15.75" thickBot="1" x14ac:dyDescent="0.3">
      <c r="A83" s="73"/>
      <c r="B83" s="78"/>
      <c r="C83" s="55" t="s">
        <v>6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</row>
    <row r="84" spans="1:16" x14ac:dyDescent="0.25">
      <c r="A84" s="73"/>
      <c r="B84" s="31" t="s">
        <v>35</v>
      </c>
      <c r="C84" s="85" t="s">
        <v>113</v>
      </c>
      <c r="D84" s="105">
        <v>-0.66342390410960306</v>
      </c>
      <c r="E84" s="105">
        <v>-0.71948037677979926</v>
      </c>
      <c r="F84" s="105">
        <v>0.48821228730158239</v>
      </c>
      <c r="G84" s="105">
        <v>1.695904951382964</v>
      </c>
      <c r="H84" s="105">
        <v>1.0345114833652289</v>
      </c>
      <c r="I84" s="105">
        <v>0.37311801534749378</v>
      </c>
      <c r="J84" s="105">
        <v>0.23137690452177395</v>
      </c>
      <c r="K84" s="105">
        <v>8.9635793696057675E-2</v>
      </c>
      <c r="L84" s="105">
        <v>-0.83205746029773664</v>
      </c>
      <c r="M84" s="105">
        <v>-1.7537507142915274</v>
      </c>
      <c r="N84" s="105">
        <v>-2.6754439682853217</v>
      </c>
      <c r="O84" s="105">
        <v>-3.597137222279116</v>
      </c>
      <c r="P84" s="105">
        <v>-4.5188304762729175</v>
      </c>
    </row>
    <row r="85" spans="1:16" x14ac:dyDescent="0.25">
      <c r="A85" s="73"/>
      <c r="B85" s="77"/>
      <c r="C85" s="80" t="s">
        <v>1</v>
      </c>
      <c r="D85" s="24">
        <v>3.3255964150000001</v>
      </c>
      <c r="E85" s="24">
        <v>3.46155638363429</v>
      </c>
      <c r="F85" s="24">
        <v>3.6027112494616302</v>
      </c>
      <c r="G85" s="24">
        <v>3.7438661152889701</v>
      </c>
      <c r="H85" s="24">
        <v>3.8919330576287101</v>
      </c>
      <c r="I85" s="24">
        <v>4.0399999999684502</v>
      </c>
      <c r="J85" s="24">
        <v>4.1300000000852402</v>
      </c>
      <c r="K85" s="24">
        <v>4.2200000002020301</v>
      </c>
      <c r="L85" s="24">
        <v>4.2699999999654201</v>
      </c>
      <c r="M85" s="24">
        <v>4.3199999997288101</v>
      </c>
      <c r="N85" s="24">
        <v>4.3699999994922001</v>
      </c>
      <c r="O85" s="24">
        <v>4.4199999992555901</v>
      </c>
      <c r="P85" s="24">
        <v>4.46999999901898</v>
      </c>
    </row>
    <row r="86" spans="1:16" x14ac:dyDescent="0.25">
      <c r="A86" s="73"/>
      <c r="B86" s="77"/>
      <c r="C86" s="85" t="s">
        <v>2</v>
      </c>
      <c r="D86" s="105">
        <v>-7.2199851395990056E-2</v>
      </c>
      <c r="E86" s="105">
        <v>-0.19200463807572987</v>
      </c>
      <c r="F86" s="105">
        <v>-0.19750852309533018</v>
      </c>
      <c r="G86" s="105">
        <v>-0.20301240811493004</v>
      </c>
      <c r="H86" s="105">
        <v>-0.27325431104519016</v>
      </c>
      <c r="I86" s="105">
        <v>-0.34349621397545027</v>
      </c>
      <c r="J86" s="105">
        <v>-0.41247546537865531</v>
      </c>
      <c r="K86" s="105">
        <v>-0.48145471678186036</v>
      </c>
      <c r="L86" s="105">
        <v>-0.47175952989099423</v>
      </c>
      <c r="M86" s="105">
        <v>-0.46206434300012811</v>
      </c>
      <c r="N86" s="105">
        <v>-0.45236915610926198</v>
      </c>
      <c r="O86" s="105">
        <v>-0.44267396921839586</v>
      </c>
      <c r="P86" s="105">
        <v>-0.43297878232753018</v>
      </c>
    </row>
    <row r="87" spans="1:16" x14ac:dyDescent="0.25">
      <c r="A87" s="73"/>
      <c r="B87" s="77"/>
      <c r="C87" s="76" t="s">
        <v>3</v>
      </c>
      <c r="D87" s="61">
        <v>3.2533965636040101</v>
      </c>
      <c r="E87" s="61">
        <v>3.2695517455585601</v>
      </c>
      <c r="F87" s="61">
        <v>3.4052027263663001</v>
      </c>
      <c r="G87" s="61">
        <v>3.54085370717404</v>
      </c>
      <c r="H87" s="61">
        <v>3.61867874658352</v>
      </c>
      <c r="I87" s="61">
        <v>3.6965037859929999</v>
      </c>
      <c r="J87" s="61">
        <v>3.7175245347065848</v>
      </c>
      <c r="K87" s="61">
        <v>3.7385452834201698</v>
      </c>
      <c r="L87" s="61">
        <v>3.7982404700744259</v>
      </c>
      <c r="M87" s="61">
        <v>3.857935656728682</v>
      </c>
      <c r="N87" s="61">
        <v>3.9176308433829381</v>
      </c>
      <c r="O87" s="61">
        <v>3.9773260300371942</v>
      </c>
      <c r="P87" s="61">
        <v>4.0370212166914499</v>
      </c>
    </row>
    <row r="88" spans="1:16" x14ac:dyDescent="0.25">
      <c r="A88" s="73"/>
      <c r="B88" s="77"/>
      <c r="C88" s="85" t="s">
        <v>4</v>
      </c>
      <c r="D88" s="25">
        <v>6628.8204130335289</v>
      </c>
      <c r="E88" s="25">
        <v>7015.6176106638604</v>
      </c>
      <c r="F88" s="25">
        <v>7318.7321901123669</v>
      </c>
      <c r="G88" s="25">
        <v>7621.8467695608742</v>
      </c>
      <c r="H88" s="25">
        <v>7622.0060322036552</v>
      </c>
      <c r="I88" s="25">
        <v>7622.1652948464362</v>
      </c>
      <c r="J88" s="25">
        <v>7640.4361435279552</v>
      </c>
      <c r="K88" s="25">
        <v>7658.7069922094734</v>
      </c>
      <c r="L88" s="25">
        <v>7745.2311415289087</v>
      </c>
      <c r="M88" s="25">
        <v>7831.755290848344</v>
      </c>
      <c r="N88" s="25">
        <v>7918.2794401677793</v>
      </c>
      <c r="O88" s="25">
        <v>8004.8035894872146</v>
      </c>
      <c r="P88" s="25">
        <v>8091.327738806649</v>
      </c>
    </row>
    <row r="89" spans="1:16" x14ac:dyDescent="0.25">
      <c r="A89" s="73"/>
      <c r="B89" s="77"/>
      <c r="C89" s="85" t="s">
        <v>5</v>
      </c>
      <c r="D89" s="25">
        <v>1.5211961641710501</v>
      </c>
      <c r="E89" s="25">
        <v>1.6496399834476501</v>
      </c>
      <c r="F89" s="25">
        <v>1.205756180374977</v>
      </c>
      <c r="G89" s="25">
        <v>0.76187237730230395</v>
      </c>
      <c r="H89" s="25">
        <v>0.76290323252251946</v>
      </c>
      <c r="I89" s="25">
        <v>0.76393408774273497</v>
      </c>
      <c r="J89" s="25">
        <v>0.76178023783202753</v>
      </c>
      <c r="K89" s="25">
        <v>0.75962638792131998</v>
      </c>
      <c r="L89" s="25">
        <v>1.012406776772792</v>
      </c>
      <c r="M89" s="25">
        <v>1.2651871656242641</v>
      </c>
      <c r="N89" s="25">
        <v>1.5179675544757361</v>
      </c>
      <c r="O89" s="25">
        <v>1.770747943327208</v>
      </c>
      <c r="P89" s="25">
        <v>2.0235283321786799</v>
      </c>
    </row>
    <row r="90" spans="1:16" ht="15.75" thickBot="1" x14ac:dyDescent="0.3">
      <c r="A90" s="73"/>
      <c r="B90" s="78"/>
      <c r="C90" s="55" t="s">
        <v>6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10.482167514730614</v>
      </c>
      <c r="L90" s="62">
        <v>10.700890801950765</v>
      </c>
      <c r="M90" s="62">
        <v>10.919614089170915</v>
      </c>
      <c r="N90" s="62">
        <v>11.138337376391066</v>
      </c>
      <c r="O90" s="62">
        <v>11.357060663611216</v>
      </c>
      <c r="P90" s="62">
        <v>11.575783950831363</v>
      </c>
    </row>
    <row r="91" spans="1:16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1:16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1:16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1:16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16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1:16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1:16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1:16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1:16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1:16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1:16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6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6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1:16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1:16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1:16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1:16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1:16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1:16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1:16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1:16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</row>
    <row r="112" spans="1:16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  <row r="113" spans="1:16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pans="1:16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</row>
    <row r="115" spans="1:16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</row>
    <row r="116" spans="1:16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</row>
    <row r="117" spans="1:16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pans="1:16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</row>
    <row r="119" spans="1:16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pans="1:16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pans="1:16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pans="1:16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pans="1:16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pans="1:16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  <row r="125" spans="1:16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spans="1:16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spans="1:16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spans="1:16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spans="1:16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spans="1:16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pans="1:16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pans="1:16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pans="1:16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pans="1:16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pans="1:16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spans="1:16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spans="1:16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8" spans="1:16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</row>
    <row r="139" spans="1:16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pans="1:16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pans="1:16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pans="1:16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pans="1:16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pans="1:16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1:16" x14ac:dyDescent="0.2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pans="1:16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pans="1:16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</row>
    <row r="148" spans="1:16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</row>
    <row r="149" spans="1:16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</row>
    <row r="150" spans="1:16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</row>
    <row r="151" spans="1:16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</row>
    <row r="152" spans="1:16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pans="1:16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pans="1:16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pans="1:16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</row>
    <row r="156" spans="1:16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</row>
    <row r="157" spans="1:16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pans="1:16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pans="1:16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pans="1:16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</row>
    <row r="161" spans="1:16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pans="1:16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</row>
    <row r="163" spans="1:16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pans="1:16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pans="1:16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pans="1:16" x14ac:dyDescent="0.2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pans="1:16" x14ac:dyDescent="0.2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pans="1:16" x14ac:dyDescent="0.2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pans="1:16" x14ac:dyDescent="0.2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pans="1:16" x14ac:dyDescent="0.2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pans="1:16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pans="1:16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pans="1:16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pans="1:16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pans="1:16" x14ac:dyDescent="0.2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pans="1:16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pans="1:16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pans="1:16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pans="1:16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pans="1:16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1" spans="1:16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pans="1:16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pans="1:16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pans="1:16" x14ac:dyDescent="0.2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</row>
    <row r="185" spans="1:16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</row>
    <row r="186" spans="1:16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</row>
    <row r="187" spans="1:16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</row>
    <row r="188" spans="1:16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</row>
    <row r="189" spans="1:16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</row>
    <row r="190" spans="1:16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</row>
    <row r="191" spans="1:16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</row>
    <row r="192" spans="1:16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</row>
    <row r="193" spans="1:16" x14ac:dyDescent="0.2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</row>
    <row r="194" spans="1:16" x14ac:dyDescent="0.2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</row>
    <row r="195" spans="1:16" x14ac:dyDescent="0.2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</row>
    <row r="196" spans="1:16" x14ac:dyDescent="0.2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</row>
    <row r="197" spans="1:16" x14ac:dyDescent="0.2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</row>
    <row r="198" spans="1:16" x14ac:dyDescent="0.2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</row>
    <row r="199" spans="1:16" x14ac:dyDescent="0.2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</row>
    <row r="200" spans="1:16" x14ac:dyDescent="0.2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</row>
    <row r="201" spans="1:16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</row>
    <row r="202" spans="1:16" x14ac:dyDescent="0.2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</row>
    <row r="203" spans="1:16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</row>
    <row r="204" spans="1:16" x14ac:dyDescent="0.2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</row>
    <row r="205" spans="1:16" x14ac:dyDescent="0.2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</row>
    <row r="206" spans="1:16" x14ac:dyDescent="0.2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pans="1:16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pans="1:16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</row>
    <row r="209" spans="1:16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</row>
    <row r="210" spans="1:16" x14ac:dyDescent="0.2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</row>
    <row r="211" spans="1:16" x14ac:dyDescent="0.2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pans="1:16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</row>
    <row r="213" spans="1:16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</row>
    <row r="214" spans="1:16" x14ac:dyDescent="0.2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</row>
    <row r="215" spans="1:16" x14ac:dyDescent="0.2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</row>
    <row r="216" spans="1:16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</row>
    <row r="217" spans="1:16" x14ac:dyDescent="0.2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pans="1:16" x14ac:dyDescent="0.2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pans="1:16" x14ac:dyDescent="0.2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pans="1:16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pans="1:16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pans="1:16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pans="1:16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pans="1:16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pans="1:16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pans="1:16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pans="1:16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pans="1:16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pans="1:16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pans="1:16" x14ac:dyDescent="0.2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pans="1:16" x14ac:dyDescent="0.2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pans="1:16" x14ac:dyDescent="0.2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pans="1:16" x14ac:dyDescent="0.2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pans="1:16" x14ac:dyDescent="0.2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pans="1:16" x14ac:dyDescent="0.2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pans="1:16" x14ac:dyDescent="0.2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pans="1:16" x14ac:dyDescent="0.2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pans="1:16" x14ac:dyDescent="0.2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pans="1:16" x14ac:dyDescent="0.2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pans="1:16" x14ac:dyDescent="0.2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pans="1:16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pans="1:16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pans="1:16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pans="1:16" x14ac:dyDescent="0.2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pans="1:16" x14ac:dyDescent="0.2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pans="1:16" x14ac:dyDescent="0.2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pans="1:16" x14ac:dyDescent="0.2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pans="1:16" x14ac:dyDescent="0.2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pans="1:16" x14ac:dyDescent="0.2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pans="1:16" x14ac:dyDescent="0.2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pans="1:16" x14ac:dyDescent="0.2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pans="1:16" x14ac:dyDescent="0.2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pans="1:16" x14ac:dyDescent="0.2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pans="1:16" x14ac:dyDescent="0.2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pans="1:16" x14ac:dyDescent="0.2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1:16" x14ac:dyDescent="0.2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pans="1:16" x14ac:dyDescent="0.2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pans="1:16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pans="1:16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pans="1:16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pans="1:16" x14ac:dyDescent="0.2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pans="1:16" x14ac:dyDescent="0.2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pans="1:16" x14ac:dyDescent="0.2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pans="1:16" x14ac:dyDescent="0.2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pans="1:16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pans="1:16" x14ac:dyDescent="0.2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pans="1:16" x14ac:dyDescent="0.2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pans="1:16" x14ac:dyDescent="0.2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pans="1:16" x14ac:dyDescent="0.2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pans="1:16" x14ac:dyDescent="0.2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pans="1:16" x14ac:dyDescent="0.2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pans="1:16" x14ac:dyDescent="0.2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pans="1:16" x14ac:dyDescent="0.2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pans="1:16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pans="1:16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pans="1:16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pans="1:16" x14ac:dyDescent="0.2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pans="1:16" x14ac:dyDescent="0.2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pans="1:16" x14ac:dyDescent="0.2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pans="1:16" x14ac:dyDescent="0.2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pans="1:16" x14ac:dyDescent="0.2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pans="1:16" x14ac:dyDescent="0.2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pans="1:16" x14ac:dyDescent="0.2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pans="1:16" x14ac:dyDescent="0.2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pans="1:16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pans="1:16" x14ac:dyDescent="0.2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pans="1:16" x14ac:dyDescent="0.2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pans="1:16" x14ac:dyDescent="0.2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pans="1:16" x14ac:dyDescent="0.2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pans="1:16" x14ac:dyDescent="0.2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pans="1:16" x14ac:dyDescent="0.2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pans="1:16" x14ac:dyDescent="0.2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pans="1:16" x14ac:dyDescent="0.2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pans="1:16" x14ac:dyDescent="0.2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26.5703125" style="84" bestFit="1" customWidth="1"/>
    <col min="4" max="9" width="10.85546875" style="84" customWidth="1"/>
    <col min="10" max="16384" width="9.140625" style="84"/>
  </cols>
  <sheetData>
    <row r="1" spans="1:14" ht="15.75" thickBot="1" x14ac:dyDescent="0.3">
      <c r="A1" s="6"/>
    </row>
    <row r="2" spans="1:14" ht="19.5" thickBot="1" x14ac:dyDescent="0.3">
      <c r="A2" s="6"/>
      <c r="B2" s="169" t="s">
        <v>25</v>
      </c>
      <c r="C2" s="170"/>
      <c r="D2" s="170"/>
      <c r="E2" s="170"/>
      <c r="F2" s="170"/>
      <c r="G2" s="170"/>
      <c r="H2" s="170"/>
      <c r="I2" s="170"/>
    </row>
    <row r="3" spans="1:14" x14ac:dyDescent="0.25">
      <c r="A3" s="6"/>
      <c r="B3" s="82" t="s">
        <v>104</v>
      </c>
    </row>
    <row r="4" spans="1:14" x14ac:dyDescent="0.25">
      <c r="A4" s="7"/>
      <c r="B4" s="81">
        <v>41715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6" spans="1:14" ht="15.75" thickBot="1" x14ac:dyDescent="0.3">
      <c r="A6" s="21"/>
      <c r="B6" s="4"/>
      <c r="C6" s="5" t="s">
        <v>26</v>
      </c>
      <c r="D6" s="5">
        <v>2013</v>
      </c>
      <c r="E6" s="5">
        <v>2014</v>
      </c>
      <c r="F6" s="5">
        <v>2016</v>
      </c>
      <c r="G6" s="5">
        <v>2018</v>
      </c>
      <c r="H6" s="5">
        <v>2020</v>
      </c>
      <c r="I6" s="5">
        <v>2025</v>
      </c>
      <c r="J6" s="21"/>
      <c r="K6" s="21"/>
      <c r="L6" s="21"/>
      <c r="M6" s="21"/>
      <c r="N6" s="21"/>
    </row>
    <row r="7" spans="1:14" x14ac:dyDescent="0.25">
      <c r="A7" s="73"/>
      <c r="B7" s="31" t="s">
        <v>72</v>
      </c>
      <c r="C7" s="84" t="s">
        <v>9</v>
      </c>
      <c r="D7" s="22">
        <v>214.57560000000001</v>
      </c>
      <c r="E7" s="22">
        <v>213.820337427</v>
      </c>
      <c r="F7" s="22">
        <v>229.99745943699997</v>
      </c>
      <c r="G7" s="22">
        <v>230.17858541600003</v>
      </c>
      <c r="H7" s="22">
        <v>230.191598556</v>
      </c>
      <c r="I7" s="22">
        <v>228.323505856</v>
      </c>
      <c r="J7" s="69"/>
      <c r="K7" s="69"/>
      <c r="L7" s="69"/>
      <c r="M7" s="69"/>
      <c r="N7" s="71"/>
    </row>
    <row r="8" spans="1:14" x14ac:dyDescent="0.25">
      <c r="A8" s="73"/>
      <c r="B8" s="87" t="s">
        <v>84</v>
      </c>
      <c r="C8" s="84" t="s">
        <v>85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69"/>
      <c r="K8" s="69"/>
      <c r="L8" s="69"/>
      <c r="M8" s="69"/>
      <c r="N8" s="71"/>
    </row>
    <row r="9" spans="1:14" x14ac:dyDescent="0.25">
      <c r="A9" s="73"/>
      <c r="B9" s="73"/>
      <c r="C9" s="84" t="s">
        <v>10</v>
      </c>
      <c r="D9" s="72">
        <v>146.11166409000003</v>
      </c>
      <c r="E9" s="72">
        <v>138.66757729500003</v>
      </c>
      <c r="F9" s="72">
        <v>137.76017729500003</v>
      </c>
      <c r="G9" s="72">
        <v>136.35601842900002</v>
      </c>
      <c r="H9" s="72">
        <v>136.26556910100001</v>
      </c>
      <c r="I9" s="72">
        <v>134.60100453000001</v>
      </c>
      <c r="J9" s="69"/>
      <c r="K9" s="69"/>
      <c r="L9" s="69"/>
      <c r="M9" s="69"/>
      <c r="N9" s="71"/>
    </row>
    <row r="10" spans="1:14" x14ac:dyDescent="0.25">
      <c r="A10" s="73"/>
      <c r="B10" s="73"/>
      <c r="C10" s="85" t="s">
        <v>79</v>
      </c>
      <c r="D10" s="72">
        <v>304.08338293120187</v>
      </c>
      <c r="E10" s="72">
        <v>289.64211672760757</v>
      </c>
      <c r="F10" s="72">
        <v>210.98043873547132</v>
      </c>
      <c r="G10" s="72">
        <v>202.38349547969656</v>
      </c>
      <c r="H10" s="72">
        <v>187.80398501785177</v>
      </c>
      <c r="I10" s="72">
        <v>169.31944086289946</v>
      </c>
      <c r="J10" s="69"/>
      <c r="K10" s="69"/>
      <c r="L10" s="69"/>
      <c r="M10" s="69"/>
      <c r="N10" s="71"/>
    </row>
    <row r="11" spans="1:14" x14ac:dyDescent="0.25">
      <c r="A11" s="73"/>
      <c r="B11" s="73"/>
      <c r="C11" s="85" t="s">
        <v>80</v>
      </c>
      <c r="D11" s="72">
        <v>0</v>
      </c>
      <c r="E11" s="72">
        <v>0.6</v>
      </c>
      <c r="F11" s="72">
        <v>1.3097880150000001</v>
      </c>
      <c r="G11" s="72">
        <v>1.3097880150000001</v>
      </c>
      <c r="H11" s="72">
        <v>5.2693370640000001</v>
      </c>
      <c r="I11" s="72">
        <v>5.2693370640000001</v>
      </c>
      <c r="J11" s="69"/>
      <c r="K11" s="69"/>
      <c r="L11" s="69"/>
      <c r="M11" s="69"/>
      <c r="N11" s="71"/>
    </row>
    <row r="12" spans="1:14" x14ac:dyDescent="0.25">
      <c r="A12" s="73"/>
      <c r="B12" s="73"/>
      <c r="C12" s="84" t="s">
        <v>12</v>
      </c>
      <c r="D12" s="72">
        <v>96.839372499999982</v>
      </c>
      <c r="E12" s="72">
        <v>29.426104618</v>
      </c>
      <c r="F12" s="72">
        <v>23.162896325999998</v>
      </c>
      <c r="G12" s="72">
        <v>22.561146586000003</v>
      </c>
      <c r="H12" s="72">
        <v>21.677095958000002</v>
      </c>
      <c r="I12" s="72">
        <v>14.147062274000001</v>
      </c>
      <c r="J12" s="69"/>
      <c r="K12" s="69"/>
      <c r="L12" s="69"/>
      <c r="M12" s="69"/>
      <c r="N12" s="71"/>
    </row>
    <row r="13" spans="1:14" x14ac:dyDescent="0.25">
      <c r="A13" s="73"/>
      <c r="B13" s="73"/>
      <c r="C13" s="84" t="s">
        <v>13</v>
      </c>
      <c r="D13" s="72">
        <v>102.02482836745351</v>
      </c>
      <c r="E13" s="72">
        <v>93.695177558834402</v>
      </c>
      <c r="F13" s="72">
        <v>95.727155668078112</v>
      </c>
      <c r="G13" s="72">
        <v>100.16115566807811</v>
      </c>
      <c r="H13" s="72">
        <v>100.1177056680781</v>
      </c>
      <c r="I13" s="72">
        <v>100.1177056680781</v>
      </c>
      <c r="J13" s="69"/>
      <c r="K13" s="69"/>
      <c r="L13" s="69"/>
      <c r="M13" s="69"/>
      <c r="N13" s="71"/>
    </row>
    <row r="14" spans="1:14" x14ac:dyDescent="0.25">
      <c r="A14" s="73"/>
      <c r="B14" s="73"/>
      <c r="C14" s="84" t="s">
        <v>14</v>
      </c>
      <c r="D14" s="72">
        <v>95.880633000000003</v>
      </c>
      <c r="E14" s="72">
        <v>95.977801000000014</v>
      </c>
      <c r="F14" s="72">
        <v>96.174240999999995</v>
      </c>
      <c r="G14" s="72">
        <v>95.987040999999991</v>
      </c>
      <c r="H14" s="72">
        <v>95.707440999999989</v>
      </c>
      <c r="I14" s="72">
        <v>95.241440999999995</v>
      </c>
      <c r="J14" s="69"/>
      <c r="K14" s="69"/>
      <c r="L14" s="69"/>
      <c r="M14" s="69"/>
      <c r="N14" s="71"/>
    </row>
    <row r="15" spans="1:14" x14ac:dyDescent="0.25">
      <c r="A15" s="73"/>
      <c r="B15" s="73"/>
      <c r="C15" s="84" t="s">
        <v>15</v>
      </c>
      <c r="D15" s="72">
        <v>55.788366999999994</v>
      </c>
      <c r="E15" s="72">
        <v>63.375917001000012</v>
      </c>
      <c r="F15" s="72">
        <v>65.739213994000011</v>
      </c>
      <c r="G15" s="72">
        <v>66.193613993999975</v>
      </c>
      <c r="H15" s="72">
        <v>78.23161816199999</v>
      </c>
      <c r="I15" s="72">
        <v>79.653799617000004</v>
      </c>
      <c r="J15" s="69"/>
      <c r="K15" s="69"/>
      <c r="L15" s="69"/>
      <c r="M15" s="69"/>
      <c r="N15" s="71"/>
    </row>
    <row r="16" spans="1:14" x14ac:dyDescent="0.25">
      <c r="A16" s="73"/>
      <c r="B16" s="73"/>
      <c r="C16" s="84" t="s">
        <v>16</v>
      </c>
      <c r="D16" s="72">
        <v>4.5910349999999998</v>
      </c>
      <c r="E16" s="72">
        <v>4.7710349999999995</v>
      </c>
      <c r="F16" s="72">
        <v>4.855035</v>
      </c>
      <c r="G16" s="72">
        <v>4.855035</v>
      </c>
      <c r="H16" s="72">
        <v>4.855035</v>
      </c>
      <c r="I16" s="72">
        <v>4.855035</v>
      </c>
      <c r="J16" s="69"/>
      <c r="K16" s="69"/>
      <c r="L16" s="69"/>
      <c r="M16" s="69"/>
      <c r="N16" s="71"/>
    </row>
    <row r="17" spans="1:14" x14ac:dyDescent="0.25">
      <c r="A17" s="73"/>
      <c r="B17" s="87"/>
      <c r="C17" s="85" t="s">
        <v>17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69"/>
      <c r="K17" s="69"/>
      <c r="L17" s="69"/>
      <c r="M17" s="69"/>
      <c r="N17" s="71"/>
    </row>
    <row r="18" spans="1:14" x14ac:dyDescent="0.25">
      <c r="A18" s="73"/>
      <c r="B18" s="87"/>
      <c r="C18" s="85" t="s">
        <v>18</v>
      </c>
      <c r="D18" s="72">
        <v>9.2123169269999998</v>
      </c>
      <c r="E18" s="72">
        <v>13.362104228000002</v>
      </c>
      <c r="F18" s="72">
        <v>20.200945645999997</v>
      </c>
      <c r="G18" s="72">
        <v>33.875974633000013</v>
      </c>
      <c r="H18" s="72">
        <v>49.926668112000009</v>
      </c>
      <c r="I18" s="72">
        <v>80.891906796000001</v>
      </c>
      <c r="J18" s="69"/>
      <c r="K18" s="69"/>
      <c r="L18" s="69"/>
      <c r="M18" s="69"/>
      <c r="N18" s="71"/>
    </row>
    <row r="19" spans="1:14" x14ac:dyDescent="0.25">
      <c r="A19" s="73"/>
      <c r="B19" s="73"/>
      <c r="C19" s="84" t="s">
        <v>19</v>
      </c>
      <c r="D19" s="72">
        <v>4.7973230000000004</v>
      </c>
      <c r="E19" s="72">
        <v>5.1212160000000004</v>
      </c>
      <c r="F19" s="72">
        <v>5.9832160000000005</v>
      </c>
      <c r="G19" s="72">
        <v>6.8112159999999999</v>
      </c>
      <c r="H19" s="72">
        <v>7.5112160000000001</v>
      </c>
      <c r="I19" s="72">
        <v>9.0948145799999995</v>
      </c>
      <c r="J19" s="69"/>
      <c r="K19" s="69"/>
      <c r="L19" s="69"/>
      <c r="M19" s="69"/>
      <c r="N19" s="71"/>
    </row>
    <row r="20" spans="1:14" x14ac:dyDescent="0.25">
      <c r="A20" s="73"/>
      <c r="B20" s="73"/>
      <c r="C20" s="85" t="s">
        <v>20</v>
      </c>
      <c r="D20" s="72">
        <v>2.1735219999999993</v>
      </c>
      <c r="E20" s="72">
        <v>2.2487839999999997</v>
      </c>
      <c r="F20" s="72">
        <v>2.4577839999999997</v>
      </c>
      <c r="G20" s="72">
        <v>2.4577839999999997</v>
      </c>
      <c r="H20" s="72">
        <v>2.4577839999999997</v>
      </c>
      <c r="I20" s="72">
        <v>2.4577839999999997</v>
      </c>
      <c r="J20" s="69"/>
      <c r="K20" s="69"/>
      <c r="L20" s="69"/>
      <c r="M20" s="69"/>
      <c r="N20" s="71"/>
    </row>
    <row r="21" spans="1:14" ht="15.75" thickBot="1" x14ac:dyDescent="0.3">
      <c r="A21" s="73"/>
      <c r="B21" s="88"/>
      <c r="C21" s="78" t="s">
        <v>21</v>
      </c>
      <c r="D21" s="23">
        <v>1036.0780448156556</v>
      </c>
      <c r="E21" s="23">
        <v>950.70817085544206</v>
      </c>
      <c r="F21" s="23">
        <v>894.34835111654945</v>
      </c>
      <c r="G21" s="23">
        <v>903.13085422077461</v>
      </c>
      <c r="H21" s="23">
        <v>920.01505363892988</v>
      </c>
      <c r="I21" s="23">
        <v>923.97283724797762</v>
      </c>
    </row>
    <row r="22" spans="1:14" x14ac:dyDescent="0.25">
      <c r="A22" s="73"/>
      <c r="B22" s="31" t="s">
        <v>32</v>
      </c>
      <c r="C22" s="54" t="s">
        <v>9</v>
      </c>
      <c r="D22" s="22">
        <v>11.877654</v>
      </c>
      <c r="E22" s="22">
        <v>11.877654</v>
      </c>
      <c r="F22" s="22">
        <v>11.877654</v>
      </c>
      <c r="G22" s="22">
        <v>11.877654</v>
      </c>
      <c r="H22" s="22">
        <v>11.877654</v>
      </c>
      <c r="I22" s="22">
        <v>10.126511358000002</v>
      </c>
      <c r="J22" s="69"/>
      <c r="K22" s="69"/>
      <c r="L22" s="69"/>
      <c r="M22" s="69"/>
      <c r="N22" s="71"/>
    </row>
    <row r="23" spans="1:14" x14ac:dyDescent="0.25">
      <c r="A23" s="73"/>
      <c r="B23" s="87"/>
      <c r="C23" s="84" t="s">
        <v>85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69"/>
      <c r="K23" s="69"/>
      <c r="L23" s="69"/>
      <c r="M23" s="69"/>
      <c r="N23" s="71"/>
    </row>
    <row r="24" spans="1:14" x14ac:dyDescent="0.25">
      <c r="A24" s="73"/>
      <c r="B24" s="73"/>
      <c r="C24" s="85" t="s">
        <v>10</v>
      </c>
      <c r="D24" s="72">
        <v>3.012016</v>
      </c>
      <c r="E24" s="72">
        <v>2.8976910000000005</v>
      </c>
      <c r="F24" s="72">
        <v>2.8976910000000005</v>
      </c>
      <c r="G24" s="72">
        <v>2.8976910000000005</v>
      </c>
      <c r="H24" s="72">
        <v>2.8976910000000005</v>
      </c>
      <c r="I24" s="72">
        <v>2.5966149999999999</v>
      </c>
      <c r="J24" s="69"/>
      <c r="K24" s="69"/>
      <c r="L24" s="69"/>
      <c r="M24" s="69"/>
      <c r="N24" s="71"/>
    </row>
    <row r="25" spans="1:14" x14ac:dyDescent="0.25">
      <c r="A25" s="73"/>
      <c r="B25" s="73"/>
      <c r="C25" s="85" t="s">
        <v>79</v>
      </c>
      <c r="D25" s="72">
        <v>2.2749164999999998</v>
      </c>
      <c r="E25" s="72">
        <v>1.659942</v>
      </c>
      <c r="F25" s="72">
        <v>0</v>
      </c>
      <c r="G25" s="72">
        <v>0</v>
      </c>
      <c r="H25" s="72">
        <v>0</v>
      </c>
      <c r="I25" s="72">
        <v>0</v>
      </c>
      <c r="J25" s="69"/>
      <c r="K25" s="69"/>
      <c r="L25" s="69"/>
      <c r="M25" s="69"/>
      <c r="N25" s="71"/>
    </row>
    <row r="26" spans="1:14" x14ac:dyDescent="0.25">
      <c r="A26" s="73"/>
      <c r="B26" s="73"/>
      <c r="C26" s="85" t="s">
        <v>80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69"/>
      <c r="K26" s="69"/>
      <c r="L26" s="69"/>
      <c r="M26" s="69"/>
      <c r="N26" s="71"/>
    </row>
    <row r="27" spans="1:14" x14ac:dyDescent="0.25">
      <c r="A27" s="73"/>
      <c r="B27" s="73"/>
      <c r="C27" s="85" t="s">
        <v>12</v>
      </c>
      <c r="D27" s="72">
        <v>6.1070929999999999</v>
      </c>
      <c r="E27" s="72">
        <v>3.0000000000002416E-3</v>
      </c>
      <c r="F27" s="72">
        <v>3.0000000000002416E-3</v>
      </c>
      <c r="G27" s="72">
        <v>3.0000000000002416E-3</v>
      </c>
      <c r="H27" s="72">
        <v>3.0000000000002416E-3</v>
      </c>
      <c r="I27" s="72">
        <v>2.4158453015843403E-16</v>
      </c>
      <c r="J27" s="69"/>
      <c r="K27" s="69"/>
      <c r="L27" s="69"/>
      <c r="M27" s="69"/>
      <c r="N27" s="71"/>
    </row>
    <row r="28" spans="1:14" x14ac:dyDescent="0.25">
      <c r="A28" s="73"/>
      <c r="B28" s="73"/>
      <c r="C28" s="85" t="s">
        <v>13</v>
      </c>
      <c r="D28" s="72">
        <v>4.555625</v>
      </c>
      <c r="E28" s="72">
        <v>3.9513750000000001</v>
      </c>
      <c r="F28" s="72">
        <v>3.9513750000000001</v>
      </c>
      <c r="G28" s="72">
        <v>3.9513750000000001</v>
      </c>
      <c r="H28" s="72">
        <v>3.9513750000000001</v>
      </c>
      <c r="I28" s="72">
        <v>3.9513750000000001</v>
      </c>
      <c r="J28" s="69"/>
      <c r="K28" s="69"/>
      <c r="L28" s="69"/>
      <c r="M28" s="69"/>
      <c r="N28" s="71"/>
    </row>
    <row r="29" spans="1:14" x14ac:dyDescent="0.25">
      <c r="A29" s="73"/>
      <c r="B29" s="73"/>
      <c r="C29" s="85" t="s">
        <v>14</v>
      </c>
      <c r="D29" s="72">
        <v>3.4437800000000003</v>
      </c>
      <c r="E29" s="72">
        <v>3.4409200000000002</v>
      </c>
      <c r="F29" s="72">
        <v>3.4358200000000001</v>
      </c>
      <c r="G29" s="72">
        <v>3.4358200000000001</v>
      </c>
      <c r="H29" s="72">
        <v>3.4358200000000001</v>
      </c>
      <c r="I29" s="72">
        <v>3.4358200000000001</v>
      </c>
      <c r="J29" s="69"/>
      <c r="K29" s="69"/>
      <c r="L29" s="69"/>
      <c r="M29" s="69"/>
      <c r="N29" s="71"/>
    </row>
    <row r="30" spans="1:14" x14ac:dyDescent="0.25">
      <c r="A30" s="73"/>
      <c r="B30" s="73"/>
      <c r="C30" s="85" t="s">
        <v>15</v>
      </c>
      <c r="D30" s="72">
        <v>0.62962900000000077</v>
      </c>
      <c r="E30" s="72">
        <v>0.9222290000000003</v>
      </c>
      <c r="F30" s="72">
        <v>1.6858289999999998</v>
      </c>
      <c r="G30" s="72">
        <v>1.9902290000000002</v>
      </c>
      <c r="H30" s="72">
        <v>2.3902290000000006</v>
      </c>
      <c r="I30" s="72">
        <v>2.7124104550000001</v>
      </c>
      <c r="J30" s="69"/>
      <c r="K30" s="69"/>
      <c r="L30" s="69"/>
      <c r="M30" s="69"/>
      <c r="N30" s="71"/>
    </row>
    <row r="31" spans="1:14" x14ac:dyDescent="0.25">
      <c r="A31" s="73"/>
      <c r="B31" s="73"/>
      <c r="C31" s="85" t="s">
        <v>16</v>
      </c>
      <c r="D31" s="72">
        <v>1.0642280000000002</v>
      </c>
      <c r="E31" s="72">
        <v>1.1392280000000001</v>
      </c>
      <c r="F31" s="72">
        <v>1.1732280000000002</v>
      </c>
      <c r="G31" s="72">
        <v>1.1732280000000002</v>
      </c>
      <c r="H31" s="72">
        <v>1.1732280000000002</v>
      </c>
      <c r="I31" s="72">
        <v>1.1732280000000002</v>
      </c>
      <c r="J31" s="69"/>
      <c r="K31" s="69"/>
      <c r="L31" s="69"/>
      <c r="M31" s="69"/>
      <c r="N31" s="71"/>
    </row>
    <row r="32" spans="1:14" x14ac:dyDescent="0.25">
      <c r="A32" s="73"/>
      <c r="B32" s="87"/>
      <c r="C32" s="85" t="s">
        <v>17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69"/>
      <c r="K32" s="69"/>
      <c r="L32" s="69"/>
      <c r="M32" s="69"/>
      <c r="N32" s="71"/>
    </row>
    <row r="33" spans="1:14" x14ac:dyDescent="0.25">
      <c r="A33" s="73"/>
      <c r="B33" s="87"/>
      <c r="C33" s="85" t="s">
        <v>18</v>
      </c>
      <c r="D33" s="72">
        <v>0.72291884399999951</v>
      </c>
      <c r="E33" s="72">
        <v>0.96744814799999979</v>
      </c>
      <c r="F33" s="72">
        <v>1.0815520340000002</v>
      </c>
      <c r="G33" s="72">
        <v>1.601185235</v>
      </c>
      <c r="H33" s="72">
        <v>2.1106531429999995</v>
      </c>
      <c r="I33" s="72">
        <v>3.2230743529999999</v>
      </c>
      <c r="J33" s="69"/>
      <c r="K33" s="69"/>
      <c r="L33" s="69"/>
      <c r="M33" s="69"/>
      <c r="N33" s="71"/>
    </row>
    <row r="34" spans="1:14" x14ac:dyDescent="0.25">
      <c r="A34" s="73"/>
      <c r="B34" s="73"/>
      <c r="C34" s="85" t="s">
        <v>19</v>
      </c>
      <c r="D34" s="72">
        <v>0.122547</v>
      </c>
      <c r="E34" s="72">
        <v>0.120972</v>
      </c>
      <c r="F34" s="72">
        <v>0.16908199999999998</v>
      </c>
      <c r="G34" s="72">
        <v>0.16908199999999998</v>
      </c>
      <c r="H34" s="72">
        <v>0.16908199999999998</v>
      </c>
      <c r="I34" s="72">
        <v>0.18896199999999999</v>
      </c>
      <c r="J34" s="69"/>
      <c r="K34" s="69"/>
      <c r="L34" s="69"/>
      <c r="M34" s="69"/>
      <c r="N34" s="71"/>
    </row>
    <row r="35" spans="1:14" x14ac:dyDescent="0.25">
      <c r="A35" s="73"/>
      <c r="B35" s="73"/>
      <c r="C35" s="85" t="s">
        <v>20</v>
      </c>
      <c r="D35" s="72">
        <v>1.4898E-2</v>
      </c>
      <c r="E35" s="72">
        <v>1.4898E-2</v>
      </c>
      <c r="F35" s="72">
        <v>1.4898E-2</v>
      </c>
      <c r="G35" s="72">
        <v>1.4898E-2</v>
      </c>
      <c r="H35" s="72">
        <v>1.4898E-2</v>
      </c>
      <c r="I35" s="72">
        <v>1.4898E-2</v>
      </c>
      <c r="J35" s="69"/>
      <c r="K35" s="69"/>
      <c r="L35" s="69"/>
      <c r="M35" s="69"/>
      <c r="N35" s="71"/>
    </row>
    <row r="36" spans="1:14" ht="15.75" thickBot="1" x14ac:dyDescent="0.3">
      <c r="A36" s="73"/>
      <c r="B36" s="88"/>
      <c r="C36" s="78" t="s">
        <v>21</v>
      </c>
      <c r="D36" s="23">
        <v>33.825305344</v>
      </c>
      <c r="E36" s="23">
        <v>26.995357147999997</v>
      </c>
      <c r="F36" s="23">
        <v>26.290129034</v>
      </c>
      <c r="G36" s="23">
        <v>27.114162234999998</v>
      </c>
      <c r="H36" s="23">
        <v>28.023630143000002</v>
      </c>
      <c r="I36" s="23">
        <v>27.422894166000003</v>
      </c>
      <c r="M36" s="31"/>
      <c r="N36" s="31"/>
    </row>
    <row r="37" spans="1:14" x14ac:dyDescent="0.25">
      <c r="A37" s="73"/>
      <c r="B37" s="31" t="s">
        <v>34</v>
      </c>
      <c r="C37" s="84" t="s">
        <v>9</v>
      </c>
      <c r="D37" s="22">
        <v>9.252713</v>
      </c>
      <c r="E37" s="22">
        <v>9.1958129999999993</v>
      </c>
      <c r="F37" s="22">
        <v>18.436230509999998</v>
      </c>
      <c r="G37" s="22">
        <v>18.436230509999998</v>
      </c>
      <c r="H37" s="22">
        <v>18.436230509999998</v>
      </c>
      <c r="I37" s="22">
        <v>19.423464274999997</v>
      </c>
      <c r="J37" s="69"/>
      <c r="K37" s="69"/>
      <c r="L37" s="69"/>
      <c r="M37" s="69"/>
      <c r="N37" s="71"/>
    </row>
    <row r="38" spans="1:14" x14ac:dyDescent="0.25">
      <c r="A38" s="73"/>
      <c r="B38" s="87"/>
      <c r="C38" s="84" t="s">
        <v>85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69"/>
      <c r="K38" s="69"/>
      <c r="L38" s="69"/>
      <c r="M38" s="69"/>
      <c r="N38" s="71"/>
    </row>
    <row r="39" spans="1:14" x14ac:dyDescent="0.25">
      <c r="A39" s="73"/>
      <c r="B39" s="73"/>
      <c r="C39" s="84" t="s">
        <v>10</v>
      </c>
      <c r="D39" s="72">
        <v>5.2303000000000006</v>
      </c>
      <c r="E39" s="72">
        <v>5.1156000000000006</v>
      </c>
      <c r="F39" s="72">
        <v>4.7948000000000004</v>
      </c>
      <c r="G39" s="72">
        <v>4.7948000000000004</v>
      </c>
      <c r="H39" s="72">
        <v>4.7948000000000004</v>
      </c>
      <c r="I39" s="72">
        <v>4.7948000000000004</v>
      </c>
      <c r="J39" s="69"/>
      <c r="K39" s="69"/>
      <c r="L39" s="69"/>
      <c r="M39" s="69"/>
      <c r="N39" s="71"/>
    </row>
    <row r="40" spans="1:14" x14ac:dyDescent="0.25">
      <c r="A40" s="73"/>
      <c r="B40" s="73"/>
      <c r="C40" s="85" t="s">
        <v>79</v>
      </c>
      <c r="D40" s="72">
        <v>2.0115000000000003</v>
      </c>
      <c r="E40" s="72">
        <v>1.9688000000000001</v>
      </c>
      <c r="F40" s="72">
        <v>0.69380000000000019</v>
      </c>
      <c r="G40" s="72">
        <v>0.69380000000000019</v>
      </c>
      <c r="H40" s="72">
        <v>0.69380000000000019</v>
      </c>
      <c r="I40" s="72">
        <v>0.69380000000000019</v>
      </c>
      <c r="J40" s="69"/>
      <c r="K40" s="69"/>
      <c r="L40" s="69"/>
      <c r="M40" s="69"/>
      <c r="N40" s="71"/>
    </row>
    <row r="41" spans="1:14" x14ac:dyDescent="0.25">
      <c r="A41" s="73"/>
      <c r="B41" s="73"/>
      <c r="C41" s="85" t="s">
        <v>80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69"/>
      <c r="K41" s="69"/>
      <c r="L41" s="69"/>
      <c r="M41" s="69"/>
      <c r="N41" s="71"/>
    </row>
    <row r="42" spans="1:14" x14ac:dyDescent="0.25">
      <c r="A42" s="73"/>
      <c r="B42" s="73"/>
      <c r="C42" s="84" t="s">
        <v>12</v>
      </c>
      <c r="D42" s="72">
        <v>10.0783</v>
      </c>
      <c r="E42" s="72">
        <v>6.2645347030000007</v>
      </c>
      <c r="F42" s="72">
        <v>0.14002396400000006</v>
      </c>
      <c r="G42" s="72">
        <v>3.9790393202565601E-16</v>
      </c>
      <c r="H42" s="72">
        <v>3.9790393202565601E-16</v>
      </c>
      <c r="I42" s="72">
        <v>3.9790393202565601E-16</v>
      </c>
      <c r="J42" s="69"/>
      <c r="K42" s="69"/>
      <c r="L42" s="69"/>
      <c r="M42" s="69"/>
      <c r="N42" s="71"/>
    </row>
    <row r="43" spans="1:14" x14ac:dyDescent="0.25">
      <c r="A43" s="73"/>
      <c r="B43" s="73"/>
      <c r="C43" s="84" t="s">
        <v>13</v>
      </c>
      <c r="D43" s="72">
        <v>5.4241563170015104</v>
      </c>
      <c r="E43" s="72">
        <v>3.8630563170015098</v>
      </c>
      <c r="F43" s="72">
        <v>3.8892006027157899</v>
      </c>
      <c r="G43" s="72">
        <v>3.8892006027157899</v>
      </c>
      <c r="H43" s="72">
        <v>3.8892006027157899</v>
      </c>
      <c r="I43" s="72">
        <v>3.8892006027157899</v>
      </c>
      <c r="J43" s="69"/>
      <c r="K43" s="69"/>
      <c r="L43" s="69"/>
      <c r="M43" s="69"/>
      <c r="N43" s="71"/>
    </row>
    <row r="44" spans="1:14" x14ac:dyDescent="0.25">
      <c r="A44" s="73"/>
      <c r="B44" s="73"/>
      <c r="C44" s="84" t="s">
        <v>14</v>
      </c>
      <c r="D44" s="72">
        <v>6.0232360000000007</v>
      </c>
      <c r="E44" s="72">
        <v>6.0197640000000003</v>
      </c>
      <c r="F44" s="72">
        <v>6.0197640000000003</v>
      </c>
      <c r="G44" s="72">
        <v>6.0197640000000003</v>
      </c>
      <c r="H44" s="72">
        <v>6.0197640000000003</v>
      </c>
      <c r="I44" s="72">
        <v>6.0197640000000003</v>
      </c>
      <c r="J44" s="69"/>
      <c r="K44" s="69"/>
      <c r="L44" s="69"/>
      <c r="M44" s="69"/>
      <c r="N44" s="71"/>
    </row>
    <row r="45" spans="1:14" x14ac:dyDescent="0.25">
      <c r="A45" s="73"/>
      <c r="B45" s="73"/>
      <c r="C45" s="84" t="s">
        <v>15</v>
      </c>
      <c r="D45" s="72">
        <v>1.7051720000000001</v>
      </c>
      <c r="E45" s="72">
        <v>2.2775719999999993</v>
      </c>
      <c r="F45" s="72">
        <v>2.2971689930000005</v>
      </c>
      <c r="G45" s="72">
        <v>2.2971689929999992</v>
      </c>
      <c r="H45" s="72">
        <v>3.0971689929999995</v>
      </c>
      <c r="I45" s="72">
        <v>3.0971689929999995</v>
      </c>
      <c r="J45" s="69"/>
      <c r="K45" s="69"/>
      <c r="L45" s="69"/>
      <c r="M45" s="69"/>
      <c r="N45" s="71"/>
    </row>
    <row r="46" spans="1:14" x14ac:dyDescent="0.25">
      <c r="A46" s="73"/>
      <c r="B46" s="73"/>
      <c r="C46" s="84" t="s">
        <v>16</v>
      </c>
      <c r="D46" s="72">
        <v>0.190162</v>
      </c>
      <c r="E46" s="72">
        <v>0.190162</v>
      </c>
      <c r="F46" s="72">
        <v>0.190162</v>
      </c>
      <c r="G46" s="72">
        <v>0.190162</v>
      </c>
      <c r="H46" s="72">
        <v>0.190162</v>
      </c>
      <c r="I46" s="72">
        <v>0.190162</v>
      </c>
      <c r="J46" s="69"/>
      <c r="K46" s="69"/>
      <c r="L46" s="69"/>
      <c r="M46" s="69"/>
      <c r="N46" s="71"/>
    </row>
    <row r="47" spans="1:14" x14ac:dyDescent="0.25">
      <c r="A47" s="73"/>
      <c r="B47" s="87"/>
      <c r="C47" s="85" t="s">
        <v>17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69"/>
      <c r="K47" s="69"/>
      <c r="L47" s="69"/>
      <c r="M47" s="69"/>
      <c r="N47" s="71"/>
    </row>
    <row r="48" spans="1:14" x14ac:dyDescent="0.25">
      <c r="A48" s="73"/>
      <c r="B48" s="87"/>
      <c r="C48" s="85" t="s">
        <v>18</v>
      </c>
      <c r="D48" s="72">
        <v>0.88820855999999992</v>
      </c>
      <c r="E48" s="72">
        <v>1.1886475710000002</v>
      </c>
      <c r="F48" s="72">
        <v>1.8024424590000001</v>
      </c>
      <c r="G48" s="72">
        <v>2.4408857040000007</v>
      </c>
      <c r="H48" s="72">
        <v>3.066839442</v>
      </c>
      <c r="I48" s="72">
        <v>3.8928347870000009</v>
      </c>
      <c r="J48" s="69"/>
      <c r="K48" s="69"/>
      <c r="L48" s="69"/>
      <c r="M48" s="69"/>
      <c r="N48" s="71"/>
    </row>
    <row r="49" spans="1:14" x14ac:dyDescent="0.25">
      <c r="A49" s="73"/>
      <c r="B49" s="73"/>
      <c r="C49" s="84" t="s">
        <v>19</v>
      </c>
      <c r="D49" s="72">
        <v>0.107363</v>
      </c>
      <c r="E49" s="72">
        <v>0.12856299999999998</v>
      </c>
      <c r="F49" s="72">
        <v>0.15756299999999998</v>
      </c>
      <c r="G49" s="72">
        <v>0.15956299999999998</v>
      </c>
      <c r="H49" s="72">
        <v>0.16156299999999998</v>
      </c>
      <c r="I49" s="72">
        <v>0.16656299999999999</v>
      </c>
      <c r="J49" s="69"/>
      <c r="K49" s="69"/>
      <c r="L49" s="69"/>
      <c r="M49" s="69"/>
      <c r="N49" s="71"/>
    </row>
    <row r="50" spans="1:14" x14ac:dyDescent="0.25">
      <c r="A50" s="73"/>
      <c r="B50" s="73"/>
      <c r="C50" s="85" t="s">
        <v>20</v>
      </c>
      <c r="D50" s="72">
        <v>0.17504</v>
      </c>
      <c r="E50" s="72">
        <v>0.17504</v>
      </c>
      <c r="F50" s="72">
        <v>0.17504</v>
      </c>
      <c r="G50" s="72">
        <v>0.17504</v>
      </c>
      <c r="H50" s="72">
        <v>0.17504</v>
      </c>
      <c r="I50" s="72">
        <v>0.17504</v>
      </c>
      <c r="J50" s="69"/>
      <c r="K50" s="69"/>
      <c r="L50" s="69"/>
      <c r="M50" s="69"/>
      <c r="N50" s="71"/>
    </row>
    <row r="51" spans="1:14" ht="15.75" thickBot="1" x14ac:dyDescent="0.3">
      <c r="A51" s="73"/>
      <c r="B51" s="88"/>
      <c r="C51" s="78" t="s">
        <v>21</v>
      </c>
      <c r="D51" s="23">
        <v>41.086150877001515</v>
      </c>
      <c r="E51" s="23">
        <v>36.387552591001509</v>
      </c>
      <c r="F51" s="23">
        <v>38.596195528715789</v>
      </c>
      <c r="G51" s="23">
        <v>39.096614809715788</v>
      </c>
      <c r="H51" s="23">
        <v>40.524568547715788</v>
      </c>
      <c r="I51" s="23">
        <v>42.342797657715778</v>
      </c>
      <c r="J51" s="69"/>
      <c r="K51" s="69"/>
      <c r="L51" s="69"/>
      <c r="M51" s="69"/>
      <c r="N51" s="71"/>
    </row>
    <row r="52" spans="1:14" x14ac:dyDescent="0.25">
      <c r="A52" s="73"/>
      <c r="B52" s="31" t="s">
        <v>33</v>
      </c>
      <c r="C52" s="84" t="s">
        <v>9</v>
      </c>
      <c r="D52" s="22">
        <v>12.215319999999998</v>
      </c>
      <c r="E52" s="22">
        <v>12.21532</v>
      </c>
      <c r="F52" s="22">
        <v>12.21532</v>
      </c>
      <c r="G52" s="22">
        <v>12.21532</v>
      </c>
      <c r="H52" s="22">
        <v>12.21532</v>
      </c>
      <c r="I52" s="22">
        <v>12.21532</v>
      </c>
      <c r="J52" s="69"/>
      <c r="K52" s="69"/>
      <c r="L52" s="69"/>
      <c r="M52" s="69"/>
      <c r="N52" s="71"/>
    </row>
    <row r="53" spans="1:14" x14ac:dyDescent="0.25">
      <c r="A53" s="73"/>
      <c r="B53" s="87"/>
      <c r="C53" s="84" t="s">
        <v>85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69"/>
      <c r="K53" s="69"/>
      <c r="L53" s="69"/>
      <c r="M53" s="69"/>
      <c r="N53" s="71"/>
    </row>
    <row r="54" spans="1:14" x14ac:dyDescent="0.25">
      <c r="A54" s="73"/>
      <c r="B54" s="73"/>
      <c r="C54" s="84" t="s">
        <v>10</v>
      </c>
      <c r="D54" s="72">
        <v>20.227081000000002</v>
      </c>
      <c r="E54" s="72">
        <v>20.255781000000002</v>
      </c>
      <c r="F54" s="72">
        <v>20.255781000000002</v>
      </c>
      <c r="G54" s="72">
        <v>20.209781000000003</v>
      </c>
      <c r="H54" s="72">
        <v>20.209781000000003</v>
      </c>
      <c r="I54" s="72">
        <v>20.209781000000003</v>
      </c>
      <c r="J54" s="69"/>
      <c r="K54" s="69"/>
      <c r="L54" s="69"/>
      <c r="M54" s="69"/>
      <c r="N54" s="71"/>
    </row>
    <row r="55" spans="1:14" x14ac:dyDescent="0.25">
      <c r="A55" s="73"/>
      <c r="B55" s="73"/>
      <c r="C55" s="85" t="s">
        <v>79</v>
      </c>
      <c r="D55" s="72">
        <v>54.995486433201826</v>
      </c>
      <c r="E55" s="72">
        <v>52.804089445127204</v>
      </c>
      <c r="F55" s="72">
        <v>45.348502232031272</v>
      </c>
      <c r="G55" s="72">
        <v>42.098328750031271</v>
      </c>
      <c r="H55" s="72">
        <v>39.90300001127639</v>
      </c>
      <c r="I55" s="72">
        <v>36.131010496635945</v>
      </c>
      <c r="J55" s="69"/>
      <c r="K55" s="69"/>
      <c r="L55" s="69"/>
      <c r="M55" s="69"/>
      <c r="N55" s="71"/>
    </row>
    <row r="56" spans="1:14" x14ac:dyDescent="0.25">
      <c r="A56" s="73"/>
      <c r="B56" s="73"/>
      <c r="C56" s="85" t="s">
        <v>80</v>
      </c>
      <c r="D56" s="72">
        <v>0</v>
      </c>
      <c r="E56" s="72">
        <v>0</v>
      </c>
      <c r="F56" s="72">
        <v>0</v>
      </c>
      <c r="G56" s="72">
        <v>0</v>
      </c>
      <c r="H56" s="72">
        <v>0.17256331900000002</v>
      </c>
      <c r="I56" s="72">
        <v>0.17256331900000002</v>
      </c>
      <c r="J56" s="69"/>
      <c r="K56" s="69"/>
      <c r="L56" s="69"/>
      <c r="M56" s="69"/>
      <c r="N56" s="71"/>
    </row>
    <row r="57" spans="1:14" x14ac:dyDescent="0.25">
      <c r="A57" s="73"/>
      <c r="B57" s="73"/>
      <c r="C57" s="84" t="s">
        <v>12</v>
      </c>
      <c r="D57" s="72">
        <v>3.7761000000000005</v>
      </c>
      <c r="E57" s="72">
        <v>3.57933821</v>
      </c>
      <c r="F57" s="72">
        <v>3.57933821</v>
      </c>
      <c r="G57" s="72">
        <v>3.57933821</v>
      </c>
      <c r="H57" s="72">
        <v>3.57933821</v>
      </c>
      <c r="I57" s="72">
        <v>3.3650000000000002</v>
      </c>
      <c r="J57" s="69"/>
      <c r="K57" s="69"/>
      <c r="L57" s="69"/>
      <c r="M57" s="69"/>
      <c r="N57" s="71"/>
    </row>
    <row r="58" spans="1:14" x14ac:dyDescent="0.25">
      <c r="A58" s="73"/>
      <c r="B58" s="73"/>
      <c r="C58" s="84" t="s">
        <v>13</v>
      </c>
      <c r="D58" s="72">
        <v>6.7932872881355895</v>
      </c>
      <c r="E58" s="72">
        <v>5.6030500001355907</v>
      </c>
      <c r="F58" s="72">
        <v>5.6817338236650006</v>
      </c>
      <c r="G58" s="72">
        <v>5.6817338236650006</v>
      </c>
      <c r="H58" s="72">
        <v>5.6817338236650006</v>
      </c>
      <c r="I58" s="72">
        <v>5.6817338236650006</v>
      </c>
      <c r="J58" s="69"/>
      <c r="K58" s="69"/>
      <c r="L58" s="69"/>
      <c r="M58" s="69"/>
      <c r="N58" s="71"/>
    </row>
    <row r="59" spans="1:14" x14ac:dyDescent="0.25">
      <c r="A59" s="73"/>
      <c r="B59" s="73"/>
      <c r="C59" s="84" t="s">
        <v>14</v>
      </c>
      <c r="D59" s="72">
        <v>5.9743520000000006</v>
      </c>
      <c r="E59" s="72">
        <v>5.9802020000000002</v>
      </c>
      <c r="F59" s="72">
        <v>5.9917020000000001</v>
      </c>
      <c r="G59" s="72">
        <v>5.9869019999999997</v>
      </c>
      <c r="H59" s="72">
        <v>5.9869019999999997</v>
      </c>
      <c r="I59" s="72">
        <v>5.9869019999999997</v>
      </c>
      <c r="J59" s="69"/>
      <c r="K59" s="69"/>
      <c r="L59" s="69"/>
      <c r="M59" s="69"/>
      <c r="N59" s="71"/>
    </row>
    <row r="60" spans="1:14" x14ac:dyDescent="0.25">
      <c r="A60" s="73"/>
      <c r="B60" s="73"/>
      <c r="C60" s="84" t="s">
        <v>15</v>
      </c>
      <c r="D60" s="72">
        <v>12.439328</v>
      </c>
      <c r="E60" s="72">
        <v>14.787254855</v>
      </c>
      <c r="F60" s="72">
        <v>15.564854855</v>
      </c>
      <c r="G60" s="72">
        <v>15.714854854999999</v>
      </c>
      <c r="H60" s="72">
        <v>24.564002275</v>
      </c>
      <c r="I60" s="72">
        <v>24.564002274999993</v>
      </c>
      <c r="J60" s="69"/>
      <c r="K60" s="69"/>
      <c r="L60" s="69"/>
      <c r="M60" s="69"/>
      <c r="N60" s="71"/>
    </row>
    <row r="61" spans="1:14" x14ac:dyDescent="0.25">
      <c r="A61" s="73"/>
      <c r="B61" s="73"/>
      <c r="C61" s="84" t="s">
        <v>16</v>
      </c>
      <c r="D61" s="72">
        <v>0.61678200000000005</v>
      </c>
      <c r="E61" s="72">
        <v>0.66678199999999999</v>
      </c>
      <c r="F61" s="72">
        <v>0.66678199999999999</v>
      </c>
      <c r="G61" s="72">
        <v>0.66678199999999999</v>
      </c>
      <c r="H61" s="72">
        <v>0.66678199999999999</v>
      </c>
      <c r="I61" s="72">
        <v>0.66678199999999999</v>
      </c>
      <c r="J61" s="69"/>
      <c r="K61" s="69"/>
      <c r="L61" s="69"/>
      <c r="M61" s="69"/>
      <c r="N61" s="71"/>
    </row>
    <row r="62" spans="1:14" x14ac:dyDescent="0.25">
      <c r="A62" s="73"/>
      <c r="B62" s="87"/>
      <c r="C62" s="85" t="s">
        <v>17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69"/>
      <c r="K62" s="69"/>
      <c r="L62" s="69"/>
      <c r="M62" s="69"/>
      <c r="N62" s="71"/>
    </row>
    <row r="63" spans="1:14" x14ac:dyDescent="0.25">
      <c r="A63" s="73"/>
      <c r="B63" s="87"/>
      <c r="C63" s="85" t="s">
        <v>18</v>
      </c>
      <c r="D63" s="72">
        <v>1.4001125550000006</v>
      </c>
      <c r="E63" s="72">
        <v>2.0726508149999989</v>
      </c>
      <c r="F63" s="72">
        <v>3.8204761380000001</v>
      </c>
      <c r="G63" s="72">
        <v>6.1563272190000022</v>
      </c>
      <c r="H63" s="72">
        <v>9.0301734989999982</v>
      </c>
      <c r="I63" s="72">
        <v>14.779621297000004</v>
      </c>
      <c r="J63" s="69"/>
      <c r="K63" s="69"/>
      <c r="L63" s="69"/>
      <c r="M63" s="69"/>
      <c r="N63" s="71"/>
    </row>
    <row r="64" spans="1:14" x14ac:dyDescent="0.25">
      <c r="A64" s="73"/>
      <c r="B64" s="73"/>
      <c r="C64" s="84" t="s">
        <v>19</v>
      </c>
      <c r="D64" s="72">
        <v>0.36661400000000005</v>
      </c>
      <c r="E64" s="72">
        <v>0.36661400000000005</v>
      </c>
      <c r="F64" s="72">
        <v>0.40001400000000004</v>
      </c>
      <c r="G64" s="72">
        <v>0.42167400000000005</v>
      </c>
      <c r="H64" s="72">
        <v>0.46030400000000005</v>
      </c>
      <c r="I64" s="72">
        <v>0.471134</v>
      </c>
      <c r="J64" s="69"/>
      <c r="K64" s="69"/>
      <c r="L64" s="69"/>
      <c r="M64" s="69"/>
      <c r="N64" s="71"/>
    </row>
    <row r="65" spans="1:14" x14ac:dyDescent="0.25">
      <c r="A65" s="73"/>
      <c r="B65" s="73"/>
      <c r="C65" s="85" t="s">
        <v>20</v>
      </c>
      <c r="D65" s="72">
        <v>0.317494</v>
      </c>
      <c r="E65" s="72">
        <v>0.317494</v>
      </c>
      <c r="F65" s="72">
        <v>0.317494</v>
      </c>
      <c r="G65" s="72">
        <v>0.317494</v>
      </c>
      <c r="H65" s="72">
        <v>0.317494</v>
      </c>
      <c r="I65" s="72">
        <v>0.317494</v>
      </c>
      <c r="J65" s="69"/>
      <c r="K65" s="69"/>
      <c r="L65" s="69"/>
      <c r="M65" s="69"/>
      <c r="N65" s="71"/>
    </row>
    <row r="66" spans="1:14" ht="15.75" thickBot="1" x14ac:dyDescent="0.3">
      <c r="A66" s="73"/>
      <c r="B66" s="88"/>
      <c r="C66" s="78" t="s">
        <v>21</v>
      </c>
      <c r="D66" s="23">
        <v>119.12195727633743</v>
      </c>
      <c r="E66" s="23">
        <v>118.64857632526281</v>
      </c>
      <c r="F66" s="23">
        <v>113.84199825869629</v>
      </c>
      <c r="G66" s="23">
        <v>113.04853585769628</v>
      </c>
      <c r="H66" s="23">
        <v>122.7873941379414</v>
      </c>
      <c r="I66" s="23">
        <v>124.56134421130095</v>
      </c>
      <c r="J66" s="69"/>
      <c r="K66" s="69"/>
      <c r="L66" s="69"/>
      <c r="M66" s="31"/>
      <c r="N66" s="31"/>
    </row>
    <row r="67" spans="1:14" x14ac:dyDescent="0.25">
      <c r="A67" s="73"/>
      <c r="B67" s="31" t="s">
        <v>105</v>
      </c>
      <c r="C67" s="84" t="s">
        <v>9</v>
      </c>
      <c r="D67" s="162">
        <v>25.36307</v>
      </c>
      <c r="E67" s="162">
        <v>25.927569999999999</v>
      </c>
      <c r="F67" s="162">
        <v>30.961569999999998</v>
      </c>
      <c r="G67" s="162">
        <v>31.423555496999999</v>
      </c>
      <c r="H67" s="162">
        <v>31.423555496999999</v>
      </c>
      <c r="I67" s="162">
        <v>29.903750008000003</v>
      </c>
      <c r="J67" s="69"/>
      <c r="K67" s="69"/>
      <c r="L67" s="69"/>
      <c r="M67" s="31"/>
      <c r="N67" s="31"/>
    </row>
    <row r="68" spans="1:14" x14ac:dyDescent="0.25">
      <c r="A68" s="73"/>
      <c r="B68" s="87"/>
      <c r="C68" s="84" t="s">
        <v>85</v>
      </c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69"/>
      <c r="K68" s="69"/>
      <c r="L68" s="69"/>
      <c r="M68" s="31"/>
      <c r="N68" s="31"/>
    </row>
    <row r="69" spans="1:14" x14ac:dyDescent="0.25">
      <c r="A69" s="73"/>
      <c r="B69" s="73"/>
      <c r="C69" s="84" t="s">
        <v>10</v>
      </c>
      <c r="D69" s="162">
        <v>30.952444999999997</v>
      </c>
      <c r="E69" s="162">
        <v>27.883785777999996</v>
      </c>
      <c r="F69" s="162">
        <v>27.330785777999999</v>
      </c>
      <c r="G69" s="162">
        <v>26.670785777999999</v>
      </c>
      <c r="H69" s="162">
        <v>26.670785777999999</v>
      </c>
      <c r="I69" s="162">
        <v>25.870165179000004</v>
      </c>
      <c r="J69" s="69"/>
      <c r="K69" s="69"/>
      <c r="L69" s="69"/>
      <c r="M69" s="31"/>
      <c r="N69" s="31"/>
    </row>
    <row r="70" spans="1:14" x14ac:dyDescent="0.25">
      <c r="A70" s="73"/>
      <c r="B70" s="73"/>
      <c r="C70" s="85" t="s">
        <v>79</v>
      </c>
      <c r="D70" s="162">
        <v>72.444106129999994</v>
      </c>
      <c r="E70" s="162">
        <v>69.36232613</v>
      </c>
      <c r="F70" s="162">
        <v>45.24019144399999</v>
      </c>
      <c r="G70" s="162">
        <v>44.895957739999993</v>
      </c>
      <c r="H70" s="162">
        <v>43.699707739999994</v>
      </c>
      <c r="I70" s="162">
        <v>35.054589903999997</v>
      </c>
      <c r="J70" s="69"/>
      <c r="K70" s="69"/>
      <c r="L70" s="69"/>
      <c r="M70" s="31"/>
      <c r="N70" s="31"/>
    </row>
    <row r="71" spans="1:14" x14ac:dyDescent="0.25">
      <c r="A71" s="73"/>
      <c r="B71" s="73"/>
      <c r="C71" s="85" t="s">
        <v>80</v>
      </c>
      <c r="D71" s="162">
        <v>0</v>
      </c>
      <c r="E71" s="162">
        <v>0</v>
      </c>
      <c r="F71" s="162">
        <v>0.30978801499999997</v>
      </c>
      <c r="G71" s="162">
        <v>0.30978801499999997</v>
      </c>
      <c r="H71" s="162">
        <v>0.30978801499999997</v>
      </c>
      <c r="I71" s="162">
        <v>0.30978801499999997</v>
      </c>
      <c r="J71" s="69"/>
      <c r="K71" s="69"/>
      <c r="L71" s="69"/>
      <c r="M71" s="31"/>
      <c r="N71" s="31"/>
    </row>
    <row r="72" spans="1:14" x14ac:dyDescent="0.25">
      <c r="A72" s="73"/>
      <c r="B72" s="73"/>
      <c r="C72" s="84" t="s">
        <v>12</v>
      </c>
      <c r="D72" s="162">
        <v>7.8555000000000001</v>
      </c>
      <c r="E72" s="162">
        <v>5.2385000000000002</v>
      </c>
      <c r="F72" s="162">
        <v>5.3361436109999998</v>
      </c>
      <c r="G72" s="162">
        <v>5.2385000000000002</v>
      </c>
      <c r="H72" s="162">
        <v>5.2385000000000002</v>
      </c>
      <c r="I72" s="162">
        <v>3.9195000000000002</v>
      </c>
      <c r="J72" s="69"/>
      <c r="K72" s="69"/>
      <c r="L72" s="69"/>
      <c r="M72" s="31"/>
      <c r="N72" s="31"/>
    </row>
    <row r="73" spans="1:14" x14ac:dyDescent="0.25">
      <c r="A73" s="73"/>
      <c r="B73" s="73"/>
      <c r="C73" s="84" t="s">
        <v>13</v>
      </c>
      <c r="D73" s="162">
        <v>33.866715591240499</v>
      </c>
      <c r="E73" s="162">
        <v>32.2950711182405</v>
      </c>
      <c r="F73" s="162">
        <v>32.685321118240502</v>
      </c>
      <c r="G73" s="162">
        <v>32.685321118240502</v>
      </c>
      <c r="H73" s="162">
        <v>32.035371118240498</v>
      </c>
      <c r="I73" s="162">
        <v>32.035371118240498</v>
      </c>
      <c r="J73" s="69"/>
      <c r="K73" s="69"/>
      <c r="L73" s="69"/>
      <c r="M73" s="31"/>
      <c r="N73" s="31"/>
    </row>
    <row r="74" spans="1:14" x14ac:dyDescent="0.25">
      <c r="A74" s="73"/>
      <c r="B74" s="73"/>
      <c r="C74" s="84" t="s">
        <v>14</v>
      </c>
      <c r="D74" s="162">
        <v>7.4350889999999996</v>
      </c>
      <c r="E74" s="162">
        <v>7.4384889999999997</v>
      </c>
      <c r="F74" s="162">
        <v>7.4734889999999998</v>
      </c>
      <c r="G74" s="162">
        <v>7.4734889999999998</v>
      </c>
      <c r="H74" s="162">
        <v>7.4734889999999998</v>
      </c>
      <c r="I74" s="162">
        <v>7.4734889999999998</v>
      </c>
      <c r="J74" s="69"/>
      <c r="K74" s="69"/>
      <c r="L74" s="69"/>
      <c r="M74" s="31"/>
      <c r="N74" s="31"/>
    </row>
    <row r="75" spans="1:14" x14ac:dyDescent="0.25">
      <c r="A75" s="73"/>
      <c r="B75" s="73"/>
      <c r="C75" s="84" t="s">
        <v>15</v>
      </c>
      <c r="D75" s="162">
        <v>5.4538570000000002</v>
      </c>
      <c r="E75" s="162">
        <v>6.725024254</v>
      </c>
      <c r="F75" s="162">
        <v>6.7650242540000001</v>
      </c>
      <c r="G75" s="162">
        <v>6.765024254000001</v>
      </c>
      <c r="H75" s="162">
        <v>6.8870242539999982</v>
      </c>
      <c r="I75" s="162">
        <v>7.9870242540000032</v>
      </c>
      <c r="J75" s="69"/>
      <c r="K75" s="69"/>
      <c r="L75" s="69"/>
      <c r="M75" s="31"/>
      <c r="N75" s="31"/>
    </row>
    <row r="76" spans="1:14" x14ac:dyDescent="0.25">
      <c r="A76" s="73"/>
      <c r="B76" s="73"/>
      <c r="C76" s="84" t="s">
        <v>16</v>
      </c>
      <c r="D76" s="162">
        <v>0.65264100000000003</v>
      </c>
      <c r="E76" s="162">
        <v>0.65264100000000003</v>
      </c>
      <c r="F76" s="162">
        <v>0.65264100000000003</v>
      </c>
      <c r="G76" s="162">
        <v>0.65264100000000003</v>
      </c>
      <c r="H76" s="162">
        <v>0.65264100000000003</v>
      </c>
      <c r="I76" s="162">
        <v>0.65264100000000003</v>
      </c>
      <c r="J76" s="69"/>
      <c r="K76" s="69"/>
      <c r="L76" s="69"/>
      <c r="M76" s="31"/>
      <c r="N76" s="31"/>
    </row>
    <row r="77" spans="1:14" x14ac:dyDescent="0.25">
      <c r="A77" s="73"/>
      <c r="B77" s="87"/>
      <c r="C77" s="85" t="s">
        <v>17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69"/>
      <c r="K77" s="69"/>
      <c r="L77" s="69"/>
      <c r="M77" s="31"/>
      <c r="N77" s="31"/>
    </row>
    <row r="78" spans="1:14" x14ac:dyDescent="0.25">
      <c r="A78" s="73"/>
      <c r="B78" s="87"/>
      <c r="C78" s="85" t="s">
        <v>18</v>
      </c>
      <c r="D78" s="162">
        <v>1.28241918</v>
      </c>
      <c r="E78" s="162">
        <v>1.9635023490000001</v>
      </c>
      <c r="F78" s="162">
        <v>3.3660412330000007</v>
      </c>
      <c r="G78" s="162">
        <v>5.8121850250000007</v>
      </c>
      <c r="H78" s="162">
        <v>8.9073570730000036</v>
      </c>
      <c r="I78" s="162">
        <v>15.777751217999997</v>
      </c>
      <c r="J78" s="69"/>
      <c r="K78" s="69"/>
      <c r="L78" s="69"/>
      <c r="M78" s="31"/>
      <c r="N78" s="31"/>
    </row>
    <row r="79" spans="1:14" x14ac:dyDescent="0.25">
      <c r="A79" s="73"/>
      <c r="B79" s="73"/>
      <c r="C79" s="84" t="s">
        <v>19</v>
      </c>
      <c r="D79" s="162">
        <v>0.62613399999999997</v>
      </c>
      <c r="E79" s="162">
        <v>0.62430199999999991</v>
      </c>
      <c r="F79" s="162">
        <v>0.73659199999999991</v>
      </c>
      <c r="G79" s="162">
        <v>0.81338199999999994</v>
      </c>
      <c r="H79" s="162">
        <v>0.81338199999999994</v>
      </c>
      <c r="I79" s="162">
        <v>0.82466200000000001</v>
      </c>
      <c r="J79" s="69"/>
      <c r="K79" s="69"/>
      <c r="L79" s="69"/>
      <c r="M79" s="31"/>
      <c r="N79" s="31"/>
    </row>
    <row r="80" spans="1:14" x14ac:dyDescent="0.25">
      <c r="A80" s="73"/>
      <c r="B80" s="73"/>
      <c r="C80" s="85" t="s">
        <v>20</v>
      </c>
      <c r="D80" s="162">
        <v>0.63531700000000002</v>
      </c>
      <c r="E80" s="162">
        <v>0.68031699999999995</v>
      </c>
      <c r="F80" s="162">
        <v>0.71331699999999998</v>
      </c>
      <c r="G80" s="162">
        <v>0.71331699999999998</v>
      </c>
      <c r="H80" s="162">
        <v>0.71331699999999998</v>
      </c>
      <c r="I80" s="162">
        <v>0.71331699999999998</v>
      </c>
      <c r="J80" s="69"/>
      <c r="K80" s="69"/>
      <c r="L80" s="69"/>
      <c r="M80" s="31"/>
      <c r="N80" s="31"/>
    </row>
    <row r="81" spans="1:14" ht="15.75" thickBot="1" x14ac:dyDescent="0.3">
      <c r="A81" s="73"/>
      <c r="B81" s="88"/>
      <c r="C81" s="78" t="s">
        <v>21</v>
      </c>
      <c r="D81" s="163">
        <v>186.56729390124048</v>
      </c>
      <c r="E81" s="163">
        <v>178.79152862924047</v>
      </c>
      <c r="F81" s="163">
        <v>161.57090445324047</v>
      </c>
      <c r="G81" s="163">
        <v>163.45394642724048</v>
      </c>
      <c r="H81" s="163">
        <v>164.82491847524045</v>
      </c>
      <c r="I81" s="163">
        <v>160.52204869624049</v>
      </c>
      <c r="J81" s="69"/>
      <c r="K81" s="69"/>
      <c r="L81" s="69"/>
      <c r="M81" s="31"/>
      <c r="N81" s="31"/>
    </row>
    <row r="82" spans="1:14" x14ac:dyDescent="0.25">
      <c r="A82" s="73"/>
      <c r="B82" s="31" t="s">
        <v>36</v>
      </c>
      <c r="C82" s="84" t="s">
        <v>9</v>
      </c>
      <c r="D82" s="22">
        <v>4.2462999999999997</v>
      </c>
      <c r="E82" s="22">
        <v>4.2462999999999997</v>
      </c>
      <c r="F82" s="22">
        <v>4.2462999999999997</v>
      </c>
      <c r="G82" s="22">
        <v>4.2462999999999997</v>
      </c>
      <c r="H82" s="22">
        <v>4.2462999999999997</v>
      </c>
      <c r="I82" s="22">
        <v>4.7659363240000001</v>
      </c>
      <c r="J82" s="69"/>
      <c r="K82" s="69"/>
      <c r="L82" s="69"/>
      <c r="M82" s="69"/>
      <c r="N82" s="71"/>
    </row>
    <row r="83" spans="1:14" x14ac:dyDescent="0.25">
      <c r="A83" s="73"/>
      <c r="B83" s="87"/>
      <c r="C83" s="84" t="s">
        <v>85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69"/>
      <c r="K83" s="69"/>
      <c r="L83" s="69"/>
      <c r="M83" s="69"/>
      <c r="N83" s="71"/>
    </row>
    <row r="84" spans="1:14" x14ac:dyDescent="0.25">
      <c r="A84" s="73"/>
      <c r="B84" s="73"/>
      <c r="C84" s="84" t="s">
        <v>10</v>
      </c>
      <c r="D84" s="72">
        <v>9.3722000000000012</v>
      </c>
      <c r="E84" s="72">
        <v>9.3722000000000012</v>
      </c>
      <c r="F84" s="72">
        <v>9.3722000000000012</v>
      </c>
      <c r="G84" s="72">
        <v>9.3722000000000012</v>
      </c>
      <c r="H84" s="72">
        <v>9.3722000000000012</v>
      </c>
      <c r="I84" s="72">
        <v>9.3722000000000012</v>
      </c>
      <c r="J84" s="69"/>
      <c r="K84" s="69"/>
      <c r="L84" s="69"/>
      <c r="M84" s="69"/>
      <c r="N84" s="71"/>
    </row>
    <row r="85" spans="1:14" x14ac:dyDescent="0.25">
      <c r="A85" s="73"/>
      <c r="B85" s="73"/>
      <c r="C85" s="85" t="s">
        <v>79</v>
      </c>
      <c r="D85" s="72">
        <v>24.747639919999997</v>
      </c>
      <c r="E85" s="72">
        <v>23.989912045000001</v>
      </c>
      <c r="F85" s="72">
        <v>17.375012253091931</v>
      </c>
      <c r="G85" s="72">
        <v>16.432157113091929</v>
      </c>
      <c r="H85" s="72">
        <v>14.236783474869711</v>
      </c>
      <c r="I85" s="72">
        <v>12.35282737386971</v>
      </c>
      <c r="J85" s="69"/>
      <c r="K85" s="69"/>
      <c r="L85" s="69"/>
      <c r="M85" s="69"/>
      <c r="N85" s="71"/>
    </row>
    <row r="86" spans="1:14" x14ac:dyDescent="0.25">
      <c r="A86" s="73"/>
      <c r="B86" s="73"/>
      <c r="C86" s="85" t="s">
        <v>80</v>
      </c>
      <c r="D86" s="72">
        <v>0</v>
      </c>
      <c r="E86" s="72">
        <v>0.6</v>
      </c>
      <c r="F86" s="72">
        <v>0.6</v>
      </c>
      <c r="G86" s="72">
        <v>0.6</v>
      </c>
      <c r="H86" s="72">
        <v>0.822444646</v>
      </c>
      <c r="I86" s="72">
        <v>0.822444646</v>
      </c>
      <c r="J86" s="69"/>
      <c r="K86" s="69"/>
      <c r="L86" s="69"/>
      <c r="M86" s="69"/>
      <c r="N86" s="71"/>
    </row>
    <row r="87" spans="1:14" x14ac:dyDescent="0.25">
      <c r="A87" s="73"/>
      <c r="B87" s="73"/>
      <c r="C87" s="84" t="s">
        <v>12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69"/>
      <c r="K87" s="69"/>
      <c r="L87" s="69"/>
      <c r="M87" s="69"/>
      <c r="N87" s="71"/>
    </row>
    <row r="88" spans="1:14" x14ac:dyDescent="0.25">
      <c r="A88" s="73"/>
      <c r="B88" s="73"/>
      <c r="C88" s="84" t="s">
        <v>13</v>
      </c>
      <c r="D88" s="72">
        <v>7.2448000000000006</v>
      </c>
      <c r="E88" s="72">
        <v>7.2448000000000006</v>
      </c>
      <c r="F88" s="72">
        <v>8.3667999999999996</v>
      </c>
      <c r="G88" s="72">
        <v>8.3667999999999996</v>
      </c>
      <c r="H88" s="72">
        <v>8.9733000000000001</v>
      </c>
      <c r="I88" s="72">
        <v>8.9733000000000001</v>
      </c>
      <c r="J88" s="69"/>
      <c r="K88" s="69"/>
      <c r="L88" s="69"/>
      <c r="M88" s="69"/>
      <c r="N88" s="71"/>
    </row>
    <row r="89" spans="1:14" x14ac:dyDescent="0.25">
      <c r="A89" s="73"/>
      <c r="B89" s="73"/>
      <c r="C89" s="84" t="s">
        <v>14</v>
      </c>
      <c r="D89" s="72">
        <v>5.7990140000000006</v>
      </c>
      <c r="E89" s="72">
        <v>5.8830140000000002</v>
      </c>
      <c r="F89" s="72">
        <v>6.0120139999999997</v>
      </c>
      <c r="G89" s="72">
        <v>6.0120139999999997</v>
      </c>
      <c r="H89" s="72">
        <v>6.0120139999999997</v>
      </c>
      <c r="I89" s="72">
        <v>6.0120139999999997</v>
      </c>
      <c r="J89" s="69"/>
      <c r="K89" s="69"/>
      <c r="L89" s="69"/>
      <c r="M89" s="69"/>
      <c r="N89" s="71"/>
    </row>
    <row r="90" spans="1:14" x14ac:dyDescent="0.25">
      <c r="A90" s="73"/>
      <c r="B90" s="73"/>
      <c r="C90" s="84" t="s">
        <v>15</v>
      </c>
      <c r="D90" s="72">
        <v>2.880000000000002E-2</v>
      </c>
      <c r="E90" s="72">
        <v>4.5800000000000007E-2</v>
      </c>
      <c r="F90" s="72">
        <v>4.5799999999999841E-2</v>
      </c>
      <c r="G90" s="72">
        <v>4.5800000000000063E-2</v>
      </c>
      <c r="H90" s="72">
        <v>4.5799999999999841E-2</v>
      </c>
      <c r="I90" s="72">
        <v>4.5800000000000729E-2</v>
      </c>
      <c r="J90" s="69"/>
      <c r="K90" s="69"/>
      <c r="L90" s="69"/>
      <c r="M90" s="69"/>
      <c r="N90" s="71"/>
    </row>
    <row r="91" spans="1:14" x14ac:dyDescent="0.25">
      <c r="A91" s="73"/>
      <c r="B91" s="73"/>
      <c r="C91" s="84" t="s">
        <v>16</v>
      </c>
      <c r="D91" s="72">
        <v>2.5375000000000002E-2</v>
      </c>
      <c r="E91" s="72">
        <v>2.5375000000000002E-2</v>
      </c>
      <c r="F91" s="72">
        <v>2.5375000000000002E-2</v>
      </c>
      <c r="G91" s="72">
        <v>2.5375000000000002E-2</v>
      </c>
      <c r="H91" s="72">
        <v>2.5375000000000002E-2</v>
      </c>
      <c r="I91" s="72">
        <v>2.5375000000000002E-2</v>
      </c>
      <c r="J91" s="69"/>
      <c r="K91" s="69"/>
      <c r="L91" s="69"/>
      <c r="M91" s="69"/>
      <c r="N91" s="71"/>
    </row>
    <row r="92" spans="1:14" x14ac:dyDescent="0.25">
      <c r="A92" s="73"/>
      <c r="B92" s="87"/>
      <c r="C92" s="85" t="s">
        <v>17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69"/>
      <c r="K92" s="69"/>
      <c r="L92" s="69"/>
      <c r="M92" s="69"/>
      <c r="N92" s="71"/>
    </row>
    <row r="93" spans="1:14" x14ac:dyDescent="0.25">
      <c r="A93" s="73"/>
      <c r="B93" s="87"/>
      <c r="C93" s="85" t="s">
        <v>18</v>
      </c>
      <c r="D93" s="72">
        <v>0.24705028199999998</v>
      </c>
      <c r="E93" s="72">
        <v>0.40411779000000003</v>
      </c>
      <c r="F93" s="72">
        <v>0.83486344800000001</v>
      </c>
      <c r="G93" s="72">
        <v>1.4391739079999999</v>
      </c>
      <c r="H93" s="72">
        <v>2.2181917740000001</v>
      </c>
      <c r="I93" s="72">
        <v>4.4140190700000002</v>
      </c>
      <c r="J93" s="69"/>
      <c r="K93" s="69"/>
      <c r="L93" s="69"/>
      <c r="M93" s="69"/>
      <c r="N93" s="71"/>
    </row>
    <row r="94" spans="1:14" x14ac:dyDescent="0.25">
      <c r="A94" s="73"/>
      <c r="B94" s="73"/>
      <c r="C94" s="84" t="s">
        <v>19</v>
      </c>
      <c r="D94" s="72">
        <v>2.6308000000000002E-2</v>
      </c>
      <c r="E94" s="72">
        <v>2.6308000000000002E-2</v>
      </c>
      <c r="F94" s="72">
        <v>2.6308000000000002E-2</v>
      </c>
      <c r="G94" s="72">
        <v>5.9443710000000004E-2</v>
      </c>
      <c r="H94" s="72">
        <v>0.13170799999999999</v>
      </c>
      <c r="I94" s="72">
        <v>0.13170799999999999</v>
      </c>
      <c r="J94" s="69"/>
      <c r="K94" s="69"/>
      <c r="L94" s="69"/>
      <c r="M94" s="69"/>
      <c r="N94" s="71"/>
    </row>
    <row r="95" spans="1:14" x14ac:dyDescent="0.25">
      <c r="A95" s="73"/>
      <c r="B95" s="73"/>
      <c r="C95" s="85" t="s">
        <v>20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  <c r="I95" s="72">
        <v>0</v>
      </c>
      <c r="J95" s="69"/>
      <c r="K95" s="69"/>
      <c r="L95" s="69"/>
      <c r="M95" s="69"/>
      <c r="N95" s="71"/>
    </row>
    <row r="96" spans="1:14" ht="15.75" thickBot="1" x14ac:dyDescent="0.3">
      <c r="A96" s="73"/>
      <c r="B96" s="88"/>
      <c r="C96" s="78" t="s">
        <v>21</v>
      </c>
      <c r="D96" s="23">
        <v>51.737487201999983</v>
      </c>
      <c r="E96" s="23">
        <v>51.837826835000001</v>
      </c>
      <c r="F96" s="23">
        <v>46.904672701091933</v>
      </c>
      <c r="G96" s="23">
        <v>46.599263731091924</v>
      </c>
      <c r="H96" s="23">
        <v>46.084116894869709</v>
      </c>
      <c r="I96" s="23">
        <v>46.915624413869715</v>
      </c>
      <c r="J96" s="69"/>
      <c r="K96" s="69"/>
      <c r="L96" s="69"/>
      <c r="M96" s="31"/>
      <c r="N96" s="31"/>
    </row>
    <row r="97" spans="1:14" x14ac:dyDescent="0.25">
      <c r="A97" s="73"/>
      <c r="B97" s="31" t="s">
        <v>37</v>
      </c>
      <c r="C97" s="84" t="s">
        <v>9</v>
      </c>
      <c r="D97" s="22">
        <v>16.200500000000002</v>
      </c>
      <c r="E97" s="22">
        <v>14.430443983000002</v>
      </c>
      <c r="F97" s="22">
        <v>14.430443983000002</v>
      </c>
      <c r="G97" s="22">
        <v>14.430443983000002</v>
      </c>
      <c r="H97" s="22">
        <v>14.430443983000002</v>
      </c>
      <c r="I97" s="22">
        <v>14.430443983000002</v>
      </c>
      <c r="J97" s="69"/>
      <c r="K97" s="69"/>
      <c r="L97" s="69"/>
      <c r="M97" s="69"/>
      <c r="N97" s="71"/>
    </row>
    <row r="98" spans="1:14" x14ac:dyDescent="0.25">
      <c r="A98" s="73"/>
      <c r="B98" s="87"/>
      <c r="C98" s="84" t="s">
        <v>85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69"/>
      <c r="K98" s="69"/>
      <c r="L98" s="69"/>
      <c r="M98" s="69"/>
      <c r="N98" s="71"/>
    </row>
    <row r="99" spans="1:14" x14ac:dyDescent="0.25">
      <c r="A99" s="73"/>
      <c r="B99" s="73"/>
      <c r="C99" s="84" t="s">
        <v>10</v>
      </c>
      <c r="D99" s="72">
        <v>8.844398</v>
      </c>
      <c r="E99" s="72">
        <v>7.4637366519999997</v>
      </c>
      <c r="F99" s="72">
        <v>7.4637366519999997</v>
      </c>
      <c r="G99" s="72">
        <v>7.4294551629999992</v>
      </c>
      <c r="H99" s="72">
        <v>7.4070058349999996</v>
      </c>
      <c r="I99" s="72">
        <v>7.1744969999999997</v>
      </c>
      <c r="J99" s="69"/>
      <c r="K99" s="69"/>
      <c r="L99" s="69"/>
      <c r="M99" s="69"/>
      <c r="N99" s="71"/>
    </row>
    <row r="100" spans="1:14" x14ac:dyDescent="0.25">
      <c r="A100" s="73"/>
      <c r="B100" s="73"/>
      <c r="C100" s="85" t="s">
        <v>79</v>
      </c>
      <c r="D100" s="72">
        <v>18.153894999999999</v>
      </c>
      <c r="E100" s="72">
        <v>17.511894999999999</v>
      </c>
      <c r="F100" s="72">
        <v>12.787523483350938</v>
      </c>
      <c r="G100" s="72">
        <v>12.930279589350937</v>
      </c>
      <c r="H100" s="72">
        <v>12.137714043319949</v>
      </c>
      <c r="I100" s="72">
        <v>10.832411877615325</v>
      </c>
      <c r="J100" s="69"/>
      <c r="K100" s="69"/>
      <c r="L100" s="69"/>
      <c r="M100" s="69"/>
      <c r="N100" s="71"/>
    </row>
    <row r="101" spans="1:14" x14ac:dyDescent="0.25">
      <c r="A101" s="73"/>
      <c r="B101" s="73"/>
      <c r="C101" s="85" t="s">
        <v>80</v>
      </c>
      <c r="D101" s="72">
        <v>0</v>
      </c>
      <c r="E101" s="72">
        <v>0</v>
      </c>
      <c r="F101" s="72">
        <v>0</v>
      </c>
      <c r="G101" s="72">
        <v>0</v>
      </c>
      <c r="H101" s="72">
        <v>0.122210157</v>
      </c>
      <c r="I101" s="72">
        <v>0.122210157</v>
      </c>
      <c r="J101" s="69"/>
      <c r="K101" s="69"/>
      <c r="L101" s="69"/>
      <c r="M101" s="69"/>
      <c r="N101" s="71"/>
    </row>
    <row r="102" spans="1:14" x14ac:dyDescent="0.25">
      <c r="A102" s="73"/>
      <c r="B102" s="73"/>
      <c r="C102" s="84" t="s">
        <v>12</v>
      </c>
      <c r="D102" s="72">
        <v>16.417843999999999</v>
      </c>
      <c r="E102" s="72">
        <v>1.3553024439999999</v>
      </c>
      <c r="F102" s="72">
        <v>1.3553024439999999</v>
      </c>
      <c r="G102" s="72">
        <v>1.3553024439999999</v>
      </c>
      <c r="H102" s="72">
        <v>1.118949049</v>
      </c>
      <c r="I102" s="72">
        <v>0.40438454000000001</v>
      </c>
      <c r="J102" s="69"/>
      <c r="K102" s="69"/>
      <c r="L102" s="69"/>
      <c r="M102" s="69"/>
      <c r="N102" s="71"/>
    </row>
    <row r="103" spans="1:14" x14ac:dyDescent="0.25">
      <c r="A103" s="73"/>
      <c r="B103" s="73"/>
      <c r="C103" s="84" t="s">
        <v>13</v>
      </c>
      <c r="D103" s="72">
        <v>6.577</v>
      </c>
      <c r="E103" s="72">
        <v>6.577</v>
      </c>
      <c r="F103" s="72">
        <v>6.6774499999999994</v>
      </c>
      <c r="G103" s="72">
        <v>6.6774499999999994</v>
      </c>
      <c r="H103" s="72">
        <v>6.6774499999999994</v>
      </c>
      <c r="I103" s="72">
        <v>6.6774499999999994</v>
      </c>
      <c r="J103" s="69"/>
      <c r="K103" s="69"/>
      <c r="L103" s="69"/>
      <c r="M103" s="69"/>
      <c r="N103" s="71"/>
    </row>
    <row r="104" spans="1:14" x14ac:dyDescent="0.25">
      <c r="A104" s="73"/>
      <c r="B104" s="73"/>
      <c r="C104" s="84" t="s">
        <v>14</v>
      </c>
      <c r="D104" s="72">
        <v>0.76418999999999992</v>
      </c>
      <c r="E104" s="72">
        <v>0.76418999999999992</v>
      </c>
      <c r="F104" s="72">
        <v>0.76418999999999992</v>
      </c>
      <c r="G104" s="72">
        <v>0.76418999999999992</v>
      </c>
      <c r="H104" s="72">
        <v>0.76418999999999992</v>
      </c>
      <c r="I104" s="72">
        <v>0.76418999999999992</v>
      </c>
      <c r="J104" s="69"/>
      <c r="K104" s="69"/>
      <c r="L104" s="69"/>
      <c r="M104" s="69"/>
      <c r="N104" s="71"/>
    </row>
    <row r="105" spans="1:14" x14ac:dyDescent="0.25">
      <c r="A105" s="73"/>
      <c r="B105" s="73"/>
      <c r="C105" s="84" t="s">
        <v>15</v>
      </c>
      <c r="D105" s="72">
        <v>2.9030100000000005</v>
      </c>
      <c r="E105" s="72">
        <v>3.1280100000000002</v>
      </c>
      <c r="F105" s="72">
        <v>3.1280099999999997</v>
      </c>
      <c r="G105" s="72">
        <v>3.1280100000000006</v>
      </c>
      <c r="H105" s="72">
        <v>4.3280099999999999</v>
      </c>
      <c r="I105" s="72">
        <v>4.3280100000000008</v>
      </c>
      <c r="J105" s="69"/>
      <c r="K105" s="69"/>
      <c r="L105" s="69"/>
      <c r="M105" s="69"/>
      <c r="N105" s="71"/>
    </row>
    <row r="106" spans="1:14" x14ac:dyDescent="0.25">
      <c r="A106" s="73"/>
      <c r="B106" s="73"/>
      <c r="C106" s="84" t="s">
        <v>16</v>
      </c>
      <c r="D106" s="72">
        <v>1.95E-2</v>
      </c>
      <c r="E106" s="72">
        <v>1.95E-2</v>
      </c>
      <c r="F106" s="72">
        <v>6.9500000000000006E-2</v>
      </c>
      <c r="G106" s="72">
        <v>6.9500000000000006E-2</v>
      </c>
      <c r="H106" s="72">
        <v>6.9500000000000006E-2</v>
      </c>
      <c r="I106" s="72">
        <v>6.9500000000000006E-2</v>
      </c>
      <c r="J106" s="69"/>
      <c r="K106" s="69"/>
      <c r="L106" s="69"/>
      <c r="M106" s="69"/>
      <c r="N106" s="71"/>
    </row>
    <row r="107" spans="1:14" x14ac:dyDescent="0.25">
      <c r="A107" s="73"/>
      <c r="B107" s="87"/>
      <c r="C107" s="85" t="s">
        <v>17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69"/>
      <c r="K107" s="69"/>
      <c r="L107" s="69"/>
      <c r="M107" s="69"/>
      <c r="N107" s="71"/>
    </row>
    <row r="108" spans="1:14" x14ac:dyDescent="0.25">
      <c r="A108" s="73"/>
      <c r="B108" s="87"/>
      <c r="C108" s="85" t="s">
        <v>18</v>
      </c>
      <c r="D108" s="72">
        <v>0.27487629899999988</v>
      </c>
      <c r="E108" s="72">
        <v>0.43460068599999996</v>
      </c>
      <c r="F108" s="72">
        <v>0.766016527</v>
      </c>
      <c r="G108" s="72">
        <v>1.4459748189999997</v>
      </c>
      <c r="H108" s="72">
        <v>2.2427802369999998</v>
      </c>
      <c r="I108" s="72">
        <v>3.7598454919999997</v>
      </c>
      <c r="J108" s="69"/>
      <c r="K108" s="69"/>
      <c r="L108" s="69"/>
      <c r="M108" s="69"/>
      <c r="N108" s="71"/>
    </row>
    <row r="109" spans="1:14" x14ac:dyDescent="0.25">
      <c r="A109" s="73"/>
      <c r="B109" s="73"/>
      <c r="C109" s="84" t="s">
        <v>19</v>
      </c>
      <c r="D109" s="72">
        <v>0.12802000000000002</v>
      </c>
      <c r="E109" s="72">
        <v>0.12802000000000002</v>
      </c>
      <c r="F109" s="72">
        <v>0.12802000000000002</v>
      </c>
      <c r="G109" s="72">
        <v>0.17602000000000001</v>
      </c>
      <c r="H109" s="72">
        <v>0.18302000000000002</v>
      </c>
      <c r="I109" s="72">
        <v>0.23202</v>
      </c>
      <c r="J109" s="69"/>
      <c r="K109" s="69"/>
      <c r="L109" s="69"/>
      <c r="M109" s="69"/>
      <c r="N109" s="71"/>
    </row>
    <row r="110" spans="1:14" x14ac:dyDescent="0.25">
      <c r="A110" s="73"/>
      <c r="B110" s="73"/>
      <c r="C110" s="85" t="s">
        <v>20</v>
      </c>
      <c r="D110" s="72">
        <v>2.0009999999999997E-3</v>
      </c>
      <c r="E110" s="72">
        <v>6.2629999999999995E-3</v>
      </c>
      <c r="F110" s="72">
        <v>8.7263000000000007E-2</v>
      </c>
      <c r="G110" s="72">
        <v>8.7263000000000007E-2</v>
      </c>
      <c r="H110" s="72">
        <v>8.7263000000000007E-2</v>
      </c>
      <c r="I110" s="72">
        <v>8.7263000000000007E-2</v>
      </c>
      <c r="J110" s="69"/>
      <c r="K110" s="69"/>
      <c r="L110" s="69"/>
      <c r="M110" s="69"/>
      <c r="N110" s="71"/>
    </row>
    <row r="111" spans="1:14" ht="15.75" thickBot="1" x14ac:dyDescent="0.3">
      <c r="A111" s="73"/>
      <c r="B111" s="88"/>
      <c r="C111" s="78" t="s">
        <v>21</v>
      </c>
      <c r="D111" s="23">
        <v>70.285234298999995</v>
      </c>
      <c r="E111" s="23">
        <v>51.818961765000005</v>
      </c>
      <c r="F111" s="23">
        <v>47.65745608935093</v>
      </c>
      <c r="G111" s="23">
        <v>48.49388899835094</v>
      </c>
      <c r="H111" s="23">
        <v>49.568536304319949</v>
      </c>
      <c r="I111" s="23">
        <v>48.882226049615319</v>
      </c>
      <c r="J111" s="69"/>
      <c r="K111" s="69"/>
      <c r="L111" s="69"/>
      <c r="M111" s="31"/>
      <c r="N111" s="31"/>
    </row>
    <row r="112" spans="1:14" ht="15" customHeight="1" x14ac:dyDescent="0.25">
      <c r="A112" s="73"/>
      <c r="B112" s="31" t="s">
        <v>38</v>
      </c>
      <c r="C112" s="84" t="s">
        <v>9</v>
      </c>
      <c r="D112" s="22">
        <v>0.99696000000000007</v>
      </c>
      <c r="E112" s="22">
        <v>0.99696000000000007</v>
      </c>
      <c r="F112" s="22">
        <v>0.99696000000000007</v>
      </c>
      <c r="G112" s="22">
        <v>0.99696000000000007</v>
      </c>
      <c r="H112" s="22">
        <v>0.99696000000000007</v>
      </c>
      <c r="I112" s="22">
        <v>0.99696000000000007</v>
      </c>
    </row>
    <row r="113" spans="1:9" ht="15" customHeight="1" x14ac:dyDescent="0.25">
      <c r="A113" s="73"/>
      <c r="B113" s="87"/>
      <c r="C113" s="84" t="s">
        <v>85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</row>
    <row r="114" spans="1:9" x14ac:dyDescent="0.25">
      <c r="A114" s="73"/>
      <c r="B114" s="73"/>
      <c r="C114" s="84" t="s">
        <v>10</v>
      </c>
      <c r="D114" s="72">
        <v>3.7551790000000005</v>
      </c>
      <c r="E114" s="72">
        <v>3.6191790000000004</v>
      </c>
      <c r="F114" s="72">
        <v>3.6191790000000004</v>
      </c>
      <c r="G114" s="72">
        <v>3.6191790000000004</v>
      </c>
      <c r="H114" s="72">
        <v>3.6191790000000004</v>
      </c>
      <c r="I114" s="72">
        <v>3.6191790000000004</v>
      </c>
    </row>
    <row r="115" spans="1:9" x14ac:dyDescent="0.25">
      <c r="A115" s="73"/>
      <c r="B115" s="73"/>
      <c r="C115" s="85" t="s">
        <v>79</v>
      </c>
      <c r="D115" s="72">
        <v>8.640581000000001</v>
      </c>
      <c r="E115" s="72">
        <v>6.2589290000000002</v>
      </c>
      <c r="F115" s="72">
        <v>5.7106890000000003</v>
      </c>
      <c r="G115" s="72">
        <v>4.9128585979489277</v>
      </c>
      <c r="H115" s="72">
        <v>3.178924598</v>
      </c>
      <c r="I115" s="72">
        <v>2.0679739499999998</v>
      </c>
    </row>
    <row r="116" spans="1:9" x14ac:dyDescent="0.25">
      <c r="A116" s="73"/>
      <c r="B116" s="73"/>
      <c r="C116" s="85" t="s">
        <v>80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</row>
    <row r="117" spans="1:9" x14ac:dyDescent="0.25">
      <c r="A117" s="73"/>
      <c r="B117" s="73"/>
      <c r="C117" s="84" t="s">
        <v>12</v>
      </c>
      <c r="D117" s="72">
        <v>0.30943999999999999</v>
      </c>
      <c r="E117" s="72">
        <v>0.30943999999999999</v>
      </c>
      <c r="F117" s="72">
        <v>0.30943999999999999</v>
      </c>
      <c r="G117" s="72">
        <v>0.30943999999999999</v>
      </c>
      <c r="H117" s="72">
        <v>0.30943999999999999</v>
      </c>
      <c r="I117" s="72">
        <v>0.30943999999999999</v>
      </c>
    </row>
    <row r="118" spans="1:9" x14ac:dyDescent="0.25">
      <c r="A118" s="73"/>
      <c r="B118" s="73"/>
      <c r="C118" s="84" t="s">
        <v>13</v>
      </c>
      <c r="D118" s="72">
        <v>1.0429999999999999</v>
      </c>
      <c r="E118" s="72">
        <v>1.0429999999999999</v>
      </c>
      <c r="F118" s="72">
        <v>1.0429999999999999</v>
      </c>
      <c r="G118" s="72">
        <v>1.0429999999999999</v>
      </c>
      <c r="H118" s="72">
        <v>1.0429999999999999</v>
      </c>
      <c r="I118" s="72">
        <v>1.0429999999999999</v>
      </c>
    </row>
    <row r="119" spans="1:9" x14ac:dyDescent="0.25">
      <c r="A119" s="73"/>
      <c r="B119" s="73"/>
      <c r="C119" s="84" t="s">
        <v>14</v>
      </c>
      <c r="D119" s="72">
        <v>3.5999999999999999E-3</v>
      </c>
      <c r="E119" s="72">
        <v>3.5999999999999999E-3</v>
      </c>
      <c r="F119" s="72">
        <v>3.5999999999999999E-3</v>
      </c>
      <c r="G119" s="72">
        <v>3.5999999999999999E-3</v>
      </c>
      <c r="H119" s="72">
        <v>3.5999999999999999E-3</v>
      </c>
      <c r="I119" s="72">
        <v>3.5999999999999999E-3</v>
      </c>
    </row>
    <row r="120" spans="1:9" x14ac:dyDescent="0.25">
      <c r="A120" s="73"/>
      <c r="B120" s="73"/>
      <c r="C120" s="84" t="s">
        <v>15</v>
      </c>
      <c r="D120" s="72">
        <v>0.6028039999999999</v>
      </c>
      <c r="E120" s="72">
        <v>0.92030400000000001</v>
      </c>
      <c r="F120" s="72">
        <v>1.020804</v>
      </c>
      <c r="G120" s="72">
        <v>1.0208039999999998</v>
      </c>
      <c r="H120" s="72">
        <v>1.020804</v>
      </c>
      <c r="I120" s="72">
        <v>1.020804</v>
      </c>
    </row>
    <row r="121" spans="1:9" x14ac:dyDescent="0.25">
      <c r="A121" s="73"/>
      <c r="B121" s="73"/>
      <c r="C121" s="84" t="s">
        <v>16</v>
      </c>
      <c r="D121" s="72">
        <v>1.4999999999999999E-2</v>
      </c>
      <c r="E121" s="72">
        <v>1.8200000000000001E-2</v>
      </c>
      <c r="F121" s="72">
        <v>1.8200000000000001E-2</v>
      </c>
      <c r="G121" s="72">
        <v>1.8200000000000001E-2</v>
      </c>
      <c r="H121" s="72">
        <v>1.8200000000000001E-2</v>
      </c>
      <c r="I121" s="72">
        <v>1.8200000000000001E-2</v>
      </c>
    </row>
    <row r="122" spans="1:9" x14ac:dyDescent="0.25">
      <c r="A122" s="73"/>
      <c r="B122" s="87"/>
      <c r="C122" s="85" t="s">
        <v>17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</row>
    <row r="123" spans="1:9" x14ac:dyDescent="0.25">
      <c r="A123" s="73"/>
      <c r="B123" s="87"/>
      <c r="C123" s="85" t="s">
        <v>18</v>
      </c>
      <c r="D123" s="72">
        <v>0.11794745099999999</v>
      </c>
      <c r="E123" s="72">
        <v>0.17112672000000001</v>
      </c>
      <c r="F123" s="72">
        <v>0.30796373399999999</v>
      </c>
      <c r="G123" s="72">
        <v>0.48879037500000005</v>
      </c>
      <c r="H123" s="72">
        <v>0.70611440399999992</v>
      </c>
      <c r="I123" s="72">
        <v>1.1789447970000002</v>
      </c>
    </row>
    <row r="124" spans="1:9" x14ac:dyDescent="0.25">
      <c r="A124" s="73"/>
      <c r="B124" s="73"/>
      <c r="C124" s="84" t="s">
        <v>19</v>
      </c>
      <c r="D124" s="72">
        <v>1.3273E-2</v>
      </c>
      <c r="E124" s="72">
        <v>1.3273E-2</v>
      </c>
      <c r="F124" s="72">
        <v>1.3273E-2</v>
      </c>
      <c r="G124" s="72">
        <v>1.3273E-2</v>
      </c>
      <c r="H124" s="72">
        <v>1.6637792999999998E-2</v>
      </c>
      <c r="I124" s="72">
        <v>0.100773</v>
      </c>
    </row>
    <row r="125" spans="1:9" x14ac:dyDescent="0.25">
      <c r="A125" s="73"/>
      <c r="B125" s="73"/>
      <c r="C125" s="85" t="s">
        <v>20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</row>
    <row r="126" spans="1:9" ht="15.75" thickBot="1" x14ac:dyDescent="0.3">
      <c r="A126" s="73"/>
      <c r="B126" s="88"/>
      <c r="C126" s="78" t="s">
        <v>21</v>
      </c>
      <c r="D126" s="23">
        <v>15.497784450999999</v>
      </c>
      <c r="E126" s="23">
        <v>13.354011720000001</v>
      </c>
      <c r="F126" s="23">
        <v>13.043108734</v>
      </c>
      <c r="G126" s="23">
        <v>12.426104972948929</v>
      </c>
      <c r="H126" s="23">
        <v>10.912859794999999</v>
      </c>
      <c r="I126" s="23">
        <v>10.358874747000002</v>
      </c>
    </row>
    <row r="127" spans="1:9" x14ac:dyDescent="0.25">
      <c r="A127" s="73"/>
      <c r="B127" s="31" t="s">
        <v>39</v>
      </c>
      <c r="C127" s="84" t="s">
        <v>9</v>
      </c>
      <c r="D127" s="22">
        <v>23.374503000000001</v>
      </c>
      <c r="E127" s="22">
        <v>23.964503000000001</v>
      </c>
      <c r="F127" s="22">
        <v>23.964503000000001</v>
      </c>
      <c r="G127" s="22">
        <v>23.964503000000001</v>
      </c>
      <c r="H127" s="22">
        <v>23.964503000000001</v>
      </c>
      <c r="I127" s="22">
        <v>23.964503000000001</v>
      </c>
    </row>
    <row r="128" spans="1:9" x14ac:dyDescent="0.25">
      <c r="A128" s="73"/>
      <c r="B128" s="87"/>
      <c r="C128" s="84" t="s">
        <v>85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</row>
    <row r="129" spans="1:9" x14ac:dyDescent="0.25">
      <c r="A129" s="73"/>
      <c r="B129" s="73"/>
      <c r="C129" s="84" t="s">
        <v>10</v>
      </c>
      <c r="D129" s="72">
        <v>21.533242999999999</v>
      </c>
      <c r="E129" s="72">
        <v>21.491242999999997</v>
      </c>
      <c r="F129" s="72">
        <v>21.491242999999997</v>
      </c>
      <c r="G129" s="72">
        <v>21.491242999999997</v>
      </c>
      <c r="H129" s="72">
        <v>21.491242999999997</v>
      </c>
      <c r="I129" s="72">
        <v>21.491242999999997</v>
      </c>
    </row>
    <row r="130" spans="1:9" x14ac:dyDescent="0.25">
      <c r="A130" s="73"/>
      <c r="B130" s="73"/>
      <c r="C130" s="85" t="s">
        <v>79</v>
      </c>
      <c r="D130" s="72">
        <v>41.966975585</v>
      </c>
      <c r="E130" s="72">
        <v>38.419466978090455</v>
      </c>
      <c r="F130" s="72">
        <v>24.101907162090452</v>
      </c>
      <c r="G130" s="72">
        <v>23.04570916209045</v>
      </c>
      <c r="H130" s="72">
        <v>22.79570916209045</v>
      </c>
      <c r="I130" s="72">
        <v>22.417906312090452</v>
      </c>
    </row>
    <row r="131" spans="1:9" x14ac:dyDescent="0.25">
      <c r="A131" s="73"/>
      <c r="B131" s="73"/>
      <c r="C131" s="85" t="s">
        <v>80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</row>
    <row r="132" spans="1:9" x14ac:dyDescent="0.25">
      <c r="A132" s="73"/>
      <c r="B132" s="73"/>
      <c r="C132" s="84" t="s">
        <v>12</v>
      </c>
      <c r="D132" s="72">
        <v>0.88578999999999997</v>
      </c>
      <c r="E132" s="72">
        <v>0.16519</v>
      </c>
      <c r="F132" s="72">
        <v>0.16519</v>
      </c>
      <c r="G132" s="72">
        <v>0.16519</v>
      </c>
      <c r="H132" s="72">
        <v>9.1999999999999998E-2</v>
      </c>
      <c r="I132" s="72">
        <v>9.1999999999999998E-2</v>
      </c>
    </row>
    <row r="133" spans="1:9" x14ac:dyDescent="0.25">
      <c r="A133" s="73"/>
      <c r="B133" s="73"/>
      <c r="C133" s="84" t="s">
        <v>13</v>
      </c>
      <c r="D133" s="72">
        <v>17.259410047618999</v>
      </c>
      <c r="E133" s="72">
        <v>17.351091</v>
      </c>
      <c r="F133" s="72">
        <v>17.494940999999997</v>
      </c>
      <c r="G133" s="72">
        <v>21.928940999999998</v>
      </c>
      <c r="H133" s="72">
        <v>21.928940999999998</v>
      </c>
      <c r="I133" s="72">
        <v>21.928940999999998</v>
      </c>
    </row>
    <row r="134" spans="1:9" x14ac:dyDescent="0.25">
      <c r="A134" s="73"/>
      <c r="B134" s="73"/>
      <c r="C134" s="84" t="s">
        <v>14</v>
      </c>
      <c r="D134" s="72">
        <v>10.847075</v>
      </c>
      <c r="E134" s="72">
        <v>10.847075</v>
      </c>
      <c r="F134" s="72">
        <v>10.847075</v>
      </c>
      <c r="G134" s="72">
        <v>10.847075</v>
      </c>
      <c r="H134" s="72">
        <v>10.847075</v>
      </c>
      <c r="I134" s="72">
        <v>10.847075</v>
      </c>
    </row>
    <row r="135" spans="1:9" x14ac:dyDescent="0.25">
      <c r="A135" s="73"/>
      <c r="B135" s="73"/>
      <c r="C135" s="84" t="s">
        <v>15</v>
      </c>
      <c r="D135" s="72">
        <v>3.6000000000036003E-5</v>
      </c>
      <c r="E135" s="72">
        <v>0.10003600000000024</v>
      </c>
      <c r="F135" s="72">
        <v>0.12303600000000015</v>
      </c>
      <c r="G135" s="72">
        <v>0.12303599999999948</v>
      </c>
      <c r="H135" s="72">
        <v>0.3230360000000001</v>
      </c>
      <c r="I135" s="72">
        <v>0.3230360000000001</v>
      </c>
    </row>
    <row r="136" spans="1:9" x14ac:dyDescent="0.25">
      <c r="A136" s="73"/>
      <c r="B136" s="73"/>
      <c r="C136" s="84" t="s">
        <v>16</v>
      </c>
      <c r="D136" s="72">
        <v>0.33412799999999993</v>
      </c>
      <c r="E136" s="72">
        <v>0.38592799999999999</v>
      </c>
      <c r="F136" s="72">
        <v>0.38592799999999999</v>
      </c>
      <c r="G136" s="72">
        <v>0.38592799999999999</v>
      </c>
      <c r="H136" s="72">
        <v>0.38592799999999999</v>
      </c>
      <c r="I136" s="72">
        <v>0.38592799999999999</v>
      </c>
    </row>
    <row r="137" spans="1:9" x14ac:dyDescent="0.25">
      <c r="A137" s="73"/>
      <c r="B137" s="87"/>
      <c r="C137" s="85" t="s">
        <v>17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</row>
    <row r="138" spans="1:9" x14ac:dyDescent="0.25">
      <c r="A138" s="73"/>
      <c r="B138" s="87"/>
      <c r="C138" s="85" t="s">
        <v>18</v>
      </c>
      <c r="D138" s="72">
        <v>0.59023602899999994</v>
      </c>
      <c r="E138" s="72">
        <v>0.96549123299999984</v>
      </c>
      <c r="F138" s="72">
        <v>1.8145656999999999</v>
      </c>
      <c r="G138" s="72">
        <v>3.2583438850000008</v>
      </c>
      <c r="H138" s="72">
        <v>5.0469782629999997</v>
      </c>
      <c r="I138" s="72">
        <v>7.7265597980000003</v>
      </c>
    </row>
    <row r="139" spans="1:9" x14ac:dyDescent="0.25">
      <c r="A139" s="73"/>
      <c r="B139" s="73"/>
      <c r="C139" s="84" t="s">
        <v>19</v>
      </c>
      <c r="D139" s="72">
        <v>0.14344499999999999</v>
      </c>
      <c r="E139" s="72">
        <v>0.24724499999999999</v>
      </c>
      <c r="F139" s="72">
        <v>0.27444499999999999</v>
      </c>
      <c r="G139" s="72">
        <v>0.27444499999999999</v>
      </c>
      <c r="H139" s="72">
        <v>0.27444499999999999</v>
      </c>
      <c r="I139" s="72">
        <v>0.45944499999999999</v>
      </c>
    </row>
    <row r="140" spans="1:9" x14ac:dyDescent="0.25">
      <c r="A140" s="73"/>
      <c r="B140" s="73"/>
      <c r="C140" s="85" t="s">
        <v>20</v>
      </c>
      <c r="D140" s="72">
        <v>0.128108</v>
      </c>
      <c r="E140" s="72">
        <v>0.15410799999999997</v>
      </c>
      <c r="F140" s="72">
        <v>0.15410799999999997</v>
      </c>
      <c r="G140" s="72">
        <v>0.15410799999999997</v>
      </c>
      <c r="H140" s="72">
        <v>0.15410799999999997</v>
      </c>
      <c r="I140" s="72">
        <v>0.15410799999999997</v>
      </c>
    </row>
    <row r="141" spans="1:9" ht="15.75" thickBot="1" x14ac:dyDescent="0.3">
      <c r="A141" s="73"/>
      <c r="B141" s="88"/>
      <c r="C141" s="78" t="s">
        <v>21</v>
      </c>
      <c r="D141" s="23">
        <v>117.062949661619</v>
      </c>
      <c r="E141" s="23">
        <v>114.09137721109045</v>
      </c>
      <c r="F141" s="23">
        <v>100.81694186209045</v>
      </c>
      <c r="G141" s="23">
        <v>105.63852204709045</v>
      </c>
      <c r="H141" s="23">
        <v>107.30396642509045</v>
      </c>
      <c r="I141" s="23">
        <v>109.79074511009046</v>
      </c>
    </row>
    <row r="142" spans="1:9" x14ac:dyDescent="0.25">
      <c r="A142" s="73"/>
      <c r="B142" s="31" t="s">
        <v>107</v>
      </c>
      <c r="C142" s="84" t="s">
        <v>9</v>
      </c>
      <c r="D142" s="162">
        <v>41.395501000000003</v>
      </c>
      <c r="E142" s="162">
        <v>38.060386197</v>
      </c>
      <c r="F142" s="162">
        <v>39.192365076000002</v>
      </c>
      <c r="G142" s="162">
        <v>38.888278756000005</v>
      </c>
      <c r="H142" s="162">
        <v>38.888278756000005</v>
      </c>
      <c r="I142" s="162">
        <v>38.888278756000005</v>
      </c>
    </row>
    <row r="143" spans="1:9" x14ac:dyDescent="0.25">
      <c r="A143" s="73"/>
      <c r="B143" s="87"/>
      <c r="C143" s="84" t="s">
        <v>85</v>
      </c>
      <c r="D143" s="162">
        <v>0</v>
      </c>
      <c r="E143" s="162">
        <v>0</v>
      </c>
      <c r="F143" s="162">
        <v>0</v>
      </c>
      <c r="G143" s="162">
        <v>0</v>
      </c>
      <c r="H143" s="162">
        <v>0</v>
      </c>
      <c r="I143" s="162">
        <v>0</v>
      </c>
    </row>
    <row r="144" spans="1:9" x14ac:dyDescent="0.25">
      <c r="A144" s="73"/>
      <c r="B144" s="73"/>
      <c r="C144" s="84" t="s">
        <v>10</v>
      </c>
      <c r="D144" s="162">
        <v>20.224290089999997</v>
      </c>
      <c r="E144" s="162">
        <v>18.421838089999998</v>
      </c>
      <c r="F144" s="162">
        <v>18.388238089999998</v>
      </c>
      <c r="G144" s="162">
        <v>18.388238089999998</v>
      </c>
      <c r="H144" s="162">
        <v>18.362238089999998</v>
      </c>
      <c r="I144" s="162">
        <v>18.031878953</v>
      </c>
    </row>
    <row r="145" spans="1:9" x14ac:dyDescent="0.25">
      <c r="A145" s="73"/>
      <c r="B145" s="73"/>
      <c r="C145" s="85" t="s">
        <v>79</v>
      </c>
      <c r="D145" s="162">
        <v>23.775478499999998</v>
      </c>
      <c r="E145" s="162">
        <v>23.066952266389897</v>
      </c>
      <c r="F145" s="162">
        <v>18.507049190299448</v>
      </c>
      <c r="G145" s="162">
        <v>18.317736752575833</v>
      </c>
      <c r="H145" s="162">
        <v>15.855128205964721</v>
      </c>
      <c r="I145" s="162">
        <v>15.831590483964721</v>
      </c>
    </row>
    <row r="146" spans="1:9" x14ac:dyDescent="0.25">
      <c r="A146" s="73"/>
      <c r="B146" s="73"/>
      <c r="C146" s="85" t="s">
        <v>80</v>
      </c>
      <c r="D146" s="162">
        <v>0</v>
      </c>
      <c r="E146" s="162">
        <v>0</v>
      </c>
      <c r="F146" s="162">
        <v>0</v>
      </c>
      <c r="G146" s="162">
        <v>0</v>
      </c>
      <c r="H146" s="162">
        <v>1.399193358</v>
      </c>
      <c r="I146" s="162">
        <v>1.399193358</v>
      </c>
    </row>
    <row r="147" spans="1:9" x14ac:dyDescent="0.25">
      <c r="A147" s="73"/>
      <c r="B147" s="73"/>
      <c r="C147" s="84" t="s">
        <v>12</v>
      </c>
      <c r="D147" s="162">
        <v>18.979505500000002</v>
      </c>
      <c r="E147" s="162">
        <v>0.87417884300000004</v>
      </c>
      <c r="F147" s="162">
        <v>0.63783767899999999</v>
      </c>
      <c r="G147" s="162">
        <v>0.27375551399999998</v>
      </c>
      <c r="H147" s="162">
        <v>0.16716957300000024</v>
      </c>
      <c r="I147" s="162">
        <v>4.5474735088646403E-16</v>
      </c>
    </row>
    <row r="148" spans="1:9" x14ac:dyDescent="0.25">
      <c r="A148" s="73"/>
      <c r="B148" s="73"/>
      <c r="C148" s="84" t="s">
        <v>13</v>
      </c>
      <c r="D148" s="162">
        <v>8.4249939999999999</v>
      </c>
      <c r="E148" s="162">
        <v>6.1749939999999999</v>
      </c>
      <c r="F148" s="162">
        <v>6.232494</v>
      </c>
      <c r="G148" s="162">
        <v>6.232494</v>
      </c>
      <c r="H148" s="162">
        <v>6.232494</v>
      </c>
      <c r="I148" s="162">
        <v>6.232494</v>
      </c>
    </row>
    <row r="149" spans="1:9" x14ac:dyDescent="0.25">
      <c r="A149" s="73"/>
      <c r="B149" s="73"/>
      <c r="C149" s="84" t="s">
        <v>14</v>
      </c>
      <c r="D149" s="162">
        <v>19.526842000000002</v>
      </c>
      <c r="E149" s="162">
        <v>19.531592</v>
      </c>
      <c r="F149" s="162">
        <v>19.531592</v>
      </c>
      <c r="G149" s="162">
        <v>19.535592000000001</v>
      </c>
      <c r="H149" s="162">
        <v>19.535592000000001</v>
      </c>
      <c r="I149" s="162">
        <v>19.535592000000001</v>
      </c>
    </row>
    <row r="150" spans="1:9" x14ac:dyDescent="0.25">
      <c r="A150" s="73"/>
      <c r="B150" s="73"/>
      <c r="C150" s="84" t="s">
        <v>15</v>
      </c>
      <c r="D150" s="162">
        <v>9.8801899999999989</v>
      </c>
      <c r="E150" s="162">
        <v>11.112145892000001</v>
      </c>
      <c r="F150" s="162">
        <v>11.550145892</v>
      </c>
      <c r="G150" s="162">
        <v>11.550145891999996</v>
      </c>
      <c r="H150" s="162">
        <v>12.017002640000001</v>
      </c>
      <c r="I150" s="162">
        <v>12.017002639999998</v>
      </c>
    </row>
    <row r="151" spans="1:9" x14ac:dyDescent="0.25">
      <c r="A151" s="73"/>
      <c r="B151" s="73"/>
      <c r="C151" s="84" t="s">
        <v>16</v>
      </c>
      <c r="D151" s="162">
        <v>0.788941</v>
      </c>
      <c r="E151" s="162">
        <v>0.788941</v>
      </c>
      <c r="F151" s="162">
        <v>0.788941</v>
      </c>
      <c r="G151" s="162">
        <v>0.788941</v>
      </c>
      <c r="H151" s="162">
        <v>0.788941</v>
      </c>
      <c r="I151" s="162">
        <v>0.788941</v>
      </c>
    </row>
    <row r="152" spans="1:9" x14ac:dyDescent="0.25">
      <c r="A152" s="73"/>
      <c r="B152" s="87"/>
      <c r="C152" s="85" t="s">
        <v>17</v>
      </c>
      <c r="D152" s="162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</row>
    <row r="153" spans="1:9" x14ac:dyDescent="0.25">
      <c r="A153" s="73"/>
      <c r="B153" s="87"/>
      <c r="C153" s="85" t="s">
        <v>18</v>
      </c>
      <c r="D153" s="162">
        <v>2.2134836790000003</v>
      </c>
      <c r="E153" s="162">
        <v>3.0079423460000005</v>
      </c>
      <c r="F153" s="162">
        <v>3.4638152510000007</v>
      </c>
      <c r="G153" s="162">
        <v>5.4346084940000017</v>
      </c>
      <c r="H153" s="162">
        <v>7.5124610099999991</v>
      </c>
      <c r="I153" s="162">
        <v>11.442907951000002</v>
      </c>
    </row>
    <row r="154" spans="1:9" x14ac:dyDescent="0.25">
      <c r="A154" s="73"/>
      <c r="B154" s="73"/>
      <c r="C154" s="84" t="s">
        <v>19</v>
      </c>
      <c r="D154" s="162">
        <v>2.4784329999999999</v>
      </c>
      <c r="E154" s="162">
        <v>2.5434329999999998</v>
      </c>
      <c r="F154" s="162">
        <v>3.0934330000000001</v>
      </c>
      <c r="G154" s="162">
        <v>3.7118472899999997</v>
      </c>
      <c r="H154" s="162">
        <v>4.2698472899999995</v>
      </c>
      <c r="I154" s="162">
        <v>5.4028472900000004</v>
      </c>
    </row>
    <row r="155" spans="1:9" x14ac:dyDescent="0.25">
      <c r="A155" s="73"/>
      <c r="B155" s="73"/>
      <c r="C155" s="85" t="s">
        <v>20</v>
      </c>
      <c r="D155" s="162">
        <v>0.11667000000000001</v>
      </c>
      <c r="E155" s="162">
        <v>0.11667000000000001</v>
      </c>
      <c r="F155" s="162">
        <v>0.11667000000000001</v>
      </c>
      <c r="G155" s="162">
        <v>0.11667000000000001</v>
      </c>
      <c r="H155" s="162">
        <v>0.11667000000000001</v>
      </c>
      <c r="I155" s="162">
        <v>0.11667000000000001</v>
      </c>
    </row>
    <row r="156" spans="1:9" ht="15.75" thickBot="1" x14ac:dyDescent="0.3">
      <c r="A156" s="73"/>
      <c r="B156" s="88"/>
      <c r="C156" s="78" t="s">
        <v>21</v>
      </c>
      <c r="D156" s="23">
        <v>147.80432876899999</v>
      </c>
      <c r="E156" s="23">
        <v>123.69907363438989</v>
      </c>
      <c r="F156" s="23">
        <v>121.50258117829944</v>
      </c>
      <c r="G156" s="23">
        <v>123.23830778857582</v>
      </c>
      <c r="H156" s="23">
        <v>125.1450159229647</v>
      </c>
      <c r="I156" s="23">
        <v>129.68739643196471</v>
      </c>
    </row>
    <row r="157" spans="1:9" x14ac:dyDescent="0.25">
      <c r="A157" s="73"/>
      <c r="B157" s="31" t="s">
        <v>106</v>
      </c>
      <c r="C157" s="84" t="s">
        <v>9</v>
      </c>
      <c r="D157" s="162">
        <v>37.917915000000001</v>
      </c>
      <c r="E157" s="162">
        <v>39.322223246999997</v>
      </c>
      <c r="F157" s="162">
        <v>40.090223246999997</v>
      </c>
      <c r="G157" s="162">
        <v>40.090223246999997</v>
      </c>
      <c r="H157" s="162">
        <v>40.090223246999997</v>
      </c>
      <c r="I157" s="162">
        <v>39.945613401000003</v>
      </c>
    </row>
    <row r="158" spans="1:9" x14ac:dyDescent="0.25">
      <c r="A158" s="73"/>
      <c r="B158" s="87"/>
      <c r="C158" s="84" t="s">
        <v>85</v>
      </c>
      <c r="D158" s="162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</row>
    <row r="159" spans="1:9" x14ac:dyDescent="0.25">
      <c r="A159" s="73"/>
      <c r="B159" s="73"/>
      <c r="C159" s="84" t="s">
        <v>10</v>
      </c>
      <c r="D159" s="162">
        <v>9.3658419999999989</v>
      </c>
      <c r="E159" s="162">
        <v>9.3467193769999994</v>
      </c>
      <c r="F159" s="162">
        <v>9.3467193769999994</v>
      </c>
      <c r="G159" s="162">
        <v>9.3278420000000004</v>
      </c>
      <c r="H159" s="162">
        <v>9.3278420000000004</v>
      </c>
      <c r="I159" s="162">
        <v>9.3278420000000004</v>
      </c>
    </row>
    <row r="160" spans="1:9" x14ac:dyDescent="0.25">
      <c r="A160" s="73"/>
      <c r="B160" s="73"/>
      <c r="C160" s="85" t="s">
        <v>79</v>
      </c>
      <c r="D160" s="162">
        <v>34.330834312999997</v>
      </c>
      <c r="E160" s="162">
        <v>34.330834312999997</v>
      </c>
      <c r="F160" s="162">
        <v>27.03696934660725</v>
      </c>
      <c r="G160" s="162">
        <v>26.497520516607253</v>
      </c>
      <c r="H160" s="162">
        <v>25.12739331360725</v>
      </c>
      <c r="I160" s="162">
        <v>23.761505995999997</v>
      </c>
    </row>
    <row r="161" spans="1:9" x14ac:dyDescent="0.25">
      <c r="A161" s="73"/>
      <c r="B161" s="73"/>
      <c r="C161" s="85" t="s">
        <v>80</v>
      </c>
      <c r="D161" s="162">
        <v>0</v>
      </c>
      <c r="E161" s="162">
        <v>0</v>
      </c>
      <c r="F161" s="162">
        <v>0.4</v>
      </c>
      <c r="G161" s="162">
        <v>0.4</v>
      </c>
      <c r="H161" s="162">
        <v>0.73120000000000007</v>
      </c>
      <c r="I161" s="162">
        <v>0.73120000000000007</v>
      </c>
    </row>
    <row r="162" spans="1:9" x14ac:dyDescent="0.25">
      <c r="A162" s="73"/>
      <c r="B162" s="73"/>
      <c r="C162" s="84" t="s">
        <v>12</v>
      </c>
      <c r="D162" s="162">
        <v>23.642980000000001</v>
      </c>
      <c r="E162" s="162">
        <v>8.9104695970000005</v>
      </c>
      <c r="F162" s="162">
        <v>8.9104695970000005</v>
      </c>
      <c r="G162" s="162">
        <v>8.9104695970000005</v>
      </c>
      <c r="H162" s="162">
        <v>8.9104695970000005</v>
      </c>
      <c r="I162" s="162">
        <v>4.679752508</v>
      </c>
    </row>
    <row r="163" spans="1:9" x14ac:dyDescent="0.25">
      <c r="A163" s="73"/>
      <c r="B163" s="73"/>
      <c r="C163" s="84" t="s">
        <v>13</v>
      </c>
      <c r="D163" s="162">
        <v>6.2184901234567906</v>
      </c>
      <c r="E163" s="162">
        <v>4.9743901234567902</v>
      </c>
      <c r="F163" s="162">
        <v>4.9743901234567902</v>
      </c>
      <c r="G163" s="162">
        <v>4.9743901234567902</v>
      </c>
      <c r="H163" s="162">
        <v>4.9743901234567902</v>
      </c>
      <c r="I163" s="162">
        <v>4.9743901234567902</v>
      </c>
    </row>
    <row r="164" spans="1:9" x14ac:dyDescent="0.25">
      <c r="A164" s="73"/>
      <c r="B164" s="73"/>
      <c r="C164" s="84" t="s">
        <v>14</v>
      </c>
      <c r="D164" s="162">
        <v>3.3526349999999998</v>
      </c>
      <c r="E164" s="162">
        <v>3.326635</v>
      </c>
      <c r="F164" s="162">
        <v>3.3206349999999998</v>
      </c>
      <c r="G164" s="162">
        <v>3.3206349999999998</v>
      </c>
      <c r="H164" s="162">
        <v>3.3206349999999998</v>
      </c>
      <c r="I164" s="162">
        <v>3.3206349999999998</v>
      </c>
    </row>
    <row r="165" spans="1:9" x14ac:dyDescent="0.25">
      <c r="A165" s="73"/>
      <c r="B165" s="73"/>
      <c r="C165" s="84" t="s">
        <v>15</v>
      </c>
      <c r="D165" s="162">
        <v>13.252894000000001</v>
      </c>
      <c r="E165" s="162">
        <v>13.403893999999998</v>
      </c>
      <c r="F165" s="162">
        <v>13.403894000000001</v>
      </c>
      <c r="G165" s="162">
        <v>13.403893999999998</v>
      </c>
      <c r="H165" s="162">
        <v>13.403894000000001</v>
      </c>
      <c r="I165" s="162">
        <v>13.403894000000001</v>
      </c>
    </row>
    <row r="166" spans="1:9" x14ac:dyDescent="0.25">
      <c r="A166" s="73"/>
      <c r="B166" s="73"/>
      <c r="C166" s="84" t="s">
        <v>16</v>
      </c>
      <c r="D166" s="162">
        <v>0.14848500000000003</v>
      </c>
      <c r="E166" s="162">
        <v>0.14848500000000003</v>
      </c>
      <c r="F166" s="162">
        <v>0.14848500000000003</v>
      </c>
      <c r="G166" s="162">
        <v>0.14848500000000003</v>
      </c>
      <c r="H166" s="162">
        <v>0.14848500000000003</v>
      </c>
      <c r="I166" s="162">
        <v>0.14848500000000003</v>
      </c>
    </row>
    <row r="167" spans="1:9" x14ac:dyDescent="0.25">
      <c r="A167" s="73"/>
      <c r="B167" s="87"/>
      <c r="C167" s="85" t="s">
        <v>17</v>
      </c>
      <c r="D167" s="162">
        <v>0</v>
      </c>
      <c r="E167" s="162">
        <v>0</v>
      </c>
      <c r="F167" s="162">
        <v>0</v>
      </c>
      <c r="G167" s="162">
        <v>0</v>
      </c>
      <c r="H167" s="162">
        <v>0</v>
      </c>
      <c r="I167" s="162">
        <v>0</v>
      </c>
    </row>
    <row r="168" spans="1:9" x14ac:dyDescent="0.25">
      <c r="A168" s="73"/>
      <c r="B168" s="87"/>
      <c r="C168" s="85" t="s">
        <v>18</v>
      </c>
      <c r="D168" s="162">
        <v>0.69321970799999988</v>
      </c>
      <c r="E168" s="162">
        <v>1.0743218640000001</v>
      </c>
      <c r="F168" s="162">
        <v>1.793490617</v>
      </c>
      <c r="G168" s="162">
        <v>3.186842270000001</v>
      </c>
      <c r="H168" s="162">
        <v>4.9591422529999996</v>
      </c>
      <c r="I168" s="162">
        <v>7.505302262999999</v>
      </c>
    </row>
    <row r="169" spans="1:9" x14ac:dyDescent="0.25">
      <c r="A169" s="73"/>
      <c r="B169" s="73"/>
      <c r="C169" s="84" t="s">
        <v>19</v>
      </c>
      <c r="D169" s="162">
        <v>0.111846</v>
      </c>
      <c r="E169" s="162">
        <v>0.111846</v>
      </c>
      <c r="F169" s="162">
        <v>0.111846</v>
      </c>
      <c r="G169" s="162">
        <v>0.111846</v>
      </c>
      <c r="H169" s="162">
        <v>0.111846</v>
      </c>
      <c r="I169" s="162">
        <v>0.171846</v>
      </c>
    </row>
    <row r="170" spans="1:9" x14ac:dyDescent="0.25">
      <c r="A170" s="73"/>
      <c r="B170" s="73"/>
      <c r="C170" s="85" t="s">
        <v>20</v>
      </c>
      <c r="D170" s="162">
        <v>0.33600800000000003</v>
      </c>
      <c r="E170" s="162">
        <v>0.33600800000000003</v>
      </c>
      <c r="F170" s="162">
        <v>0.33600800000000003</v>
      </c>
      <c r="G170" s="162">
        <v>0.33600800000000003</v>
      </c>
      <c r="H170" s="162">
        <v>0.33600800000000003</v>
      </c>
      <c r="I170" s="162">
        <v>0.33600800000000003</v>
      </c>
    </row>
    <row r="171" spans="1:9" ht="15.75" thickBot="1" x14ac:dyDescent="0.3">
      <c r="A171" s="73"/>
      <c r="B171" s="88"/>
      <c r="C171" s="78" t="s">
        <v>21</v>
      </c>
      <c r="D171" s="163">
        <v>129.37114914445681</v>
      </c>
      <c r="E171" s="163">
        <v>115.28582652145678</v>
      </c>
      <c r="F171" s="163">
        <v>109.87313030806405</v>
      </c>
      <c r="G171" s="163">
        <v>110.70815575406404</v>
      </c>
      <c r="H171" s="163">
        <v>111.44152853406405</v>
      </c>
      <c r="I171" s="163">
        <v>108.30647429145679</v>
      </c>
    </row>
    <row r="172" spans="1:9" x14ac:dyDescent="0.25">
      <c r="A172" s="73"/>
      <c r="B172" s="31" t="s">
        <v>31</v>
      </c>
      <c r="C172" s="84" t="s">
        <v>9</v>
      </c>
      <c r="D172" s="22">
        <v>23.326802999999998</v>
      </c>
      <c r="E172" s="22">
        <v>24.545802999999999</v>
      </c>
      <c r="F172" s="22">
        <v>24.548528621000003</v>
      </c>
      <c r="G172" s="22">
        <v>24.571755422999999</v>
      </c>
      <c r="H172" s="22">
        <v>24.584768563000001</v>
      </c>
      <c r="I172" s="22">
        <v>24.625363751000002</v>
      </c>
    </row>
    <row r="173" spans="1:9" x14ac:dyDescent="0.25">
      <c r="A173" s="73"/>
      <c r="B173" s="87"/>
      <c r="C173" s="84" t="s">
        <v>85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</row>
    <row r="174" spans="1:9" x14ac:dyDescent="0.25">
      <c r="A174" s="73"/>
      <c r="B174" s="73"/>
      <c r="C174" s="84" t="s">
        <v>10</v>
      </c>
      <c r="D174" s="72">
        <v>11.0299</v>
      </c>
      <c r="E174" s="72">
        <v>11.061744358</v>
      </c>
      <c r="F174" s="72">
        <v>11.061744358</v>
      </c>
      <c r="G174" s="72">
        <v>10.416744358000001</v>
      </c>
      <c r="H174" s="72">
        <v>10.374744357999999</v>
      </c>
      <c r="I174" s="72">
        <v>10.374744357999999</v>
      </c>
    </row>
    <row r="175" spans="1:9" x14ac:dyDescent="0.25">
      <c r="A175" s="73"/>
      <c r="B175" s="73"/>
      <c r="C175" s="85" t="s">
        <v>79</v>
      </c>
      <c r="D175" s="72">
        <v>9.3931780000000007</v>
      </c>
      <c r="E175" s="72">
        <v>9.1431780000000007</v>
      </c>
      <c r="F175" s="72">
        <v>7.1599709049999998</v>
      </c>
      <c r="G175" s="72">
        <v>5.5403235390000001</v>
      </c>
      <c r="H175" s="72">
        <v>5.5403235390000001</v>
      </c>
      <c r="I175" s="72">
        <v>5.5403235390000001</v>
      </c>
    </row>
    <row r="176" spans="1:9" x14ac:dyDescent="0.25">
      <c r="A176" s="73"/>
      <c r="B176" s="73"/>
      <c r="C176" s="85" t="s">
        <v>80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</row>
    <row r="177" spans="1:9" x14ac:dyDescent="0.25">
      <c r="A177" s="73"/>
      <c r="B177" s="73"/>
      <c r="C177" s="84" t="s">
        <v>12</v>
      </c>
      <c r="D177" s="72">
        <v>8.0298300000000005</v>
      </c>
      <c r="E177" s="72">
        <v>2.7261508209999996</v>
      </c>
      <c r="F177" s="72">
        <v>2.7261508209999996</v>
      </c>
      <c r="G177" s="72">
        <v>2.7261508209999996</v>
      </c>
      <c r="H177" s="72">
        <v>2.2582295290000003</v>
      </c>
      <c r="I177" s="72">
        <v>1.376985226</v>
      </c>
    </row>
    <row r="178" spans="1:9" x14ac:dyDescent="0.25">
      <c r="A178" s="73"/>
      <c r="B178" s="73"/>
      <c r="C178" s="84" t="s">
        <v>13</v>
      </c>
      <c r="D178" s="72">
        <v>3.4863499999999998</v>
      </c>
      <c r="E178" s="72">
        <v>3.4863499999999998</v>
      </c>
      <c r="F178" s="72">
        <v>3.4863499999999998</v>
      </c>
      <c r="G178" s="72">
        <v>3.4863499999999998</v>
      </c>
      <c r="H178" s="72">
        <v>3.4863499999999998</v>
      </c>
      <c r="I178" s="72">
        <v>3.4863499999999998</v>
      </c>
    </row>
    <row r="179" spans="1:9" x14ac:dyDescent="0.25">
      <c r="A179" s="73"/>
      <c r="B179" s="73"/>
      <c r="C179" s="84" t="s">
        <v>14</v>
      </c>
      <c r="D179" s="72">
        <v>5.45E-2</v>
      </c>
      <c r="E179" s="72">
        <v>5.45E-2</v>
      </c>
      <c r="F179" s="72">
        <v>5.45E-2</v>
      </c>
      <c r="G179" s="72">
        <v>5.45E-2</v>
      </c>
      <c r="H179" s="72">
        <v>5.45E-2</v>
      </c>
      <c r="I179" s="72">
        <v>5.45E-2</v>
      </c>
    </row>
    <row r="180" spans="1:9" x14ac:dyDescent="0.25">
      <c r="A180" s="73"/>
      <c r="B180" s="73"/>
      <c r="C180" s="84" t="s">
        <v>15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</row>
    <row r="181" spans="1:9" x14ac:dyDescent="0.25">
      <c r="A181" s="73"/>
      <c r="B181" s="73"/>
      <c r="C181" s="84" t="s">
        <v>16</v>
      </c>
      <c r="D181" s="72">
        <v>0.37269000000000002</v>
      </c>
      <c r="E181" s="72">
        <v>0.37269000000000002</v>
      </c>
      <c r="F181" s="72">
        <v>0.37269000000000002</v>
      </c>
      <c r="G181" s="72">
        <v>0.37269000000000002</v>
      </c>
      <c r="H181" s="72">
        <v>0.37269000000000002</v>
      </c>
      <c r="I181" s="72">
        <v>0.37269000000000002</v>
      </c>
    </row>
    <row r="182" spans="1:9" x14ac:dyDescent="0.25">
      <c r="A182" s="73"/>
      <c r="B182" s="87"/>
      <c r="C182" s="85" t="s">
        <v>17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</row>
    <row r="183" spans="1:9" x14ac:dyDescent="0.25">
      <c r="A183" s="73"/>
      <c r="B183" s="87"/>
      <c r="C183" s="85" t="s">
        <v>18</v>
      </c>
      <c r="D183" s="72">
        <v>0.27519520200000003</v>
      </c>
      <c r="E183" s="72">
        <v>0.45015644700000013</v>
      </c>
      <c r="F183" s="72">
        <v>0.48762024600000015</v>
      </c>
      <c r="G183" s="72">
        <v>1.1607760799999998</v>
      </c>
      <c r="H183" s="72">
        <v>2.0285426670000004</v>
      </c>
      <c r="I183" s="72">
        <v>4.2923021579999983</v>
      </c>
    </row>
    <row r="184" spans="1:9" x14ac:dyDescent="0.25">
      <c r="A184" s="73"/>
      <c r="B184" s="73"/>
      <c r="C184" s="84" t="s">
        <v>19</v>
      </c>
      <c r="D184" s="72">
        <v>4.07E-2</v>
      </c>
      <c r="E184" s="72">
        <v>4.07E-2</v>
      </c>
      <c r="F184" s="72">
        <v>4.07E-2</v>
      </c>
      <c r="G184" s="72">
        <v>4.07E-2</v>
      </c>
      <c r="H184" s="72">
        <v>4.07E-2</v>
      </c>
      <c r="I184" s="72">
        <v>4.07E-2</v>
      </c>
    </row>
    <row r="185" spans="1:9" x14ac:dyDescent="0.25">
      <c r="A185" s="73"/>
      <c r="B185" s="73"/>
      <c r="C185" s="85" t="s">
        <v>20</v>
      </c>
      <c r="D185" s="72">
        <v>0.38783799999999996</v>
      </c>
      <c r="E185" s="72">
        <v>0.38783799999999996</v>
      </c>
      <c r="F185" s="72">
        <v>0.48283799999999999</v>
      </c>
      <c r="G185" s="72">
        <v>0.48283799999999999</v>
      </c>
      <c r="H185" s="72">
        <v>0.48283799999999999</v>
      </c>
      <c r="I185" s="72">
        <v>0.48283799999999999</v>
      </c>
    </row>
    <row r="186" spans="1:9" ht="15.75" thickBot="1" x14ac:dyDescent="0.3">
      <c r="A186" s="73"/>
      <c r="B186" s="88"/>
      <c r="C186" s="78" t="s">
        <v>21</v>
      </c>
      <c r="D186" s="23">
        <v>56.396984201999992</v>
      </c>
      <c r="E186" s="23">
        <v>52.269110625999993</v>
      </c>
      <c r="F186" s="23">
        <v>50.421092950999999</v>
      </c>
      <c r="G186" s="23">
        <v>48.852828220999996</v>
      </c>
      <c r="H186" s="23">
        <v>49.223686655999998</v>
      </c>
      <c r="I186" s="23">
        <v>50.646797032000002</v>
      </c>
    </row>
    <row r="187" spans="1:9" x14ac:dyDescent="0.25">
      <c r="A187" s="73"/>
      <c r="B187" s="31" t="s">
        <v>35</v>
      </c>
      <c r="C187" s="84" t="s">
        <v>9</v>
      </c>
      <c r="D187" s="22">
        <v>8.4083610000000011</v>
      </c>
      <c r="E187" s="22">
        <v>9.0373610000000006</v>
      </c>
      <c r="F187" s="22">
        <v>9.0373610000000006</v>
      </c>
      <c r="G187" s="22">
        <v>9.0373610000000006</v>
      </c>
      <c r="H187" s="22">
        <v>9.0373610000000006</v>
      </c>
      <c r="I187" s="22">
        <v>9.0373610000000006</v>
      </c>
    </row>
    <row r="188" spans="1:9" x14ac:dyDescent="0.25">
      <c r="A188" s="73"/>
      <c r="B188" s="87"/>
      <c r="C188" s="84" t="s">
        <v>85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</row>
    <row r="189" spans="1:9" x14ac:dyDescent="0.25">
      <c r="A189" s="73"/>
      <c r="B189" s="73"/>
      <c r="C189" s="84" t="s">
        <v>10</v>
      </c>
      <c r="D189" s="72">
        <v>2.5647699999999993</v>
      </c>
      <c r="E189" s="72">
        <v>1.7380590399999998</v>
      </c>
      <c r="F189" s="72">
        <v>1.7380590399999998</v>
      </c>
      <c r="G189" s="72">
        <v>1.7380590399999998</v>
      </c>
      <c r="H189" s="72">
        <v>1.7380590399999998</v>
      </c>
      <c r="I189" s="72">
        <v>1.7380590399999998</v>
      </c>
    </row>
    <row r="190" spans="1:9" x14ac:dyDescent="0.25">
      <c r="A190" s="73"/>
      <c r="B190" s="73"/>
      <c r="C190" s="85" t="s">
        <v>79</v>
      </c>
      <c r="D190" s="72">
        <v>11.348791549999998</v>
      </c>
      <c r="E190" s="72">
        <v>11.125791549999999</v>
      </c>
      <c r="F190" s="72">
        <v>7.0188237190000002</v>
      </c>
      <c r="G190" s="72">
        <v>7.0188237190000002</v>
      </c>
      <c r="H190" s="72">
        <v>4.6355009297233343</v>
      </c>
      <c r="I190" s="72">
        <v>4.6355009297233343</v>
      </c>
    </row>
    <row r="191" spans="1:9" x14ac:dyDescent="0.25">
      <c r="A191" s="73"/>
      <c r="B191" s="73"/>
      <c r="C191" s="85" t="s">
        <v>80</v>
      </c>
      <c r="D191" s="72">
        <v>0</v>
      </c>
      <c r="E191" s="72">
        <v>0</v>
      </c>
      <c r="F191" s="72">
        <v>0</v>
      </c>
      <c r="G191" s="72">
        <v>0</v>
      </c>
      <c r="H191" s="72">
        <v>1.711937569</v>
      </c>
      <c r="I191" s="72">
        <v>1.711937569</v>
      </c>
    </row>
    <row r="192" spans="1:9" x14ac:dyDescent="0.25">
      <c r="A192" s="73"/>
      <c r="B192" s="73"/>
      <c r="C192" s="84" t="s">
        <v>12</v>
      </c>
      <c r="D192" s="72">
        <v>0.75699000000000005</v>
      </c>
      <c r="E192" s="72">
        <v>2.2204460492503131E-18</v>
      </c>
      <c r="F192" s="72">
        <v>2.2204460492503131E-18</v>
      </c>
      <c r="G192" s="72">
        <v>2.2204460492503131E-18</v>
      </c>
      <c r="H192" s="72">
        <v>2.2204460492503131E-18</v>
      </c>
      <c r="I192" s="72">
        <v>2.2204460492503131E-18</v>
      </c>
    </row>
    <row r="193" spans="1:9" x14ac:dyDescent="0.25">
      <c r="A193" s="73"/>
      <c r="B193" s="73"/>
      <c r="C193" s="84" t="s">
        <v>13</v>
      </c>
      <c r="D193" s="72">
        <v>1.131</v>
      </c>
      <c r="E193" s="72">
        <v>1.131</v>
      </c>
      <c r="F193" s="72">
        <v>1.2441000000000002</v>
      </c>
      <c r="G193" s="72">
        <v>1.2441000000000002</v>
      </c>
      <c r="H193" s="72">
        <v>1.2441000000000002</v>
      </c>
      <c r="I193" s="72">
        <v>1.2441000000000002</v>
      </c>
    </row>
    <row r="194" spans="1:9" x14ac:dyDescent="0.25">
      <c r="A194" s="73"/>
      <c r="B194" s="73"/>
      <c r="C194" s="84" t="s">
        <v>14</v>
      </c>
      <c r="D194" s="72">
        <v>32.656320000000001</v>
      </c>
      <c r="E194" s="72">
        <v>32.687820000000002</v>
      </c>
      <c r="F194" s="72">
        <v>32.719859999999997</v>
      </c>
      <c r="G194" s="72">
        <v>32.533460000000005</v>
      </c>
      <c r="H194" s="72">
        <v>32.253860000000003</v>
      </c>
      <c r="I194" s="72">
        <v>31.787860000000006</v>
      </c>
    </row>
    <row r="195" spans="1:9" x14ac:dyDescent="0.25">
      <c r="A195" s="73"/>
      <c r="B195" s="73"/>
      <c r="C195" s="84" t="s">
        <v>15</v>
      </c>
      <c r="D195" s="72">
        <v>8.892647000000002</v>
      </c>
      <c r="E195" s="72">
        <v>9.9536470000000001</v>
      </c>
      <c r="F195" s="72">
        <v>10.154647000000001</v>
      </c>
      <c r="G195" s="72">
        <v>10.154647000000001</v>
      </c>
      <c r="H195" s="72">
        <v>10.154647000000001</v>
      </c>
      <c r="I195" s="72">
        <v>10.154647000000001</v>
      </c>
    </row>
    <row r="196" spans="1:9" x14ac:dyDescent="0.25">
      <c r="A196" s="73"/>
      <c r="B196" s="73"/>
      <c r="C196" s="84" t="s">
        <v>16</v>
      </c>
      <c r="D196" s="72">
        <v>0.36310300000000001</v>
      </c>
      <c r="E196" s="72">
        <v>0.36310300000000001</v>
      </c>
      <c r="F196" s="72">
        <v>0.36310300000000001</v>
      </c>
      <c r="G196" s="72">
        <v>0.36310300000000001</v>
      </c>
      <c r="H196" s="72">
        <v>0.36310300000000001</v>
      </c>
      <c r="I196" s="72">
        <v>0.36310300000000001</v>
      </c>
    </row>
    <row r="197" spans="1:9" x14ac:dyDescent="0.25">
      <c r="A197" s="73"/>
      <c r="B197" s="87"/>
      <c r="C197" s="85" t="s">
        <v>17</v>
      </c>
      <c r="D197" s="72">
        <v>0</v>
      </c>
      <c r="E197" s="72">
        <v>0</v>
      </c>
      <c r="F197" s="72">
        <v>0</v>
      </c>
      <c r="G197" s="72">
        <v>0</v>
      </c>
      <c r="H197" s="72">
        <v>0</v>
      </c>
      <c r="I197" s="72">
        <v>0</v>
      </c>
    </row>
    <row r="198" spans="1:9" x14ac:dyDescent="0.25">
      <c r="A198" s="73"/>
      <c r="B198" s="87"/>
      <c r="C198" s="85" t="s">
        <v>18</v>
      </c>
      <c r="D198" s="72">
        <v>0.506649138</v>
      </c>
      <c r="E198" s="72">
        <v>0.66209825899999997</v>
      </c>
      <c r="F198" s="72">
        <v>0.66209825899999997</v>
      </c>
      <c r="G198" s="72">
        <v>1.450881619</v>
      </c>
      <c r="H198" s="72">
        <v>2.0974343470000005</v>
      </c>
      <c r="I198" s="72">
        <v>2.8987436120000001</v>
      </c>
    </row>
    <row r="199" spans="1:9" x14ac:dyDescent="0.25">
      <c r="A199" s="73"/>
      <c r="B199" s="73"/>
      <c r="C199" s="84" t="s">
        <v>19</v>
      </c>
      <c r="D199" s="72">
        <v>0.63264000000000009</v>
      </c>
      <c r="E199" s="72">
        <v>0.76994000000000007</v>
      </c>
      <c r="F199" s="72">
        <v>0.83194000000000001</v>
      </c>
      <c r="G199" s="72">
        <v>0.85994000000000004</v>
      </c>
      <c r="H199" s="72">
        <v>0.87868091700000006</v>
      </c>
      <c r="I199" s="72">
        <v>0.90415429000000003</v>
      </c>
    </row>
    <row r="200" spans="1:9" x14ac:dyDescent="0.25">
      <c r="A200" s="73"/>
      <c r="B200" s="73"/>
      <c r="C200" s="85" t="s">
        <v>20</v>
      </c>
      <c r="D200" s="72">
        <v>6.0147999999999993E-2</v>
      </c>
      <c r="E200" s="72">
        <v>6.0147999999999993E-2</v>
      </c>
      <c r="F200" s="72">
        <v>6.0147999999999993E-2</v>
      </c>
      <c r="G200" s="72">
        <v>6.0147999999999993E-2</v>
      </c>
      <c r="H200" s="72">
        <v>6.0147999999999993E-2</v>
      </c>
      <c r="I200" s="72">
        <v>6.0147999999999993E-2</v>
      </c>
    </row>
    <row r="201" spans="1:9" ht="15.75" thickBot="1" x14ac:dyDescent="0.3">
      <c r="A201" s="73"/>
      <c r="B201" s="88"/>
      <c r="C201" s="78" t="s">
        <v>21</v>
      </c>
      <c r="D201" s="23">
        <v>67.321419687999992</v>
      </c>
      <c r="E201" s="23">
        <v>67.528967849000011</v>
      </c>
      <c r="F201" s="23">
        <v>63.830140017999994</v>
      </c>
      <c r="G201" s="23">
        <v>64.460523378000005</v>
      </c>
      <c r="H201" s="23">
        <v>64.174831802723347</v>
      </c>
      <c r="I201" s="23">
        <v>64.535614440723336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zoomScale="85" zoomScaleNormal="85" workbookViewId="0">
      <pane xSplit="3" ySplit="6" topLeftCell="D28" activePane="bottomRight" state="frozen"/>
      <selection activeCell="B5" sqref="B5"/>
      <selection pane="topRight" activeCell="B5" sqref="B5"/>
      <selection pane="bottomLeft" activeCell="B5" sqref="B5"/>
      <selection pane="bottomRight" activeCell="D47" sqref="D47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27.140625" style="84" bestFit="1" customWidth="1"/>
    <col min="4" max="9" width="10.85546875" style="84" customWidth="1"/>
    <col min="10" max="16384" width="9.140625" style="84"/>
  </cols>
  <sheetData>
    <row r="1" spans="1:28" ht="15.75" thickBot="1" x14ac:dyDescent="0.3">
      <c r="A1" s="6"/>
    </row>
    <row r="2" spans="1:28" s="27" customFormat="1" ht="19.5" thickBot="1" x14ac:dyDescent="0.3">
      <c r="A2" s="6"/>
      <c r="B2" s="169" t="s">
        <v>7</v>
      </c>
      <c r="C2" s="170"/>
      <c r="D2" s="170"/>
      <c r="E2" s="170"/>
      <c r="F2" s="170"/>
      <c r="G2" s="170"/>
      <c r="H2" s="170"/>
      <c r="I2" s="170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8" x14ac:dyDescent="0.25">
      <c r="A3" s="6"/>
      <c r="B3" s="82" t="s">
        <v>104</v>
      </c>
    </row>
    <row r="4" spans="1:28" x14ac:dyDescent="0.25">
      <c r="A4" s="7"/>
      <c r="B4" s="81">
        <v>41715</v>
      </c>
      <c r="C4" s="58"/>
      <c r="D4" s="58"/>
      <c r="E4" s="58"/>
      <c r="F4" s="58"/>
      <c r="G4" s="58"/>
      <c r="H4" s="58"/>
      <c r="I4" s="58"/>
    </row>
    <row r="6" spans="1:28" ht="15.75" thickBot="1" x14ac:dyDescent="0.3">
      <c r="A6" s="21"/>
      <c r="B6" s="4"/>
      <c r="C6" s="5"/>
      <c r="D6" s="5">
        <v>2013</v>
      </c>
      <c r="E6" s="5">
        <v>2014</v>
      </c>
      <c r="F6" s="5">
        <v>2016</v>
      </c>
      <c r="G6" s="5">
        <v>2018</v>
      </c>
      <c r="H6" s="5">
        <v>2020</v>
      </c>
      <c r="I6" s="5">
        <v>2025</v>
      </c>
    </row>
    <row r="7" spans="1:28" x14ac:dyDescent="0.25">
      <c r="B7" s="31" t="s">
        <v>8</v>
      </c>
      <c r="C7" s="84" t="s">
        <v>9</v>
      </c>
      <c r="D7" s="2">
        <v>0.53526895996126411</v>
      </c>
      <c r="E7" s="2">
        <v>0.54752308252421733</v>
      </c>
      <c r="F7" s="2">
        <v>0.54001338371008056</v>
      </c>
      <c r="G7" s="2">
        <v>0.50312428146664689</v>
      </c>
      <c r="H7" s="2">
        <v>0.50257829341015714</v>
      </c>
      <c r="I7" s="2">
        <v>0.48373782014890465</v>
      </c>
    </row>
    <row r="8" spans="1:28" x14ac:dyDescent="0.25">
      <c r="B8" s="31"/>
      <c r="C8" s="84" t="s">
        <v>85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28" x14ac:dyDescent="0.25">
      <c r="C9" s="84" t="s">
        <v>10</v>
      </c>
      <c r="D9" s="75">
        <v>5.0256536163514845E-2</v>
      </c>
      <c r="E9" s="75">
        <v>6.2191650736487185E-2</v>
      </c>
      <c r="F9" s="75">
        <v>6.6529491857706638E-2</v>
      </c>
      <c r="G9" s="75">
        <v>6.3382562630682371E-2</v>
      </c>
      <c r="H9" s="75">
        <v>6.2455614595357804E-2</v>
      </c>
      <c r="I9" s="75">
        <v>6.5189496906689792E-2</v>
      </c>
    </row>
    <row r="10" spans="1:28" x14ac:dyDescent="0.25">
      <c r="C10" s="85" t="s">
        <v>79</v>
      </c>
      <c r="D10" s="75">
        <v>0.54839198558062752</v>
      </c>
      <c r="E10" s="75">
        <v>0.56616099604855474</v>
      </c>
      <c r="F10" s="75">
        <v>0.72477340710547555</v>
      </c>
      <c r="G10" s="75">
        <v>0.76393432746419221</v>
      </c>
      <c r="H10" s="75">
        <v>0.73987956779922592</v>
      </c>
      <c r="I10" s="75">
        <v>0.77176377736318036</v>
      </c>
    </row>
    <row r="11" spans="1:28" x14ac:dyDescent="0.25">
      <c r="C11" s="85" t="s">
        <v>80</v>
      </c>
      <c r="D11" s="75">
        <v>0</v>
      </c>
      <c r="E11" s="75">
        <v>0.50721628468493163</v>
      </c>
      <c r="F11" s="75">
        <v>0.6240152153484898</v>
      </c>
      <c r="G11" s="75">
        <v>0.64377901179387753</v>
      </c>
      <c r="H11" s="75">
        <v>0.82725106915857627</v>
      </c>
      <c r="I11" s="75">
        <v>0.82801859698997804</v>
      </c>
    </row>
    <row r="12" spans="1:28" x14ac:dyDescent="0.25">
      <c r="C12" s="84" t="s">
        <v>12</v>
      </c>
      <c r="D12" s="75">
        <v>2.0816826984764513E-2</v>
      </c>
      <c r="E12" s="75">
        <v>4.0431724173379556E-2</v>
      </c>
      <c r="F12" s="75">
        <v>1.8032996698094727E-2</v>
      </c>
      <c r="G12" s="75">
        <v>1.3900775130351607E-2</v>
      </c>
      <c r="H12" s="75">
        <v>1.2206969092593247E-2</v>
      </c>
      <c r="I12" s="75">
        <v>2.7221732022111065E-2</v>
      </c>
    </row>
    <row r="13" spans="1:28" x14ac:dyDescent="0.25">
      <c r="C13" s="84" t="s">
        <v>13</v>
      </c>
      <c r="D13" s="75">
        <v>0.87244441805576411</v>
      </c>
      <c r="E13" s="75">
        <v>0.88982636759393696</v>
      </c>
      <c r="F13" s="75">
        <v>0.89552877011345433</v>
      </c>
      <c r="G13" s="75">
        <v>0.88241102452231845</v>
      </c>
      <c r="H13" s="75">
        <v>0.89872308682656121</v>
      </c>
      <c r="I13" s="75">
        <v>0.90448862623541559</v>
      </c>
    </row>
    <row r="14" spans="1:28" x14ac:dyDescent="0.25">
      <c r="C14" s="84" t="s">
        <v>14</v>
      </c>
      <c r="D14" s="75">
        <v>0.36642085660321178</v>
      </c>
      <c r="E14" s="75">
        <v>0.36751972700564062</v>
      </c>
      <c r="F14" s="75">
        <v>0.36841583290569258</v>
      </c>
      <c r="G14" s="75">
        <v>0.36780624619246599</v>
      </c>
      <c r="H14" s="75">
        <v>0.36709356751705863</v>
      </c>
      <c r="I14" s="75">
        <v>0.36691956374538764</v>
      </c>
    </row>
    <row r="15" spans="1:28" x14ac:dyDescent="0.25">
      <c r="C15" s="84" t="s">
        <v>15</v>
      </c>
      <c r="D15" s="75">
        <v>0.31599534529855194</v>
      </c>
      <c r="E15" s="75">
        <v>0.32229800961983102</v>
      </c>
      <c r="F15" s="75">
        <v>0.32126318805015458</v>
      </c>
      <c r="G15" s="75">
        <v>0.321178512149702</v>
      </c>
      <c r="H15" s="75">
        <v>0.33614209841333814</v>
      </c>
      <c r="I15" s="75">
        <v>0.33770303524721984</v>
      </c>
    </row>
    <row r="16" spans="1:28" x14ac:dyDescent="0.25">
      <c r="C16" s="84" t="s">
        <v>16</v>
      </c>
      <c r="D16" s="75">
        <v>0.76974192173536859</v>
      </c>
      <c r="E16" s="75">
        <v>0.87966649270711239</v>
      </c>
      <c r="F16" s="75">
        <v>0.91320785491715661</v>
      </c>
      <c r="G16" s="75">
        <v>0.91738283923443098</v>
      </c>
      <c r="H16" s="75">
        <v>0.92220601825362003</v>
      </c>
      <c r="I16" s="75">
        <v>0.92829072640483346</v>
      </c>
    </row>
    <row r="17" spans="2:9" x14ac:dyDescent="0.25">
      <c r="B17" s="77"/>
      <c r="C17" s="85" t="s">
        <v>17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</row>
    <row r="18" spans="2:9" x14ac:dyDescent="0.25">
      <c r="B18" s="77"/>
      <c r="C18" s="85" t="s">
        <v>18</v>
      </c>
      <c r="D18" s="75">
        <v>0.99999999999999978</v>
      </c>
      <c r="E18" s="75">
        <v>1.0000000000748384</v>
      </c>
      <c r="F18" s="75">
        <v>0.99999999955447649</v>
      </c>
      <c r="G18" s="75">
        <v>0.99999999952768825</v>
      </c>
      <c r="H18" s="75">
        <v>0.99999999935905992</v>
      </c>
      <c r="I18" s="75">
        <v>0.99999999955496166</v>
      </c>
    </row>
    <row r="19" spans="2:9" x14ac:dyDescent="0.25">
      <c r="C19" s="84" t="s">
        <v>19</v>
      </c>
      <c r="D19" s="75">
        <v>0.86023662366733344</v>
      </c>
      <c r="E19" s="75">
        <v>0.88313240532278536</v>
      </c>
      <c r="F19" s="75">
        <v>0.89135442912306706</v>
      </c>
      <c r="G19" s="75">
        <v>0.89677662285265947</v>
      </c>
      <c r="H19" s="75">
        <v>0.90107104921493397</v>
      </c>
      <c r="I19" s="75">
        <v>0.90730138480734168</v>
      </c>
    </row>
    <row r="20" spans="2:9" x14ac:dyDescent="0.25">
      <c r="C20" s="85" t="s">
        <v>20</v>
      </c>
      <c r="D20" s="75">
        <v>0.88028726555555836</v>
      </c>
      <c r="E20" s="75">
        <v>0.90322986679387818</v>
      </c>
      <c r="F20" s="75">
        <v>0.90227964614883005</v>
      </c>
      <c r="G20" s="75">
        <v>0.90227960351132119</v>
      </c>
      <c r="H20" s="75">
        <v>0.90181496625147273</v>
      </c>
      <c r="I20" s="75">
        <v>0.90227892726515624</v>
      </c>
    </row>
    <row r="21" spans="2:9" x14ac:dyDescent="0.25">
      <c r="C21" s="85" t="s">
        <v>75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</row>
    <row r="22" spans="2:9" x14ac:dyDescent="0.25">
      <c r="C22" s="85" t="s">
        <v>76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</row>
    <row r="23" spans="2:9" thickBot="1" x14ac:dyDescent="0.35">
      <c r="B23" s="78"/>
      <c r="C23" s="78" t="s">
        <v>21</v>
      </c>
      <c r="D23" s="3">
        <v>0.43580733221351448</v>
      </c>
      <c r="E23" s="3">
        <v>0.47791605048496966</v>
      </c>
      <c r="F23" s="3">
        <v>0.51655303738935476</v>
      </c>
      <c r="G23" s="3">
        <v>0.52242608452924355</v>
      </c>
      <c r="H23" s="3">
        <v>0.52452738933599707</v>
      </c>
      <c r="I23" s="3">
        <v>0.54429614554950922</v>
      </c>
    </row>
    <row r="24" spans="2:9" ht="14.45" x14ac:dyDescent="0.3">
      <c r="B24" s="31" t="s">
        <v>32</v>
      </c>
      <c r="C24" s="54" t="s">
        <v>9</v>
      </c>
      <c r="D24" s="2">
        <v>0.32328367957598836</v>
      </c>
      <c r="E24" s="2">
        <v>0.45690629730208865</v>
      </c>
      <c r="F24" s="2">
        <v>0.4490973736687881</v>
      </c>
      <c r="G24" s="2">
        <v>0.43597481040778496</v>
      </c>
      <c r="H24" s="2">
        <v>0.39472725776507694</v>
      </c>
      <c r="I24" s="2">
        <v>0.37622734509699984</v>
      </c>
    </row>
    <row r="25" spans="2:9" ht="14.45" x14ac:dyDescent="0.3">
      <c r="B25" s="31"/>
      <c r="C25" s="84" t="s">
        <v>85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</row>
    <row r="26" spans="2:9" ht="14.45" x14ac:dyDescent="0.3">
      <c r="B26" s="77"/>
      <c r="C26" s="85" t="s">
        <v>10</v>
      </c>
      <c r="D26" s="75">
        <v>8.8818395264630992E-2</v>
      </c>
      <c r="E26" s="75">
        <v>0.12373832986604737</v>
      </c>
      <c r="F26" s="75">
        <v>0.10869982297214162</v>
      </c>
      <c r="G26" s="75">
        <v>0.10577735800279267</v>
      </c>
      <c r="H26" s="75">
        <v>9.9083813563475745E-2</v>
      </c>
      <c r="I26" s="75">
        <v>0.10380195232809114</v>
      </c>
    </row>
    <row r="27" spans="2:9" ht="14.45" x14ac:dyDescent="0.3">
      <c r="B27" s="77"/>
      <c r="C27" s="85" t="s">
        <v>79</v>
      </c>
      <c r="D27" s="75">
        <v>0.38267532838806279</v>
      </c>
      <c r="E27" s="75">
        <v>0.15357748082566269</v>
      </c>
      <c r="F27" s="75">
        <v>0</v>
      </c>
      <c r="G27" s="75">
        <v>0</v>
      </c>
      <c r="H27" s="75">
        <v>0</v>
      </c>
      <c r="I27" s="75">
        <v>0</v>
      </c>
    </row>
    <row r="28" spans="2:9" ht="14.45" x14ac:dyDescent="0.3">
      <c r="B28" s="77"/>
      <c r="C28" s="85" t="s">
        <v>80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</row>
    <row r="29" spans="2:9" ht="14.45" x14ac:dyDescent="0.3">
      <c r="B29" s="77"/>
      <c r="C29" s="85" t="s">
        <v>12</v>
      </c>
      <c r="D29" s="75">
        <v>4.326268958318006E-2</v>
      </c>
      <c r="E29" s="75">
        <v>0.82261879661332793</v>
      </c>
      <c r="F29" s="75">
        <v>0.82261879661332793</v>
      </c>
      <c r="G29" s="75">
        <v>0.82261879661332793</v>
      </c>
      <c r="H29" s="75">
        <v>0.78227894596645153</v>
      </c>
      <c r="I29" s="75">
        <v>0</v>
      </c>
    </row>
    <row r="30" spans="2:9" ht="14.45" x14ac:dyDescent="0.3">
      <c r="B30" s="77"/>
      <c r="C30" s="85" t="s">
        <v>13</v>
      </c>
      <c r="D30" s="75">
        <v>0.94433834148766116</v>
      </c>
      <c r="E30" s="75">
        <v>0.91909146375212725</v>
      </c>
      <c r="F30" s="75">
        <v>0.94311933803448877</v>
      </c>
      <c r="G30" s="75">
        <v>0.89855157092099469</v>
      </c>
      <c r="H30" s="75">
        <v>0.91909146375212725</v>
      </c>
      <c r="I30" s="75">
        <v>0.94311933803448877</v>
      </c>
    </row>
    <row r="31" spans="2:9" ht="14.45" x14ac:dyDescent="0.3">
      <c r="B31" s="77"/>
      <c r="C31" s="85" t="s">
        <v>14</v>
      </c>
      <c r="D31" s="75">
        <v>0.29918051934819362</v>
      </c>
      <c r="E31" s="75">
        <v>0.2994382864527616</v>
      </c>
      <c r="F31" s="75">
        <v>0.29906790938803357</v>
      </c>
      <c r="G31" s="75">
        <v>0.29903345746630539</v>
      </c>
      <c r="H31" s="75">
        <v>0.2974562256138944</v>
      </c>
      <c r="I31" s="75">
        <v>0.29906790937271688</v>
      </c>
    </row>
    <row r="32" spans="2:9" ht="14.45" x14ac:dyDescent="0.3">
      <c r="B32" s="77"/>
      <c r="C32" s="85" t="s">
        <v>15</v>
      </c>
      <c r="D32" s="75">
        <v>0.31798406484949587</v>
      </c>
      <c r="E32" s="75">
        <v>0.34167803808631164</v>
      </c>
      <c r="F32" s="75">
        <v>0.32244629096386118</v>
      </c>
      <c r="G32" s="75">
        <v>0.31976549807233934</v>
      </c>
      <c r="H32" s="75">
        <v>0.34918005688192266</v>
      </c>
      <c r="I32" s="75">
        <v>0.35575562101083047</v>
      </c>
    </row>
    <row r="33" spans="2:9" ht="14.45" x14ac:dyDescent="0.3">
      <c r="B33" s="77"/>
      <c r="C33" s="85" t="s">
        <v>16</v>
      </c>
      <c r="D33" s="75">
        <v>0.85675236859746162</v>
      </c>
      <c r="E33" s="75">
        <v>0.9082822908784115</v>
      </c>
      <c r="F33" s="75">
        <v>0.90256524023198814</v>
      </c>
      <c r="G33" s="75">
        <v>0.90440066064675362</v>
      </c>
      <c r="H33" s="75">
        <v>0.92134690645358464</v>
      </c>
      <c r="I33" s="75">
        <v>0.90192410719646954</v>
      </c>
    </row>
    <row r="34" spans="2:9" ht="14.45" x14ac:dyDescent="0.3">
      <c r="B34" s="77"/>
      <c r="C34" s="85" t="s">
        <v>17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</row>
    <row r="35" spans="2:9" ht="14.45" x14ac:dyDescent="0.3">
      <c r="B35" s="77"/>
      <c r="C35" s="85" t="s">
        <v>18</v>
      </c>
      <c r="D35" s="75">
        <v>1.0000000000000004</v>
      </c>
      <c r="E35" s="75">
        <v>1.0000000000000002</v>
      </c>
      <c r="F35" s="75">
        <v>0.99999999907540271</v>
      </c>
      <c r="G35" s="75">
        <v>1.0000000012490746</v>
      </c>
      <c r="H35" s="75">
        <v>0.99999999715727861</v>
      </c>
      <c r="I35" s="75">
        <v>0.99999999875894907</v>
      </c>
    </row>
    <row r="36" spans="2:9" ht="14.45" x14ac:dyDescent="0.3">
      <c r="B36" s="77"/>
      <c r="C36" s="85" t="s">
        <v>19</v>
      </c>
      <c r="D36" s="75">
        <v>0.6816854440527208</v>
      </c>
      <c r="E36" s="75">
        <v>0.87449832192573496</v>
      </c>
      <c r="F36" s="75">
        <v>0.91020812978318222</v>
      </c>
      <c r="G36" s="75">
        <v>0.91020812978318222</v>
      </c>
      <c r="H36" s="75">
        <v>0.91020812978318222</v>
      </c>
      <c r="I36" s="75">
        <v>0.91965480361130825</v>
      </c>
    </row>
    <row r="37" spans="2:9" ht="14.45" x14ac:dyDescent="0.3">
      <c r="B37" s="77"/>
      <c r="C37" s="85" t="s">
        <v>20</v>
      </c>
      <c r="D37" s="75">
        <v>3.4873312221737958E-2</v>
      </c>
      <c r="E37" s="75">
        <v>0.47438538149216802</v>
      </c>
      <c r="F37" s="75">
        <v>0.47438538149216802</v>
      </c>
      <c r="G37" s="75">
        <v>0.47438538149216802</v>
      </c>
      <c r="H37" s="75">
        <v>0.47438538149216802</v>
      </c>
      <c r="I37" s="75">
        <v>0.47438538149216802</v>
      </c>
    </row>
    <row r="38" spans="2:9" ht="14.45" x14ac:dyDescent="0.3">
      <c r="B38" s="77"/>
      <c r="C38" s="85" t="s">
        <v>75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</row>
    <row r="39" spans="2:9" ht="14.45" x14ac:dyDescent="0.3">
      <c r="B39" s="77"/>
      <c r="C39" s="85" t="s">
        <v>76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</row>
    <row r="40" spans="2:9" thickBot="1" x14ac:dyDescent="0.35">
      <c r="B40" s="78"/>
      <c r="C40" s="78" t="s">
        <v>21</v>
      </c>
      <c r="D40" s="3">
        <v>0.36935275720072169</v>
      </c>
      <c r="E40" s="3">
        <v>0.48656876203988697</v>
      </c>
      <c r="F40" s="3">
        <v>0.50402394719390198</v>
      </c>
      <c r="G40" s="3">
        <v>0.4988132151287602</v>
      </c>
      <c r="H40" s="3">
        <v>0.49311122587849121</v>
      </c>
      <c r="I40" s="3">
        <v>0.52002553843690902</v>
      </c>
    </row>
    <row r="41" spans="2:9" ht="14.45" x14ac:dyDescent="0.3">
      <c r="B41" s="31" t="s">
        <v>34</v>
      </c>
      <c r="C41" s="84" t="s">
        <v>9</v>
      </c>
      <c r="D41" s="2">
        <v>0.51133386297612204</v>
      </c>
      <c r="E41" s="2">
        <v>0.53941042624728452</v>
      </c>
      <c r="F41" s="2">
        <v>0.3284687794167922</v>
      </c>
      <c r="G41" s="2">
        <v>0.31050960516985204</v>
      </c>
      <c r="H41" s="2">
        <v>0.26310518970969937</v>
      </c>
      <c r="I41" s="2">
        <v>0.24957723259601577</v>
      </c>
    </row>
    <row r="42" spans="2:9" ht="14.45" x14ac:dyDescent="0.3">
      <c r="B42" s="31"/>
      <c r="C42" s="84" t="s">
        <v>85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</row>
    <row r="43" spans="2:9" ht="14.45" x14ac:dyDescent="0.3">
      <c r="C43" s="84" t="s">
        <v>10</v>
      </c>
      <c r="D43" s="75">
        <v>3.8539207099926247E-2</v>
      </c>
      <c r="E43" s="75">
        <v>4.090525040218549E-2</v>
      </c>
      <c r="F43" s="75">
        <v>1.3198072338474177E-2</v>
      </c>
      <c r="G43" s="75">
        <v>1.2844798116600253E-2</v>
      </c>
      <c r="H43" s="75">
        <v>1.2184388264155461E-2</v>
      </c>
      <c r="I43" s="75">
        <v>1.1458281298485267E-2</v>
      </c>
    </row>
    <row r="44" spans="2:9" x14ac:dyDescent="0.25">
      <c r="C44" s="85" t="s">
        <v>79</v>
      </c>
      <c r="D44" s="75">
        <v>0.24017802549450251</v>
      </c>
      <c r="E44" s="75">
        <v>0.16567330636322755</v>
      </c>
      <c r="F44" s="75">
        <v>0.41265306870507318</v>
      </c>
      <c r="G44" s="75">
        <v>0.43866058600951535</v>
      </c>
      <c r="H44" s="75">
        <v>0.73028671129794731</v>
      </c>
      <c r="I44" s="75">
        <v>0.76932587234718175</v>
      </c>
    </row>
    <row r="45" spans="2:9" x14ac:dyDescent="0.25">
      <c r="C45" s="85" t="s">
        <v>80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</row>
    <row r="46" spans="2:9" x14ac:dyDescent="0.25">
      <c r="C46" s="84" t="s">
        <v>12</v>
      </c>
      <c r="D46" s="75">
        <v>3.7430216361777693E-2</v>
      </c>
      <c r="E46" s="75">
        <v>4.9361878052816548E-2</v>
      </c>
      <c r="F46" s="75">
        <v>0</v>
      </c>
      <c r="G46" s="75">
        <v>0</v>
      </c>
      <c r="H46" s="75">
        <v>0</v>
      </c>
      <c r="I46" s="75">
        <v>0</v>
      </c>
    </row>
    <row r="47" spans="2:9" x14ac:dyDescent="0.25">
      <c r="C47" s="84" t="s">
        <v>13</v>
      </c>
      <c r="D47" s="75">
        <v>0.90444238447267522</v>
      </c>
      <c r="E47" s="75">
        <v>0.8943551740306771</v>
      </c>
      <c r="F47" s="75">
        <v>0.89420568268402023</v>
      </c>
      <c r="G47" s="75">
        <v>0.89420568268402023</v>
      </c>
      <c r="H47" s="75">
        <v>0.89420568268402023</v>
      </c>
      <c r="I47" s="75">
        <v>0.90460884703827305</v>
      </c>
    </row>
    <row r="48" spans="2:9" x14ac:dyDescent="0.25">
      <c r="C48" s="84" t="s">
        <v>14</v>
      </c>
      <c r="D48" s="75">
        <v>0.51864192419620514</v>
      </c>
      <c r="E48" s="75">
        <v>0.51910309544551647</v>
      </c>
      <c r="F48" s="75">
        <v>0.52017676198305218</v>
      </c>
      <c r="G48" s="75">
        <v>0.51782497884043777</v>
      </c>
      <c r="H48" s="75">
        <v>0.51854968889712827</v>
      </c>
      <c r="I48" s="75">
        <v>0.52017919500513099</v>
      </c>
    </row>
    <row r="49" spans="2:9" x14ac:dyDescent="0.25">
      <c r="C49" s="84" t="s">
        <v>15</v>
      </c>
      <c r="D49" s="75">
        <v>0.29336447924636311</v>
      </c>
      <c r="E49" s="75">
        <v>0.29853728202725105</v>
      </c>
      <c r="F49" s="75">
        <v>0.29871462429686879</v>
      </c>
      <c r="G49" s="75">
        <v>0.29871462429686901</v>
      </c>
      <c r="H49" s="75">
        <v>0.31900263520994537</v>
      </c>
      <c r="I49" s="75">
        <v>0.31900263520994593</v>
      </c>
    </row>
    <row r="50" spans="2:9" x14ac:dyDescent="0.25">
      <c r="C50" s="84" t="s">
        <v>16</v>
      </c>
      <c r="D50" s="75">
        <v>0.91876039367827655</v>
      </c>
      <c r="E50" s="75">
        <v>0.91907139803269833</v>
      </c>
      <c r="F50" s="75">
        <v>0.92473382013288397</v>
      </c>
      <c r="G50" s="75">
        <v>0.95978693376985558</v>
      </c>
      <c r="H50" s="75">
        <v>0.95029923380877024</v>
      </c>
      <c r="I50" s="75">
        <v>0.95581206403730024</v>
      </c>
    </row>
    <row r="51" spans="2:9" x14ac:dyDescent="0.25">
      <c r="B51" s="77"/>
      <c r="C51" s="85" t="s">
        <v>17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</row>
    <row r="52" spans="2:9" x14ac:dyDescent="0.25">
      <c r="B52" s="77"/>
      <c r="C52" s="85" t="s">
        <v>18</v>
      </c>
      <c r="D52" s="75">
        <v>1.0000000000000002</v>
      </c>
      <c r="E52" s="75">
        <v>0.99999999999999978</v>
      </c>
      <c r="F52" s="75">
        <v>0.99999999999999978</v>
      </c>
      <c r="G52" s="75">
        <v>1.0000000012290617</v>
      </c>
      <c r="H52" s="75">
        <v>1.0000000009782062</v>
      </c>
      <c r="I52" s="75">
        <v>1.0000000012844108</v>
      </c>
    </row>
    <row r="53" spans="2:9" x14ac:dyDescent="0.25">
      <c r="C53" s="84" t="s">
        <v>19</v>
      </c>
      <c r="D53" s="75">
        <v>0.84981024566637908</v>
      </c>
      <c r="E53" s="75">
        <v>0.88523040843788658</v>
      </c>
      <c r="F53" s="75">
        <v>0.90635413770999551</v>
      </c>
      <c r="G53" s="75">
        <v>0.90752791687295942</v>
      </c>
      <c r="H53" s="75">
        <v>0.90867263544252108</v>
      </c>
      <c r="I53" s="75">
        <v>0.91141416160852051</v>
      </c>
    </row>
    <row r="54" spans="2:9" x14ac:dyDescent="0.25">
      <c r="C54" s="85" t="s">
        <v>20</v>
      </c>
      <c r="D54" s="75">
        <v>0.90406133567904634</v>
      </c>
      <c r="E54" s="75">
        <v>0.90406133567904634</v>
      </c>
      <c r="F54" s="75">
        <v>0.90406133567904634</v>
      </c>
      <c r="G54" s="75">
        <v>0.90406133567904634</v>
      </c>
      <c r="H54" s="75">
        <v>0.90406133567904634</v>
      </c>
      <c r="I54" s="75">
        <v>0.90406133567904634</v>
      </c>
    </row>
    <row r="55" spans="2:9" x14ac:dyDescent="0.25">
      <c r="C55" s="85" t="s">
        <v>75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</row>
    <row r="56" spans="2:9" x14ac:dyDescent="0.25">
      <c r="C56" s="85" t="s">
        <v>76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</row>
    <row r="57" spans="2:9" ht="15.75" thickBot="1" x14ac:dyDescent="0.3">
      <c r="B57" s="78"/>
      <c r="C57" s="78" t="s">
        <v>21</v>
      </c>
      <c r="D57" s="3">
        <v>0.38055479123033392</v>
      </c>
      <c r="E57" s="3">
        <v>0.4039902535537136</v>
      </c>
      <c r="F57" s="3">
        <v>0.41402883867540147</v>
      </c>
      <c r="G57" s="3">
        <v>0.41686832965322035</v>
      </c>
      <c r="H57" s="3">
        <v>0.40853401443507797</v>
      </c>
      <c r="I57" s="3">
        <v>0.41231493709640632</v>
      </c>
    </row>
    <row r="58" spans="2:9" x14ac:dyDescent="0.25">
      <c r="B58" s="31" t="s">
        <v>33</v>
      </c>
      <c r="C58" s="84" t="s">
        <v>9</v>
      </c>
      <c r="D58" s="2">
        <v>0.42961512302840971</v>
      </c>
      <c r="E58" s="2">
        <v>0.44824849952019413</v>
      </c>
      <c r="F58" s="2">
        <v>0.45153958450320009</v>
      </c>
      <c r="G58" s="2">
        <v>0.4396421939469487</v>
      </c>
      <c r="H58" s="2">
        <v>0.46885820873837897</v>
      </c>
      <c r="I58" s="2">
        <v>0.43257266914084846</v>
      </c>
    </row>
    <row r="59" spans="2:9" x14ac:dyDescent="0.25">
      <c r="B59" s="31"/>
      <c r="C59" s="84" t="s">
        <v>85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</row>
    <row r="60" spans="2:9" x14ac:dyDescent="0.25">
      <c r="C60" s="84" t="s">
        <v>10</v>
      </c>
      <c r="D60" s="75">
        <v>2.1749122785231438E-2</v>
      </c>
      <c r="E60" s="75">
        <v>2.2615115023601248E-2</v>
      </c>
      <c r="F60" s="75">
        <v>3.1147992043886515E-2</v>
      </c>
      <c r="G60" s="75">
        <v>2.9788417531691945E-2</v>
      </c>
      <c r="H60" s="75">
        <v>2.3233483691837607E-2</v>
      </c>
      <c r="I60" s="75">
        <v>2.4675823933863764E-2</v>
      </c>
    </row>
    <row r="61" spans="2:9" x14ac:dyDescent="0.25">
      <c r="C61" s="85" t="s">
        <v>79</v>
      </c>
      <c r="D61" s="75">
        <v>0.62107059846886936</v>
      </c>
      <c r="E61" s="75">
        <v>0.65240958030840879</v>
      </c>
      <c r="F61" s="75">
        <v>0.73309063174359856</v>
      </c>
      <c r="G61" s="75">
        <v>0.77068808551746515</v>
      </c>
      <c r="H61" s="75">
        <v>0.75827050111711869</v>
      </c>
      <c r="I61" s="75">
        <v>0.78353925975676841</v>
      </c>
    </row>
    <row r="62" spans="2:9" x14ac:dyDescent="0.25">
      <c r="C62" s="85" t="s">
        <v>80</v>
      </c>
      <c r="D62" s="75">
        <v>0</v>
      </c>
      <c r="E62" s="75">
        <v>0</v>
      </c>
      <c r="F62" s="75">
        <v>0</v>
      </c>
      <c r="G62" s="75">
        <v>0</v>
      </c>
      <c r="H62" s="75">
        <v>0.76134310413874917</v>
      </c>
      <c r="I62" s="75">
        <v>0.79894280164178888</v>
      </c>
    </row>
    <row r="63" spans="2:9" x14ac:dyDescent="0.25">
      <c r="C63" s="84" t="s">
        <v>12</v>
      </c>
      <c r="D63" s="75">
        <v>2.5728500317244034E-2</v>
      </c>
      <c r="E63" s="75">
        <v>1.587980411141077E-2</v>
      </c>
      <c r="F63" s="75">
        <v>1.5541678805066189E-2</v>
      </c>
      <c r="G63" s="75">
        <v>1.482155334687621E-2</v>
      </c>
      <c r="H63" s="75">
        <v>1.5541678805066189E-2</v>
      </c>
      <c r="I63" s="75">
        <v>2.6355716220155104E-2</v>
      </c>
    </row>
    <row r="64" spans="2:9" x14ac:dyDescent="0.25">
      <c r="C64" s="84" t="s">
        <v>13</v>
      </c>
      <c r="D64" s="75">
        <v>0.80572987866089396</v>
      </c>
      <c r="E64" s="75">
        <v>0.89915433709820247</v>
      </c>
      <c r="F64" s="75">
        <v>0.82637277441037027</v>
      </c>
      <c r="G64" s="75">
        <v>0.86941394581902909</v>
      </c>
      <c r="H64" s="75">
        <v>0.87977239544296393</v>
      </c>
      <c r="I64" s="75">
        <v>0.87242391095056337</v>
      </c>
    </row>
    <row r="65" spans="2:9" x14ac:dyDescent="0.25">
      <c r="C65" s="84" t="s">
        <v>14</v>
      </c>
      <c r="D65" s="75">
        <v>0.30862298157407664</v>
      </c>
      <c r="E65" s="75">
        <v>0.30593600535224164</v>
      </c>
      <c r="F65" s="75">
        <v>0.30820978423923795</v>
      </c>
      <c r="G65" s="75">
        <v>0.3090646896278324</v>
      </c>
      <c r="H65" s="75">
        <v>0.30784056232997309</v>
      </c>
      <c r="I65" s="75">
        <v>0.30564410988019231</v>
      </c>
    </row>
    <row r="66" spans="2:9" x14ac:dyDescent="0.25">
      <c r="C66" s="84" t="s">
        <v>15</v>
      </c>
      <c r="D66" s="75">
        <v>0.33354214996950721</v>
      </c>
      <c r="E66" s="75">
        <v>0.33910486111406196</v>
      </c>
      <c r="F66" s="75">
        <v>0.337740316128324</v>
      </c>
      <c r="G66" s="75">
        <v>0.33754296668534534</v>
      </c>
      <c r="H66" s="75">
        <v>0.36576174381170262</v>
      </c>
      <c r="I66" s="75">
        <v>0.36576174381170284</v>
      </c>
    </row>
    <row r="67" spans="2:9" x14ac:dyDescent="0.25">
      <c r="C67" s="84" t="s">
        <v>16</v>
      </c>
      <c r="D67" s="75">
        <v>0.61920492515272496</v>
      </c>
      <c r="E67" s="75">
        <v>0.75085482285194804</v>
      </c>
      <c r="F67" s="75">
        <v>0.81054211280249888</v>
      </c>
      <c r="G67" s="75">
        <v>0.82813459263516587</v>
      </c>
      <c r="H67" s="75">
        <v>0.82566926246810668</v>
      </c>
      <c r="I67" s="75">
        <v>0.85728891279770936</v>
      </c>
    </row>
    <row r="68" spans="2:9" x14ac:dyDescent="0.25">
      <c r="B68" s="77"/>
      <c r="C68" s="85" t="s">
        <v>17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</row>
    <row r="69" spans="2:9" x14ac:dyDescent="0.25">
      <c r="B69" s="77"/>
      <c r="C69" s="85" t="s">
        <v>18</v>
      </c>
      <c r="D69" s="75">
        <v>0.99999999999999944</v>
      </c>
      <c r="E69" s="75">
        <v>1.0000000014474222</v>
      </c>
      <c r="F69" s="75">
        <v>0.99999999921475757</v>
      </c>
      <c r="G69" s="75">
        <v>0.99999999902539249</v>
      </c>
      <c r="H69" s="75">
        <v>0.99999999900334169</v>
      </c>
      <c r="I69" s="75">
        <v>0.99999999918807081</v>
      </c>
    </row>
    <row r="70" spans="2:9" x14ac:dyDescent="0.25">
      <c r="C70" s="84" t="s">
        <v>19</v>
      </c>
      <c r="D70" s="75">
        <v>0.82165828319599465</v>
      </c>
      <c r="E70" s="75">
        <v>0.86537782517852568</v>
      </c>
      <c r="F70" s="75">
        <v>0.87661838335658249</v>
      </c>
      <c r="G70" s="75">
        <v>0.88295608930121372</v>
      </c>
      <c r="H70" s="75">
        <v>0.89277874187493489</v>
      </c>
      <c r="I70" s="75">
        <v>0.89524344666273303</v>
      </c>
    </row>
    <row r="71" spans="2:9" x14ac:dyDescent="0.25">
      <c r="C71" s="85" t="s">
        <v>20</v>
      </c>
      <c r="D71" s="75">
        <v>0.74515918117806867</v>
      </c>
      <c r="E71" s="75">
        <v>0.90296940380464663</v>
      </c>
      <c r="F71" s="75">
        <v>0.9029702737315598</v>
      </c>
      <c r="G71" s="75">
        <v>0.9029702737315598</v>
      </c>
      <c r="H71" s="75">
        <v>0.90296544155380865</v>
      </c>
      <c r="I71" s="75">
        <v>0.90296544155380865</v>
      </c>
    </row>
    <row r="72" spans="2:9" x14ac:dyDescent="0.25">
      <c r="C72" s="85" t="s">
        <v>75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</row>
    <row r="73" spans="2:9" x14ac:dyDescent="0.25">
      <c r="C73" s="85" t="s">
        <v>76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</row>
    <row r="74" spans="2:9" ht="15.75" thickBot="1" x14ac:dyDescent="0.3">
      <c r="B74" s="78"/>
      <c r="C74" s="78" t="s">
        <v>21</v>
      </c>
      <c r="D74" s="3">
        <v>0.45102767654658082</v>
      </c>
      <c r="E74" s="3">
        <v>0.46776430477540565</v>
      </c>
      <c r="F74" s="3">
        <v>0.49405235306068879</v>
      </c>
      <c r="G74" s="3">
        <v>0.5124541937917878</v>
      </c>
      <c r="H74" s="3">
        <v>0.51101043828083004</v>
      </c>
      <c r="I74" s="3">
        <v>0.53106646639681732</v>
      </c>
    </row>
    <row r="75" spans="2:9" x14ac:dyDescent="0.25">
      <c r="B75" s="31" t="s">
        <v>105</v>
      </c>
      <c r="C75" s="84" t="s">
        <v>9</v>
      </c>
      <c r="D75" s="165">
        <v>0.66939608911656701</v>
      </c>
      <c r="E75" s="165">
        <v>0.68605206793491591</v>
      </c>
      <c r="F75" s="165">
        <v>0.64409716244254445</v>
      </c>
      <c r="G75" s="165">
        <v>0.56633441859794476</v>
      </c>
      <c r="H75" s="165">
        <v>0.56521473517636089</v>
      </c>
      <c r="I75" s="165">
        <v>0.55596007140662018</v>
      </c>
    </row>
    <row r="76" spans="2:9" x14ac:dyDescent="0.25">
      <c r="B76" s="31"/>
      <c r="C76" s="84" t="s">
        <v>85</v>
      </c>
      <c r="D76" s="165">
        <v>0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</row>
    <row r="77" spans="2:9" x14ac:dyDescent="0.25">
      <c r="C77" s="84" t="s">
        <v>10</v>
      </c>
      <c r="D77" s="165">
        <v>1.5570506386000117E-2</v>
      </c>
      <c r="E77" s="165">
        <v>2.042127375324276E-2</v>
      </c>
      <c r="F77" s="165">
        <v>2.1176216127147724E-2</v>
      </c>
      <c r="G77" s="165">
        <v>1.8714308257433511E-2</v>
      </c>
      <c r="H77" s="165">
        <v>1.8544343489618021E-2</v>
      </c>
      <c r="I77" s="165">
        <v>2.0452633923597516E-2</v>
      </c>
    </row>
    <row r="78" spans="2:9" x14ac:dyDescent="0.25">
      <c r="C78" s="85" t="s">
        <v>79</v>
      </c>
      <c r="D78" s="165">
        <v>0.47443139254668937</v>
      </c>
      <c r="E78" s="165">
        <v>0.48847628256167952</v>
      </c>
      <c r="F78" s="165">
        <v>0.68818553758316536</v>
      </c>
      <c r="G78" s="165">
        <v>0.72325941177804343</v>
      </c>
      <c r="H78" s="165">
        <v>0.72297031384353005</v>
      </c>
      <c r="I78" s="165">
        <v>0.75138665820470885</v>
      </c>
    </row>
    <row r="79" spans="2:9" x14ac:dyDescent="0.25">
      <c r="C79" s="85" t="s">
        <v>80</v>
      </c>
      <c r="D79" s="165">
        <v>0</v>
      </c>
      <c r="E79" s="165">
        <v>0</v>
      </c>
      <c r="F79" s="165">
        <v>0</v>
      </c>
      <c r="G79" s="165">
        <v>0</v>
      </c>
      <c r="H79" s="165">
        <v>0.39172278603256111</v>
      </c>
      <c r="I79" s="165">
        <v>0.38383363078275895</v>
      </c>
    </row>
    <row r="80" spans="2:9" x14ac:dyDescent="0.25">
      <c r="C80" s="84" t="s">
        <v>12</v>
      </c>
      <c r="D80" s="165">
        <v>1.6729677044861977E-2</v>
      </c>
      <c r="E80" s="165">
        <v>9.8698689640408233E-2</v>
      </c>
      <c r="F80" s="165">
        <v>8.5471933715965519E-3</v>
      </c>
      <c r="G80" s="165">
        <v>3.8275632815826621E-3</v>
      </c>
      <c r="H80" s="165">
        <v>4.1095719076751297E-3</v>
      </c>
      <c r="I80" s="165">
        <v>5.4969948406602982E-3</v>
      </c>
    </row>
    <row r="81" spans="2:9" x14ac:dyDescent="0.25">
      <c r="C81" s="84" t="s">
        <v>13</v>
      </c>
      <c r="D81" s="165">
        <v>0.90753453852810151</v>
      </c>
      <c r="E81" s="165">
        <v>0.90896316137201261</v>
      </c>
      <c r="F81" s="165">
        <v>0.90126231842288507</v>
      </c>
      <c r="G81" s="165">
        <v>0.8950977884732999</v>
      </c>
      <c r="H81" s="165">
        <v>0.90646042849744868</v>
      </c>
      <c r="I81" s="165">
        <v>0.91665097546805896</v>
      </c>
    </row>
    <row r="82" spans="2:9" x14ac:dyDescent="0.25">
      <c r="C82" s="84" t="s">
        <v>14</v>
      </c>
      <c r="D82" s="165">
        <v>0.23634322279818856</v>
      </c>
      <c r="E82" s="165">
        <v>0.24257947355313564</v>
      </c>
      <c r="F82" s="165">
        <v>0.24030470820020083</v>
      </c>
      <c r="G82" s="165">
        <v>0.24139639770705507</v>
      </c>
      <c r="H82" s="165">
        <v>0.2413963977044431</v>
      </c>
      <c r="I82" s="165">
        <v>0.23999192413577791</v>
      </c>
    </row>
    <row r="83" spans="2:9" x14ac:dyDescent="0.25">
      <c r="C83" s="84" t="s">
        <v>15</v>
      </c>
      <c r="D83" s="165">
        <v>0.28495387036840569</v>
      </c>
      <c r="E83" s="165">
        <v>0.29422095301646961</v>
      </c>
      <c r="F83" s="165">
        <v>0.294255635903174</v>
      </c>
      <c r="G83" s="165">
        <v>0.29425563590317383</v>
      </c>
      <c r="H83" s="165">
        <v>0.29628820723986632</v>
      </c>
      <c r="I83" s="165">
        <v>0.31458508578984962</v>
      </c>
    </row>
    <row r="84" spans="2:9" x14ac:dyDescent="0.25">
      <c r="C84" s="84" t="s">
        <v>16</v>
      </c>
      <c r="D84" s="165">
        <v>0.67742905696985478</v>
      </c>
      <c r="E84" s="165">
        <v>0.946343258675032</v>
      </c>
      <c r="F84" s="165">
        <v>0.95541944192902373</v>
      </c>
      <c r="G84" s="165">
        <v>0.946343258675032</v>
      </c>
      <c r="H84" s="165">
        <v>0.95541944192902373</v>
      </c>
      <c r="I84" s="165">
        <v>0.95541944192902373</v>
      </c>
    </row>
    <row r="85" spans="2:9" x14ac:dyDescent="0.25">
      <c r="B85" s="77"/>
      <c r="C85" s="85" t="s">
        <v>17</v>
      </c>
      <c r="D85" s="165">
        <v>0</v>
      </c>
      <c r="E85" s="165">
        <v>0</v>
      </c>
      <c r="F85" s="165">
        <v>0</v>
      </c>
      <c r="G85" s="165">
        <v>0</v>
      </c>
      <c r="H85" s="165">
        <v>0</v>
      </c>
      <c r="I85" s="165">
        <v>0</v>
      </c>
    </row>
    <row r="86" spans="2:9" x14ac:dyDescent="0.25">
      <c r="B86" s="77"/>
      <c r="C86" s="85" t="s">
        <v>18</v>
      </c>
      <c r="D86" s="165">
        <v>0.99999999999999989</v>
      </c>
      <c r="E86" s="165">
        <v>0.99999999847211807</v>
      </c>
      <c r="F86" s="165">
        <v>0.99999999732623546</v>
      </c>
      <c r="G86" s="165">
        <v>0.99999999690305785</v>
      </c>
      <c r="H86" s="165">
        <v>0.99999999730559763</v>
      </c>
      <c r="I86" s="165">
        <v>0.99999999860563216</v>
      </c>
    </row>
    <row r="87" spans="2:9" x14ac:dyDescent="0.25">
      <c r="C87" s="84" t="s">
        <v>19</v>
      </c>
      <c r="D87" s="165">
        <v>0.85562043945602106</v>
      </c>
      <c r="E87" s="165">
        <v>0.86379071987595768</v>
      </c>
      <c r="F87" s="165">
        <v>0.88455518658904797</v>
      </c>
      <c r="G87" s="165">
        <v>0.89545413348217695</v>
      </c>
      <c r="H87" s="165">
        <v>0.89545413348217695</v>
      </c>
      <c r="I87" s="165">
        <v>0.89688414647455572</v>
      </c>
    </row>
    <row r="88" spans="2:9" x14ac:dyDescent="0.25">
      <c r="C88" s="85" t="s">
        <v>20</v>
      </c>
      <c r="D88" s="165">
        <v>0.90850349966377475</v>
      </c>
      <c r="E88" s="165">
        <v>0.89884476750960385</v>
      </c>
      <c r="F88" s="165">
        <v>0.89576667178392655</v>
      </c>
      <c r="G88" s="165">
        <v>0.89576667178392655</v>
      </c>
      <c r="H88" s="165">
        <v>0.89416788213554232</v>
      </c>
      <c r="I88" s="165">
        <v>0.89576667178392655</v>
      </c>
    </row>
    <row r="89" spans="2:9" x14ac:dyDescent="0.25">
      <c r="C89" s="85" t="s">
        <v>75</v>
      </c>
      <c r="D89" s="165">
        <v>0.69129783730868066</v>
      </c>
      <c r="E89" s="165">
        <v>0.6907857252001931</v>
      </c>
      <c r="F89" s="165">
        <v>0.70029624023084192</v>
      </c>
      <c r="G89" s="165">
        <v>0.70564951360490602</v>
      </c>
      <c r="H89" s="165">
        <v>0.70853128539317944</v>
      </c>
      <c r="I89" s="165">
        <v>0.71422981393325968</v>
      </c>
    </row>
    <row r="90" spans="2:9" x14ac:dyDescent="0.25">
      <c r="C90" s="85" t="s">
        <v>76</v>
      </c>
      <c r="D90" s="165">
        <v>0.19547395993845509</v>
      </c>
      <c r="E90" s="165">
        <v>0.1638548061243294</v>
      </c>
      <c r="F90" s="165">
        <v>0.24913720830201636</v>
      </c>
      <c r="G90" s="165">
        <v>0.24893898758300034</v>
      </c>
      <c r="H90" s="165">
        <v>0.26419038041613818</v>
      </c>
      <c r="I90" s="165">
        <v>0.26201376945789906</v>
      </c>
    </row>
    <row r="91" spans="2:9" ht="15.75" thickBot="1" x14ac:dyDescent="0.3">
      <c r="B91" s="78"/>
      <c r="C91" s="78" t="s">
        <v>21</v>
      </c>
      <c r="D91" s="166">
        <v>0.47620922170922897</v>
      </c>
      <c r="E91" s="166">
        <v>0.50128749704077102</v>
      </c>
      <c r="F91" s="166">
        <v>0.55842353067087147</v>
      </c>
      <c r="G91" s="166">
        <v>0.560618087176741</v>
      </c>
      <c r="H91" s="166">
        <v>0.56892251555431694</v>
      </c>
      <c r="I91" s="166">
        <v>0.59235305889665013</v>
      </c>
    </row>
    <row r="92" spans="2:9" x14ac:dyDescent="0.25">
      <c r="B92" s="31" t="s">
        <v>36</v>
      </c>
      <c r="C92" s="84" t="s">
        <v>9</v>
      </c>
      <c r="D92" s="2">
        <v>0.82711850988268387</v>
      </c>
      <c r="E92" s="2">
        <v>0.82452992086804133</v>
      </c>
      <c r="F92" s="2">
        <v>0.81153944281516321</v>
      </c>
      <c r="G92" s="2">
        <v>0.77985975855168355</v>
      </c>
      <c r="H92" s="2">
        <v>0.83522897851075739</v>
      </c>
      <c r="I92" s="2">
        <v>0.81818807301790319</v>
      </c>
    </row>
    <row r="93" spans="2:9" x14ac:dyDescent="0.25">
      <c r="B93" s="31"/>
      <c r="C93" s="84" t="s">
        <v>85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</row>
    <row r="94" spans="2:9" x14ac:dyDescent="0.25">
      <c r="C94" s="84" t="s">
        <v>10</v>
      </c>
      <c r="D94" s="75">
        <v>3.1315065901265454E-2</v>
      </c>
      <c r="E94" s="75">
        <v>3.3647375527219865E-2</v>
      </c>
      <c r="F94" s="75">
        <v>5.1209552157032656E-2</v>
      </c>
      <c r="G94" s="75">
        <v>4.8220127345991376E-2</v>
      </c>
      <c r="H94" s="75">
        <v>6.2714492921502316E-2</v>
      </c>
      <c r="I94" s="75">
        <v>5.3284857569625164E-2</v>
      </c>
    </row>
    <row r="95" spans="2:9" x14ac:dyDescent="0.25">
      <c r="C95" s="85" t="s">
        <v>79</v>
      </c>
      <c r="D95" s="75">
        <v>0.54803814079005853</v>
      </c>
      <c r="E95" s="75">
        <v>0.59504704720302593</v>
      </c>
      <c r="F95" s="75">
        <v>0.72044883479530886</v>
      </c>
      <c r="G95" s="75">
        <v>0.75231628665988326</v>
      </c>
      <c r="H95" s="75">
        <v>0.6537029054979776</v>
      </c>
      <c r="I95" s="75">
        <v>0.6811871335666998</v>
      </c>
    </row>
    <row r="96" spans="2:9" x14ac:dyDescent="0.25">
      <c r="C96" s="85" t="s">
        <v>80</v>
      </c>
      <c r="D96" s="75">
        <v>0</v>
      </c>
      <c r="E96" s="75">
        <v>0.50721628468493163</v>
      </c>
      <c r="F96" s="75">
        <v>0.8491896385114156</v>
      </c>
      <c r="G96" s="75">
        <v>0.8491896385114156</v>
      </c>
      <c r="H96" s="75">
        <v>0.83946483188991516</v>
      </c>
      <c r="I96" s="75">
        <v>0.83946483188991516</v>
      </c>
    </row>
    <row r="97" spans="2:9" x14ac:dyDescent="0.25">
      <c r="C97" s="84" t="s">
        <v>12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</row>
    <row r="98" spans="2:9" x14ac:dyDescent="0.25">
      <c r="C98" s="84" t="s">
        <v>13</v>
      </c>
      <c r="D98" s="75">
        <v>0.92848839961548224</v>
      </c>
      <c r="E98" s="75">
        <v>0.90004031174820898</v>
      </c>
      <c r="F98" s="75">
        <v>0.93807820881749859</v>
      </c>
      <c r="G98" s="75">
        <v>0.90378117404896452</v>
      </c>
      <c r="H98" s="75">
        <v>0.91929524818666775</v>
      </c>
      <c r="I98" s="75">
        <v>0.9422634657856348</v>
      </c>
    </row>
    <row r="99" spans="2:9" x14ac:dyDescent="0.25">
      <c r="C99" s="84" t="s">
        <v>14</v>
      </c>
      <c r="D99" s="75">
        <v>0.42789843949483858</v>
      </c>
      <c r="E99" s="75">
        <v>0.42524221431373033</v>
      </c>
      <c r="F99" s="75">
        <v>0.42944588262230032</v>
      </c>
      <c r="G99" s="75">
        <v>0.42944588262230032</v>
      </c>
      <c r="H99" s="75">
        <v>0.42944588262230032</v>
      </c>
      <c r="I99" s="75">
        <v>0.42708684634060595</v>
      </c>
    </row>
    <row r="100" spans="2:9" x14ac:dyDescent="0.25">
      <c r="C100" s="84" t="s">
        <v>15</v>
      </c>
      <c r="D100" s="75">
        <v>0.25972340325342513</v>
      </c>
      <c r="E100" s="75">
        <v>0.28902600939163442</v>
      </c>
      <c r="F100" s="75">
        <v>0.28902600939163325</v>
      </c>
      <c r="G100" s="75">
        <v>0.28902600939164291</v>
      </c>
      <c r="H100" s="75">
        <v>0.28902600939163103</v>
      </c>
      <c r="I100" s="75">
        <v>0.28902600939164313</v>
      </c>
    </row>
    <row r="101" spans="2:9" x14ac:dyDescent="0.25">
      <c r="C101" s="84" t="s">
        <v>16</v>
      </c>
      <c r="D101" s="75">
        <v>0.95899730638594594</v>
      </c>
      <c r="E101" s="75">
        <v>0.96538313426457023</v>
      </c>
      <c r="F101" s="75">
        <v>0.96999999999999986</v>
      </c>
      <c r="G101" s="75">
        <v>0.96999999999999986</v>
      </c>
      <c r="H101" s="75">
        <v>0.96999999999999986</v>
      </c>
      <c r="I101" s="75">
        <v>0.96999999999999986</v>
      </c>
    </row>
    <row r="102" spans="2:9" x14ac:dyDescent="0.25">
      <c r="B102" s="77"/>
      <c r="C102" s="85" t="s">
        <v>17</v>
      </c>
      <c r="D102" s="75">
        <v>0</v>
      </c>
      <c r="E102" s="75">
        <v>0</v>
      </c>
      <c r="F102" s="75">
        <v>0</v>
      </c>
      <c r="G102" s="75">
        <v>0</v>
      </c>
      <c r="H102" s="75">
        <v>0</v>
      </c>
      <c r="I102" s="75">
        <v>0</v>
      </c>
    </row>
    <row r="103" spans="2:9" x14ac:dyDescent="0.25">
      <c r="B103" s="77"/>
      <c r="C103" s="85" t="s">
        <v>18</v>
      </c>
      <c r="D103" s="75">
        <v>1.0000000000000002</v>
      </c>
      <c r="E103" s="75">
        <v>1.0000000000000002</v>
      </c>
      <c r="F103" s="75">
        <v>1.0000000000000002</v>
      </c>
      <c r="G103" s="75">
        <v>0.99999999791547078</v>
      </c>
      <c r="H103" s="75">
        <v>1.000000001352453</v>
      </c>
      <c r="I103" s="75">
        <v>1.0000000006796528</v>
      </c>
    </row>
    <row r="104" spans="2:9" x14ac:dyDescent="0.25">
      <c r="C104" s="84" t="s">
        <v>19</v>
      </c>
      <c r="D104" s="75">
        <v>0.87823224874562877</v>
      </c>
      <c r="E104" s="75">
        <v>0.87823224874562877</v>
      </c>
      <c r="F104" s="75">
        <v>0.87823224874562877</v>
      </c>
      <c r="G104" s="75">
        <v>0.94610925192926199</v>
      </c>
      <c r="H104" s="75">
        <v>0.97567751389437241</v>
      </c>
      <c r="I104" s="75">
        <v>0.97567751389437241</v>
      </c>
    </row>
    <row r="105" spans="2:9" x14ac:dyDescent="0.25">
      <c r="C105" s="85" t="s">
        <v>20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</row>
    <row r="106" spans="2:9" x14ac:dyDescent="0.25">
      <c r="C106" s="85" t="s">
        <v>75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</row>
    <row r="107" spans="2:9" x14ac:dyDescent="0.25">
      <c r="C107" s="85" t="s">
        <v>76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</row>
    <row r="108" spans="2:9" ht="15.75" thickBot="1" x14ac:dyDescent="0.3">
      <c r="B108" s="78"/>
      <c r="C108" s="78" t="s">
        <v>21</v>
      </c>
      <c r="D108" s="3">
        <v>0.51951510633513154</v>
      </c>
      <c r="E108" s="3">
        <v>0.5378944951437391</v>
      </c>
      <c r="F108" s="3">
        <v>0.60291804903324642</v>
      </c>
      <c r="G108" s="3">
        <v>0.6075631755406985</v>
      </c>
      <c r="H108" s="3">
        <v>0.59341355905131343</v>
      </c>
      <c r="I108" s="3">
        <v>0.62041311385578291</v>
      </c>
    </row>
    <row r="109" spans="2:9" x14ac:dyDescent="0.25">
      <c r="B109" s="31" t="s">
        <v>37</v>
      </c>
      <c r="C109" s="84" t="s">
        <v>9</v>
      </c>
      <c r="D109" s="2">
        <v>0.56306176556503906</v>
      </c>
      <c r="E109" s="2">
        <v>0.6379639219301102</v>
      </c>
      <c r="F109" s="2">
        <v>0.64421707666183403</v>
      </c>
      <c r="G109" s="2">
        <v>0.61110169984757001</v>
      </c>
      <c r="H109" s="2">
        <v>0.64741751371582734</v>
      </c>
      <c r="I109" s="2">
        <v>0.60612438410966418</v>
      </c>
    </row>
    <row r="110" spans="2:9" x14ac:dyDescent="0.25">
      <c r="B110" s="31"/>
      <c r="C110" s="84" t="s">
        <v>85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</row>
    <row r="111" spans="2:9" x14ac:dyDescent="0.25">
      <c r="C111" s="84" t="s">
        <v>10</v>
      </c>
      <c r="D111" s="75">
        <v>7.8706260610197601E-2</v>
      </c>
      <c r="E111" s="75">
        <v>9.473776611520357E-2</v>
      </c>
      <c r="F111" s="75">
        <v>0.10820584519666986</v>
      </c>
      <c r="G111" s="75">
        <v>0.10888118480142232</v>
      </c>
      <c r="H111" s="75">
        <v>0.11023785456168143</v>
      </c>
      <c r="I111" s="75">
        <v>0.11606870765454577</v>
      </c>
    </row>
    <row r="112" spans="2:9" x14ac:dyDescent="0.25">
      <c r="C112" s="85" t="s">
        <v>79</v>
      </c>
      <c r="D112" s="75">
        <v>0.60008397356439991</v>
      </c>
      <c r="E112" s="75">
        <v>0.677914452622152</v>
      </c>
      <c r="F112" s="75">
        <v>0.79258069474485693</v>
      </c>
      <c r="G112" s="75">
        <v>0.81576973474007841</v>
      </c>
      <c r="H112" s="75">
        <v>0.72605404678274299</v>
      </c>
      <c r="I112" s="75">
        <v>0.74717508042750125</v>
      </c>
    </row>
    <row r="113" spans="2:9" x14ac:dyDescent="0.25">
      <c r="C113" s="85" t="s">
        <v>80</v>
      </c>
      <c r="D113" s="75">
        <v>0</v>
      </c>
      <c r="E113" s="75">
        <v>0</v>
      </c>
      <c r="F113" s="75">
        <v>0</v>
      </c>
      <c r="G113" s="75">
        <v>0</v>
      </c>
      <c r="H113" s="75">
        <v>0.84875524160816562</v>
      </c>
      <c r="I113" s="75">
        <v>0.84875524160816562</v>
      </c>
    </row>
    <row r="114" spans="2:9" x14ac:dyDescent="0.25">
      <c r="C114" s="84" t="s">
        <v>12</v>
      </c>
      <c r="D114" s="75">
        <v>4.0442217561961674E-2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</row>
    <row r="115" spans="2:9" x14ac:dyDescent="0.25">
      <c r="C115" s="84" t="s">
        <v>13</v>
      </c>
      <c r="D115" s="75">
        <v>0.90625420520910349</v>
      </c>
      <c r="E115" s="75">
        <v>0.89407170796861635</v>
      </c>
      <c r="F115" s="75">
        <v>0.90658611647317999</v>
      </c>
      <c r="G115" s="75">
        <v>0.89881112351169268</v>
      </c>
      <c r="H115" s="75">
        <v>0.89511607729388154</v>
      </c>
      <c r="I115" s="75">
        <v>0.90658611647317999</v>
      </c>
    </row>
    <row r="116" spans="2:9" x14ac:dyDescent="0.25">
      <c r="C116" s="84" t="s">
        <v>14</v>
      </c>
      <c r="D116" s="75">
        <v>0.44157417268133198</v>
      </c>
      <c r="E116" s="75">
        <v>0.44157417268133198</v>
      </c>
      <c r="F116" s="75">
        <v>0.44157417268133198</v>
      </c>
      <c r="G116" s="75">
        <v>0.44157417268133198</v>
      </c>
      <c r="H116" s="75">
        <v>0.44157417268133198</v>
      </c>
      <c r="I116" s="75">
        <v>0.44157417268133198</v>
      </c>
    </row>
    <row r="117" spans="2:9" x14ac:dyDescent="0.25">
      <c r="C117" s="84" t="s">
        <v>15</v>
      </c>
      <c r="D117" s="75">
        <v>0.34873433302694368</v>
      </c>
      <c r="E117" s="75">
        <v>0.34894510719034327</v>
      </c>
      <c r="F117" s="75">
        <v>0.3489451071903435</v>
      </c>
      <c r="G117" s="75">
        <v>0.34894510719034311</v>
      </c>
      <c r="H117" s="75">
        <v>0.36448112804540223</v>
      </c>
      <c r="I117" s="75">
        <v>0.36448112804540184</v>
      </c>
    </row>
    <row r="118" spans="2:9" x14ac:dyDescent="0.25">
      <c r="C118" s="84" t="s">
        <v>16</v>
      </c>
      <c r="D118" s="75">
        <v>0.565883871911954</v>
      </c>
      <c r="E118" s="75">
        <v>0.72334618311673105</v>
      </c>
      <c r="F118" s="75">
        <v>0.91673730987812496</v>
      </c>
      <c r="G118" s="75">
        <v>0.90079497224138494</v>
      </c>
      <c r="H118" s="75">
        <v>0.84336435071121185</v>
      </c>
      <c r="I118" s="75">
        <v>0.8654543871751913</v>
      </c>
    </row>
    <row r="119" spans="2:9" x14ac:dyDescent="0.25">
      <c r="B119" s="77"/>
      <c r="C119" s="85" t="s">
        <v>17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</row>
    <row r="120" spans="2:9" x14ac:dyDescent="0.25">
      <c r="B120" s="77"/>
      <c r="C120" s="85" t="s">
        <v>18</v>
      </c>
      <c r="D120" s="75">
        <v>1.0000000000000004</v>
      </c>
      <c r="E120" s="75">
        <v>1.0000000069028885</v>
      </c>
      <c r="F120" s="75">
        <v>1.0000000026109097</v>
      </c>
      <c r="G120" s="75">
        <v>1.0000000034578753</v>
      </c>
      <c r="H120" s="75">
        <v>1.0000000017835007</v>
      </c>
      <c r="I120" s="75">
        <v>0.99999999920209515</v>
      </c>
    </row>
    <row r="121" spans="2:9" x14ac:dyDescent="0.25">
      <c r="C121" s="84" t="s">
        <v>19</v>
      </c>
      <c r="D121" s="75">
        <v>0.67668332542218346</v>
      </c>
      <c r="E121" s="75">
        <v>0.8598070301515387</v>
      </c>
      <c r="F121" s="75">
        <v>0.8598070301515387</v>
      </c>
      <c r="G121" s="75">
        <v>0.89803713214407455</v>
      </c>
      <c r="H121" s="75">
        <v>0.90193692492623756</v>
      </c>
      <c r="I121" s="75">
        <v>0.9226467373502284</v>
      </c>
    </row>
    <row r="122" spans="2:9" x14ac:dyDescent="0.25">
      <c r="C122" s="85" t="s">
        <v>20</v>
      </c>
      <c r="D122" s="75">
        <v>0.90264707791463861</v>
      </c>
      <c r="E122" s="75">
        <v>0.83106539093611331</v>
      </c>
      <c r="F122" s="75">
        <v>0.89763120934819685</v>
      </c>
      <c r="G122" s="75">
        <v>0.89763000845220442</v>
      </c>
      <c r="H122" s="75">
        <v>0.89763000845220442</v>
      </c>
      <c r="I122" s="75">
        <v>0.89762854300222394</v>
      </c>
    </row>
    <row r="123" spans="2:9" x14ac:dyDescent="0.25">
      <c r="C123" s="85" t="s">
        <v>75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</row>
    <row r="124" spans="2:9" x14ac:dyDescent="0.25">
      <c r="C124" s="85" t="s">
        <v>76</v>
      </c>
      <c r="D124" s="75">
        <v>0</v>
      </c>
      <c r="E124" s="75">
        <v>0</v>
      </c>
      <c r="F124" s="75">
        <v>0</v>
      </c>
      <c r="G124" s="75">
        <v>0</v>
      </c>
      <c r="H124" s="75">
        <v>0</v>
      </c>
      <c r="I124" s="75">
        <v>0</v>
      </c>
    </row>
    <row r="125" spans="2:9" ht="15.75" thickBot="1" x14ac:dyDescent="0.3">
      <c r="B125" s="78"/>
      <c r="C125" s="78" t="s">
        <v>21</v>
      </c>
      <c r="D125" s="3">
        <v>0.41346426947919174</v>
      </c>
      <c r="E125" s="3">
        <v>0.57233895570619397</v>
      </c>
      <c r="F125" s="3">
        <v>0.60305083507811408</v>
      </c>
      <c r="G125" s="3">
        <v>0.60525619271979203</v>
      </c>
      <c r="H125" s="3">
        <v>0.59538234412240343</v>
      </c>
      <c r="I125" s="3">
        <v>0.61081134245619062</v>
      </c>
    </row>
    <row r="126" spans="2:9" ht="15" customHeight="1" x14ac:dyDescent="0.25">
      <c r="B126" s="31" t="s">
        <v>38</v>
      </c>
      <c r="C126" s="84" t="s">
        <v>9</v>
      </c>
      <c r="D126" s="2">
        <v>0.71416547639149508</v>
      </c>
      <c r="E126" s="2">
        <v>0.73456860849608385</v>
      </c>
      <c r="F126" s="2">
        <v>0.75815512432417842</v>
      </c>
      <c r="G126" s="2">
        <v>0.71228578560559264</v>
      </c>
      <c r="H126" s="2">
        <v>0.75815512432417842</v>
      </c>
      <c r="I126" s="2">
        <v>0.73617348324614595</v>
      </c>
    </row>
    <row r="127" spans="2:9" ht="15" customHeight="1" x14ac:dyDescent="0.25">
      <c r="B127" s="31"/>
      <c r="C127" s="84" t="s">
        <v>85</v>
      </c>
      <c r="D127" s="75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</row>
    <row r="128" spans="2:9" x14ac:dyDescent="0.25">
      <c r="C128" s="84" t="s">
        <v>10</v>
      </c>
      <c r="D128" s="75">
        <v>1.8669514501896418E-2</v>
      </c>
      <c r="E128" s="75">
        <v>2.7183407314074096E-2</v>
      </c>
      <c r="F128" s="75">
        <v>3.5426346473447327E-2</v>
      </c>
      <c r="G128" s="75">
        <v>3.1840421241389513E-2</v>
      </c>
      <c r="H128" s="75">
        <v>4.2854270415741413E-2</v>
      </c>
      <c r="I128" s="75">
        <v>5.0193442047430155E-2</v>
      </c>
    </row>
    <row r="129" spans="2:9" x14ac:dyDescent="0.25">
      <c r="C129" s="85" t="s">
        <v>79</v>
      </c>
      <c r="D129" s="75">
        <v>0.63311784613592426</v>
      </c>
      <c r="E129" s="75">
        <v>0.68578700628026112</v>
      </c>
      <c r="F129" s="75">
        <v>0.75081862902434049</v>
      </c>
      <c r="G129" s="75">
        <v>0.80243296999622149</v>
      </c>
      <c r="H129" s="75">
        <v>0.77007345588118914</v>
      </c>
      <c r="I129" s="75">
        <v>0.80857471610345655</v>
      </c>
    </row>
    <row r="130" spans="2:9" x14ac:dyDescent="0.25">
      <c r="C130" s="85" t="s">
        <v>80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</row>
    <row r="131" spans="2:9" x14ac:dyDescent="0.25">
      <c r="C131" s="84" t="s">
        <v>12</v>
      </c>
      <c r="D131" s="75">
        <v>0.23657328655860285</v>
      </c>
      <c r="E131" s="75">
        <v>0.24190766823512083</v>
      </c>
      <c r="F131" s="75">
        <v>0.23657328655860285</v>
      </c>
      <c r="G131" s="75">
        <v>0.23657328655860285</v>
      </c>
      <c r="H131" s="75">
        <v>0.23657328655860285</v>
      </c>
      <c r="I131" s="75">
        <v>0.24190766823512083</v>
      </c>
    </row>
    <row r="132" spans="2:9" x14ac:dyDescent="0.25">
      <c r="C132" s="84" t="s">
        <v>13</v>
      </c>
      <c r="D132" s="75">
        <v>0.93094486105675167</v>
      </c>
      <c r="E132" s="75">
        <v>0.8554380117416831</v>
      </c>
      <c r="F132" s="75">
        <v>0.8554380117416831</v>
      </c>
      <c r="G132" s="75">
        <v>0.8554380117416831</v>
      </c>
      <c r="H132" s="75">
        <v>0.8554380117416831</v>
      </c>
      <c r="I132" s="75">
        <v>0.93094486105675167</v>
      </c>
    </row>
    <row r="133" spans="2:9" x14ac:dyDescent="0.25">
      <c r="C133" s="84" t="s">
        <v>14</v>
      </c>
      <c r="D133" s="75">
        <v>0.44396848706240483</v>
      </c>
      <c r="E133" s="75">
        <v>0.44396848706240483</v>
      </c>
      <c r="F133" s="75">
        <v>0.44396848706240483</v>
      </c>
      <c r="G133" s="75">
        <v>0.44396848706240483</v>
      </c>
      <c r="H133" s="75">
        <v>0.44396848706240483</v>
      </c>
      <c r="I133" s="75">
        <v>0.44396848706240483</v>
      </c>
    </row>
    <row r="134" spans="2:9" x14ac:dyDescent="0.25">
      <c r="C134" s="84" t="s">
        <v>15</v>
      </c>
      <c r="D134" s="75">
        <v>0.30947951413453823</v>
      </c>
      <c r="E134" s="75">
        <v>0.30947951428259446</v>
      </c>
      <c r="F134" s="75">
        <v>0.30947951375475036</v>
      </c>
      <c r="G134" s="75">
        <v>0.30947951375475025</v>
      </c>
      <c r="H134" s="75">
        <v>0.30947951375475025</v>
      </c>
      <c r="I134" s="75">
        <v>0.30947951375475025</v>
      </c>
    </row>
    <row r="135" spans="2:9" x14ac:dyDescent="0.25">
      <c r="C135" s="84" t="s">
        <v>16</v>
      </c>
      <c r="D135" s="75">
        <v>0.97</v>
      </c>
      <c r="E135" s="75">
        <v>0.89378013116563815</v>
      </c>
      <c r="F135" s="75">
        <v>0.96283536554769433</v>
      </c>
      <c r="G135" s="75">
        <v>0.96283536554769433</v>
      </c>
      <c r="H135" s="75">
        <v>0.9700000000000002</v>
      </c>
      <c r="I135" s="75">
        <v>0.9700000000000002</v>
      </c>
    </row>
    <row r="136" spans="2:9" x14ac:dyDescent="0.25">
      <c r="B136" s="77"/>
      <c r="C136" s="85" t="s">
        <v>17</v>
      </c>
      <c r="D136" s="75">
        <v>0</v>
      </c>
      <c r="E136" s="75">
        <v>0</v>
      </c>
      <c r="F136" s="75">
        <v>0</v>
      </c>
      <c r="G136" s="75">
        <v>0</v>
      </c>
      <c r="H136" s="75">
        <v>0</v>
      </c>
      <c r="I136" s="75">
        <v>0</v>
      </c>
    </row>
    <row r="137" spans="2:9" x14ac:dyDescent="0.25">
      <c r="B137" s="77"/>
      <c r="C137" s="85" t="s">
        <v>18</v>
      </c>
      <c r="D137" s="75">
        <v>1.0000000000000002</v>
      </c>
      <c r="E137" s="75">
        <v>0.99999999999999989</v>
      </c>
      <c r="F137" s="75">
        <v>1</v>
      </c>
      <c r="G137" s="75">
        <v>0.99999999999999978</v>
      </c>
      <c r="H137" s="75">
        <v>1.0000000000000002</v>
      </c>
      <c r="I137" s="75">
        <v>0.99999999999999978</v>
      </c>
    </row>
    <row r="138" spans="2:9" x14ac:dyDescent="0.25">
      <c r="C138" s="84" t="s">
        <v>19</v>
      </c>
      <c r="D138" s="75">
        <v>0.85679996986363305</v>
      </c>
      <c r="E138" s="75">
        <v>0.85679996986363305</v>
      </c>
      <c r="F138" s="75">
        <v>0.85679996986363305</v>
      </c>
      <c r="G138" s="75">
        <v>0.85679996986363305</v>
      </c>
      <c r="H138" s="75">
        <v>0.88576044911725993</v>
      </c>
      <c r="I138" s="75">
        <v>0.9811388566381869</v>
      </c>
    </row>
    <row r="139" spans="2:9" x14ac:dyDescent="0.25">
      <c r="C139" s="85" t="s">
        <v>20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</row>
    <row r="140" spans="2:9" x14ac:dyDescent="0.25">
      <c r="C140" s="85" t="s">
        <v>75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</row>
    <row r="141" spans="2:9" x14ac:dyDescent="0.25">
      <c r="C141" s="85" t="s">
        <v>76</v>
      </c>
      <c r="D141" s="75">
        <v>0</v>
      </c>
      <c r="E141" s="75">
        <v>0</v>
      </c>
      <c r="F141" s="75">
        <v>0</v>
      </c>
      <c r="G141" s="75">
        <v>0</v>
      </c>
      <c r="H141" s="75">
        <v>0</v>
      </c>
      <c r="I141" s="75">
        <v>0</v>
      </c>
    </row>
    <row r="142" spans="2:9" ht="15.75" thickBot="1" x14ac:dyDescent="0.3">
      <c r="B142" s="78"/>
      <c r="C142" s="78" t="s">
        <v>21</v>
      </c>
      <c r="D142" s="3">
        <v>0.49225178597695546</v>
      </c>
      <c r="E142" s="3">
        <v>0.49238135753371393</v>
      </c>
      <c r="F142" s="3">
        <v>0.52070096063945037</v>
      </c>
      <c r="G142" s="3">
        <v>0.52858284488600993</v>
      </c>
      <c r="H142" s="3">
        <v>0.49303317001099467</v>
      </c>
      <c r="I142" s="3">
        <v>0.50647631706871188</v>
      </c>
    </row>
    <row r="143" spans="2:9" x14ac:dyDescent="0.25">
      <c r="B143" s="31" t="s">
        <v>39</v>
      </c>
      <c r="C143" s="84" t="s">
        <v>9</v>
      </c>
      <c r="D143" s="2">
        <v>0.76826639945251174</v>
      </c>
      <c r="E143" s="2">
        <v>0.78468887139365229</v>
      </c>
      <c r="F143" s="2">
        <v>0.77257675096417833</v>
      </c>
      <c r="G143" s="2">
        <v>0.71982810187826085</v>
      </c>
      <c r="H143" s="2">
        <v>0.65074290184738903</v>
      </c>
      <c r="I143" s="2">
        <v>0.5975912588201604</v>
      </c>
    </row>
    <row r="144" spans="2:9" x14ac:dyDescent="0.25">
      <c r="B144" s="31"/>
      <c r="C144" s="84" t="s">
        <v>85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</row>
    <row r="145" spans="2:9" x14ac:dyDescent="0.25">
      <c r="C145" s="84" t="s">
        <v>10</v>
      </c>
      <c r="D145" s="75">
        <v>2.8636533739909445E-2</v>
      </c>
      <c r="E145" s="75">
        <v>3.9314916532924141E-2</v>
      </c>
      <c r="F145" s="75">
        <v>4.0054976651808058E-2</v>
      </c>
      <c r="G145" s="75">
        <v>3.2490760928265972E-2</v>
      </c>
      <c r="H145" s="75">
        <v>2.6325496839642276E-2</v>
      </c>
      <c r="I145" s="75">
        <v>3.236391416260901E-2</v>
      </c>
    </row>
    <row r="146" spans="2:9" x14ac:dyDescent="0.25">
      <c r="C146" s="85" t="s">
        <v>79</v>
      </c>
      <c r="D146" s="75">
        <v>0.39444328550587493</v>
      </c>
      <c r="E146" s="75">
        <v>0.39227075365883357</v>
      </c>
      <c r="F146" s="75">
        <v>0.66319518740853289</v>
      </c>
      <c r="G146" s="75">
        <v>0.70114309502782401</v>
      </c>
      <c r="H146" s="75">
        <v>0.71894482949888638</v>
      </c>
      <c r="I146" s="75">
        <v>0.80087513882842787</v>
      </c>
    </row>
    <row r="147" spans="2:9" x14ac:dyDescent="0.25">
      <c r="C147" s="85" t="s">
        <v>80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</row>
    <row r="148" spans="2:9" x14ac:dyDescent="0.25">
      <c r="C148" s="84" t="s">
        <v>12</v>
      </c>
      <c r="D148" s="75">
        <v>2.8979528528593083E-2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</row>
    <row r="149" spans="2:9" x14ac:dyDescent="0.25">
      <c r="C149" s="84" t="s">
        <v>13</v>
      </c>
      <c r="D149" s="75">
        <v>0.87363430263329456</v>
      </c>
      <c r="E149" s="75">
        <v>0.88199065384324005</v>
      </c>
      <c r="F149" s="75">
        <v>0.88674365081068518</v>
      </c>
      <c r="G149" s="75">
        <v>0.83876587264741298</v>
      </c>
      <c r="H149" s="75">
        <v>0.91230282533985385</v>
      </c>
      <c r="I149" s="75">
        <v>0.91281635028714758</v>
      </c>
    </row>
    <row r="150" spans="2:9" x14ac:dyDescent="0.25">
      <c r="C150" s="84" t="s">
        <v>14</v>
      </c>
      <c r="D150" s="75">
        <v>0.2050656598052121</v>
      </c>
      <c r="E150" s="75">
        <v>0.20110159984510478</v>
      </c>
      <c r="F150" s="75">
        <v>0.21184698407731006</v>
      </c>
      <c r="G150" s="75">
        <v>0.20681077037156992</v>
      </c>
      <c r="H150" s="75">
        <v>0.20019901033717222</v>
      </c>
      <c r="I150" s="75">
        <v>0.20237799019911276</v>
      </c>
    </row>
    <row r="151" spans="2:9" x14ac:dyDescent="0.25">
      <c r="C151" s="84" t="s">
        <v>15</v>
      </c>
      <c r="D151" s="75">
        <v>0.27356064337773134</v>
      </c>
      <c r="E151" s="75">
        <v>0.35087691967477819</v>
      </c>
      <c r="F151" s="75">
        <v>0.34493569535175922</v>
      </c>
      <c r="G151" s="75">
        <v>0.34493569535176272</v>
      </c>
      <c r="H151" s="75">
        <v>0.3865233403974826</v>
      </c>
      <c r="I151" s="75">
        <v>0.38652334039749014</v>
      </c>
    </row>
    <row r="152" spans="2:9" x14ac:dyDescent="0.25">
      <c r="C152" s="84" t="s">
        <v>16</v>
      </c>
      <c r="D152" s="75">
        <v>0.90297694446029741</v>
      </c>
      <c r="E152" s="75">
        <v>0.95730804926918023</v>
      </c>
      <c r="F152" s="75">
        <v>0.9615840001243755</v>
      </c>
      <c r="G152" s="75">
        <v>0.9615840001243755</v>
      </c>
      <c r="H152" s="75">
        <v>0.9615840001243755</v>
      </c>
      <c r="I152" s="75">
        <v>0.9615840001243755</v>
      </c>
    </row>
    <row r="153" spans="2:9" x14ac:dyDescent="0.25">
      <c r="B153" s="77"/>
      <c r="C153" s="85" t="s">
        <v>17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</row>
    <row r="154" spans="2:9" x14ac:dyDescent="0.25">
      <c r="B154" s="77"/>
      <c r="C154" s="85" t="s">
        <v>18</v>
      </c>
      <c r="D154" s="75">
        <v>1.0000000000000002</v>
      </c>
      <c r="E154" s="75">
        <v>1.0000000000000004</v>
      </c>
      <c r="F154" s="75">
        <v>0.99999999999999978</v>
      </c>
      <c r="G154" s="75">
        <v>0.99999999938619077</v>
      </c>
      <c r="H154" s="75">
        <v>0.99999999940558493</v>
      </c>
      <c r="I154" s="75">
        <v>0.99999999974115228</v>
      </c>
    </row>
    <row r="155" spans="2:9" x14ac:dyDescent="0.25">
      <c r="C155" s="84" t="s">
        <v>19</v>
      </c>
      <c r="D155" s="75">
        <v>0.82543457601285775</v>
      </c>
      <c r="E155" s="75">
        <v>0.92775191813787949</v>
      </c>
      <c r="F155" s="75">
        <v>0.93491236131100941</v>
      </c>
      <c r="G155" s="75">
        <v>0.93491236131100941</v>
      </c>
      <c r="H155" s="75">
        <v>0.93491236131100941</v>
      </c>
      <c r="I155" s="75">
        <v>0.96112053238146034</v>
      </c>
    </row>
    <row r="156" spans="2:9" x14ac:dyDescent="0.25">
      <c r="C156" s="85" t="s">
        <v>20</v>
      </c>
      <c r="D156" s="75">
        <v>0.90615283427382121</v>
      </c>
      <c r="E156" s="75">
        <v>0.90558356850612887</v>
      </c>
      <c r="F156" s="75">
        <v>0.90558356850612887</v>
      </c>
      <c r="G156" s="75">
        <v>0.90558356850612887</v>
      </c>
      <c r="H156" s="75">
        <v>0.90558356850612887</v>
      </c>
      <c r="I156" s="75">
        <v>0.90558356850612887</v>
      </c>
    </row>
    <row r="157" spans="2:9" x14ac:dyDescent="0.25">
      <c r="C157" s="85" t="s">
        <v>75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</row>
    <row r="158" spans="2:9" x14ac:dyDescent="0.25">
      <c r="C158" s="85" t="s">
        <v>76</v>
      </c>
      <c r="D158" s="75">
        <v>0</v>
      </c>
      <c r="E158" s="75">
        <v>0</v>
      </c>
      <c r="F158" s="75">
        <v>0</v>
      </c>
      <c r="G158" s="75">
        <v>0</v>
      </c>
      <c r="H158" s="75">
        <v>0</v>
      </c>
      <c r="I158" s="75">
        <v>0</v>
      </c>
    </row>
    <row r="159" spans="2:9" ht="15.75" thickBot="1" x14ac:dyDescent="0.3">
      <c r="B159" s="78"/>
      <c r="C159" s="78" t="s">
        <v>21</v>
      </c>
      <c r="D159" s="3">
        <v>0.4577277888762542</v>
      </c>
      <c r="E159" s="3">
        <v>0.47281650276906051</v>
      </c>
      <c r="F159" s="3">
        <v>0.55343092124377524</v>
      </c>
      <c r="G159" s="3">
        <v>0.55672393746694437</v>
      </c>
      <c r="H159" s="3">
        <v>0.56536441980317176</v>
      </c>
      <c r="I159" s="3">
        <v>0.58280349392775799</v>
      </c>
    </row>
    <row r="160" spans="2:9" x14ac:dyDescent="0.25">
      <c r="B160" s="31" t="s">
        <v>107</v>
      </c>
      <c r="C160" s="84" t="s">
        <v>9</v>
      </c>
      <c r="D160" s="165">
        <v>0.37224846711444221</v>
      </c>
      <c r="E160" s="165">
        <v>0.37369423995431139</v>
      </c>
      <c r="F160" s="165">
        <v>0.4256662526366311</v>
      </c>
      <c r="G160" s="165">
        <v>0.39934291032389335</v>
      </c>
      <c r="H160" s="165">
        <v>0.4078753649073415</v>
      </c>
      <c r="I160" s="165">
        <v>0.4015373981683274</v>
      </c>
    </row>
    <row r="161" spans="2:9" x14ac:dyDescent="0.25">
      <c r="B161" s="31"/>
      <c r="C161" s="84" t="s">
        <v>85</v>
      </c>
      <c r="D161" s="165">
        <v>0</v>
      </c>
      <c r="E161" s="165">
        <v>0</v>
      </c>
      <c r="F161" s="165">
        <v>0</v>
      </c>
      <c r="G161" s="165">
        <v>0</v>
      </c>
      <c r="H161" s="165">
        <v>0</v>
      </c>
      <c r="I161" s="165">
        <v>0</v>
      </c>
    </row>
    <row r="162" spans="2:9" x14ac:dyDescent="0.25">
      <c r="C162" s="84" t="s">
        <v>10</v>
      </c>
      <c r="D162" s="165">
        <v>0.11225417214130905</v>
      </c>
      <c r="E162" s="165">
        <v>0.15835178469141117</v>
      </c>
      <c r="F162" s="165">
        <v>0.16978294966385429</v>
      </c>
      <c r="G162" s="165">
        <v>0.1659708777893345</v>
      </c>
      <c r="H162" s="165">
        <v>0.16606217466549106</v>
      </c>
      <c r="I162" s="165">
        <v>0.16904778671058249</v>
      </c>
    </row>
    <row r="163" spans="2:9" x14ac:dyDescent="0.25">
      <c r="C163" s="85" t="s">
        <v>79</v>
      </c>
      <c r="D163" s="165">
        <v>0.80812875299985232</v>
      </c>
      <c r="E163" s="165">
        <v>0.82076331555567228</v>
      </c>
      <c r="F163" s="165">
        <v>0.84310684667834257</v>
      </c>
      <c r="G163" s="165">
        <v>0.84710067219266405</v>
      </c>
      <c r="H163" s="165">
        <v>0.83661803625216846</v>
      </c>
      <c r="I163" s="165">
        <v>0.80042959621207255</v>
      </c>
    </row>
    <row r="164" spans="2:9" x14ac:dyDescent="0.25">
      <c r="C164" s="85" t="s">
        <v>80</v>
      </c>
      <c r="D164" s="165">
        <v>0</v>
      </c>
      <c r="E164" s="165">
        <v>0</v>
      </c>
      <c r="F164" s="165">
        <v>0</v>
      </c>
      <c r="G164" s="165">
        <v>0</v>
      </c>
      <c r="H164" s="165">
        <v>0.84045312502589464</v>
      </c>
      <c r="I164" s="165">
        <v>0.84045312502589464</v>
      </c>
    </row>
    <row r="165" spans="2:9" x14ac:dyDescent="0.25">
      <c r="C165" s="84" t="s">
        <v>12</v>
      </c>
      <c r="D165" s="165">
        <v>1.0189577612802559E-2</v>
      </c>
      <c r="E165" s="165">
        <v>6.5150395386855605E-5</v>
      </c>
      <c r="F165" s="165">
        <v>0</v>
      </c>
      <c r="G165" s="165">
        <v>0</v>
      </c>
      <c r="H165" s="165">
        <v>0</v>
      </c>
      <c r="I165" s="165">
        <v>0</v>
      </c>
    </row>
    <row r="166" spans="2:9" x14ac:dyDescent="0.25">
      <c r="C166" s="84" t="s">
        <v>13</v>
      </c>
      <c r="D166" s="165">
        <v>0.62840210421449805</v>
      </c>
      <c r="E166" s="165">
        <v>0.80720222290538224</v>
      </c>
      <c r="F166" s="165">
        <v>0.83754118869391148</v>
      </c>
      <c r="G166" s="165">
        <v>0.8423798846259708</v>
      </c>
      <c r="H166" s="165">
        <v>0.8310635224375601</v>
      </c>
      <c r="I166" s="165">
        <v>0.79491687154979651</v>
      </c>
    </row>
    <row r="167" spans="2:9" x14ac:dyDescent="0.25">
      <c r="C167" s="84" t="s">
        <v>14</v>
      </c>
      <c r="D167" s="165">
        <v>0.33692400676633538</v>
      </c>
      <c r="E167" s="165">
        <v>0.34269881912940886</v>
      </c>
      <c r="F167" s="165">
        <v>0.33905838310745068</v>
      </c>
      <c r="G167" s="165">
        <v>0.34057556998812338</v>
      </c>
      <c r="H167" s="165">
        <v>0.34197899865117876</v>
      </c>
      <c r="I167" s="165">
        <v>0.34240421219631773</v>
      </c>
    </row>
    <row r="168" spans="2:9" x14ac:dyDescent="0.25">
      <c r="C168" s="84" t="s">
        <v>15</v>
      </c>
      <c r="D168" s="165">
        <v>0.29722582683126547</v>
      </c>
      <c r="E168" s="165">
        <v>0.31047810192510505</v>
      </c>
      <c r="F168" s="165">
        <v>0.30896098893723339</v>
      </c>
      <c r="G168" s="165">
        <v>0.3089609889372335</v>
      </c>
      <c r="H168" s="165">
        <v>0.31680701550606016</v>
      </c>
      <c r="I168" s="165">
        <v>0.31680701550606044</v>
      </c>
    </row>
    <row r="169" spans="2:9" x14ac:dyDescent="0.25">
      <c r="C169" s="84" t="s">
        <v>16</v>
      </c>
      <c r="D169" s="165">
        <v>0.75624721678552753</v>
      </c>
      <c r="E169" s="165">
        <v>0.83537215884313643</v>
      </c>
      <c r="F169" s="165">
        <v>0.94092894521648196</v>
      </c>
      <c r="G169" s="165">
        <v>0.95133501475409965</v>
      </c>
      <c r="H169" s="165">
        <v>0.95129100205472239</v>
      </c>
      <c r="I169" s="165">
        <v>0.96730068534909452</v>
      </c>
    </row>
    <row r="170" spans="2:9" x14ac:dyDescent="0.25">
      <c r="B170" s="77"/>
      <c r="C170" s="85" t="s">
        <v>17</v>
      </c>
      <c r="D170" s="165">
        <v>0</v>
      </c>
      <c r="E170" s="165">
        <v>0</v>
      </c>
      <c r="F170" s="165">
        <v>0</v>
      </c>
      <c r="G170" s="165">
        <v>0</v>
      </c>
      <c r="H170" s="165">
        <v>0</v>
      </c>
      <c r="I170" s="165">
        <v>0</v>
      </c>
    </row>
    <row r="171" spans="2:9" x14ac:dyDescent="0.25">
      <c r="B171" s="77"/>
      <c r="C171" s="85" t="s">
        <v>18</v>
      </c>
      <c r="D171" s="165">
        <v>0.99999999999999978</v>
      </c>
      <c r="E171" s="165">
        <v>1.0000000009973591</v>
      </c>
      <c r="F171" s="165">
        <v>1.000000001154796</v>
      </c>
      <c r="G171" s="165">
        <v>1.0000000016560526</v>
      </c>
      <c r="H171" s="165">
        <v>1.0000000011980099</v>
      </c>
      <c r="I171" s="165">
        <v>1.0000000006991228</v>
      </c>
    </row>
    <row r="172" spans="2:9" x14ac:dyDescent="0.25">
      <c r="C172" s="84" t="s">
        <v>19</v>
      </c>
      <c r="D172" s="165">
        <v>0.88929650831795737</v>
      </c>
      <c r="E172" s="165">
        <v>0.89014400448592301</v>
      </c>
      <c r="F172" s="165">
        <v>0.89374420360809503</v>
      </c>
      <c r="G172" s="165">
        <v>0.89797662527221067</v>
      </c>
      <c r="H172" s="165">
        <v>0.90194141416237872</v>
      </c>
      <c r="I172" s="165">
        <v>0.90399595654683018</v>
      </c>
    </row>
    <row r="173" spans="2:9" x14ac:dyDescent="0.25">
      <c r="C173" s="85" t="s">
        <v>20</v>
      </c>
      <c r="D173" s="165">
        <v>0.93923793240838926</v>
      </c>
      <c r="E173" s="165">
        <v>0.93933064097190178</v>
      </c>
      <c r="F173" s="165">
        <v>0.93933064097190178</v>
      </c>
      <c r="G173" s="165">
        <v>0.93933064097190178</v>
      </c>
      <c r="H173" s="165">
        <v>0.93933064097190178</v>
      </c>
      <c r="I173" s="165">
        <v>0.93933064097190178</v>
      </c>
    </row>
    <row r="174" spans="2:9" x14ac:dyDescent="0.25">
      <c r="C174" s="85" t="s">
        <v>75</v>
      </c>
      <c r="D174" s="165">
        <v>0</v>
      </c>
      <c r="E174" s="165">
        <v>0</v>
      </c>
      <c r="F174" s="165">
        <v>0</v>
      </c>
      <c r="G174" s="165">
        <v>0</v>
      </c>
      <c r="H174" s="165">
        <v>0</v>
      </c>
      <c r="I174" s="165">
        <v>0</v>
      </c>
    </row>
    <row r="175" spans="2:9" x14ac:dyDescent="0.25">
      <c r="C175" s="85" t="s">
        <v>76</v>
      </c>
      <c r="D175" s="165">
        <v>0</v>
      </c>
      <c r="E175" s="165">
        <v>0</v>
      </c>
      <c r="F175" s="165">
        <v>0</v>
      </c>
      <c r="G175" s="165">
        <v>0</v>
      </c>
      <c r="H175" s="165">
        <v>0</v>
      </c>
      <c r="I175" s="165">
        <v>0</v>
      </c>
    </row>
    <row r="176" spans="2:9" ht="15.75" thickBot="1" x14ac:dyDescent="0.3">
      <c r="B176" s="78"/>
      <c r="C176" s="78" t="s">
        <v>21</v>
      </c>
      <c r="D176" s="3">
        <v>0.38578347743984814</v>
      </c>
      <c r="E176" s="3">
        <v>0.46274605721408396</v>
      </c>
      <c r="F176" s="3">
        <v>0.47653015210789945</v>
      </c>
      <c r="G176" s="3">
        <v>0.48035838510899959</v>
      </c>
      <c r="H176" s="3">
        <v>0.48937334764325763</v>
      </c>
      <c r="I176" s="3">
        <v>0.50245149953829982</v>
      </c>
    </row>
    <row r="177" spans="2:9" x14ac:dyDescent="0.25">
      <c r="B177" s="31" t="s">
        <v>106</v>
      </c>
      <c r="C177" s="84" t="s">
        <v>9</v>
      </c>
      <c r="D177" s="165">
        <v>0.51130617629108777</v>
      </c>
      <c r="E177" s="165">
        <v>0.44593706494004726</v>
      </c>
      <c r="F177" s="165">
        <v>0.45931748789910548</v>
      </c>
      <c r="G177" s="165">
        <v>0.42904726121986386</v>
      </c>
      <c r="H177" s="165">
        <v>0.47168039594911693</v>
      </c>
      <c r="I177" s="165">
        <v>0.45366840077720688</v>
      </c>
    </row>
    <row r="178" spans="2:9" x14ac:dyDescent="0.25">
      <c r="B178" s="31"/>
      <c r="C178" s="84" t="s">
        <v>85</v>
      </c>
      <c r="D178" s="165">
        <v>0</v>
      </c>
      <c r="E178" s="165">
        <v>0</v>
      </c>
      <c r="F178" s="165">
        <v>0</v>
      </c>
      <c r="G178" s="165">
        <v>0</v>
      </c>
      <c r="H178" s="165">
        <v>0</v>
      </c>
      <c r="I178" s="165">
        <v>0</v>
      </c>
    </row>
    <row r="179" spans="2:9" x14ac:dyDescent="0.25">
      <c r="C179" s="84" t="s">
        <v>10</v>
      </c>
      <c r="D179" s="165">
        <v>0.1629322523589507</v>
      </c>
      <c r="E179" s="165">
        <v>0.16411478623695644</v>
      </c>
      <c r="F179" s="165">
        <v>0.16545326099232419</v>
      </c>
      <c r="G179" s="165">
        <v>0.16196315204684578</v>
      </c>
      <c r="H179" s="165">
        <v>0.15468977227854536</v>
      </c>
      <c r="I179" s="165">
        <v>0.16564867973442804</v>
      </c>
    </row>
    <row r="180" spans="2:9" x14ac:dyDescent="0.25">
      <c r="C180" s="85" t="s">
        <v>79</v>
      </c>
      <c r="D180" s="165">
        <v>0.5433463845440587</v>
      </c>
      <c r="E180" s="165">
        <v>0.61740340249982339</v>
      </c>
      <c r="F180" s="165">
        <v>0.76857294690171807</v>
      </c>
      <c r="G180" s="165">
        <v>0.80933577602593476</v>
      </c>
      <c r="H180" s="165">
        <v>0.7518044729930855</v>
      </c>
      <c r="I180" s="165">
        <v>0.79267702523775296</v>
      </c>
    </row>
    <row r="181" spans="2:9" x14ac:dyDescent="0.25">
      <c r="C181" s="85" t="s">
        <v>80</v>
      </c>
      <c r="D181" s="165">
        <v>0</v>
      </c>
      <c r="E181" s="165">
        <v>0</v>
      </c>
      <c r="F181" s="165">
        <v>0.76953466783561653</v>
      </c>
      <c r="G181" s="165">
        <v>0.83425062712328768</v>
      </c>
      <c r="H181" s="165">
        <v>0.82473111039462232</v>
      </c>
      <c r="I181" s="165">
        <v>0.82473111039462232</v>
      </c>
    </row>
    <row r="182" spans="2:9" x14ac:dyDescent="0.25">
      <c r="C182" s="84" t="s">
        <v>12</v>
      </c>
      <c r="D182" s="165">
        <v>4.6993311241147229E-4</v>
      </c>
      <c r="E182" s="165">
        <v>1.2469173545940769E-3</v>
      </c>
      <c r="F182" s="165">
        <v>1.2469173545940769E-3</v>
      </c>
      <c r="G182" s="165">
        <v>1.209914035244241E-3</v>
      </c>
      <c r="H182" s="165">
        <v>1.2469173545940769E-3</v>
      </c>
      <c r="I182" s="165">
        <v>0</v>
      </c>
    </row>
    <row r="183" spans="2:9" x14ac:dyDescent="0.25">
      <c r="C183" s="84" t="s">
        <v>13</v>
      </c>
      <c r="D183" s="165">
        <v>0.87673114799858975</v>
      </c>
      <c r="E183" s="165">
        <v>0.85715624808629154</v>
      </c>
      <c r="F183" s="165">
        <v>0.90785487569494794</v>
      </c>
      <c r="G183" s="165">
        <v>0.94206438079897337</v>
      </c>
      <c r="H183" s="165">
        <v>0.87898427773766785</v>
      </c>
      <c r="I183" s="165">
        <v>0.90228691251460791</v>
      </c>
    </row>
    <row r="184" spans="2:9" x14ac:dyDescent="0.25">
      <c r="C184" s="84" t="s">
        <v>14</v>
      </c>
      <c r="D184" s="165">
        <v>0.27081003780389573</v>
      </c>
      <c r="E184" s="165">
        <v>0.27330942364056376</v>
      </c>
      <c r="F184" s="165">
        <v>0.27510493908794648</v>
      </c>
      <c r="G184" s="165">
        <v>0.27648572179996184</v>
      </c>
      <c r="H184" s="165">
        <v>0.27648572179996184</v>
      </c>
      <c r="I184" s="165">
        <v>0.27474267191680873</v>
      </c>
    </row>
    <row r="185" spans="2:9" x14ac:dyDescent="0.25">
      <c r="C185" s="84" t="s">
        <v>15</v>
      </c>
      <c r="D185" s="165">
        <v>0.36867988223904713</v>
      </c>
      <c r="E185" s="165">
        <v>0.36871221460953868</v>
      </c>
      <c r="F185" s="165">
        <v>0.36871221460953857</v>
      </c>
      <c r="G185" s="165">
        <v>0.36871221460953874</v>
      </c>
      <c r="H185" s="165">
        <v>0.36871221460953846</v>
      </c>
      <c r="I185" s="165">
        <v>0.36871221460953851</v>
      </c>
    </row>
    <row r="186" spans="2:9" x14ac:dyDescent="0.25">
      <c r="C186" s="84" t="s">
        <v>16</v>
      </c>
      <c r="D186" s="165">
        <v>0.92042832003540154</v>
      </c>
      <c r="E186" s="165">
        <v>0.89428315531771951</v>
      </c>
      <c r="F186" s="165">
        <v>0.96442554436029149</v>
      </c>
      <c r="G186" s="165">
        <v>0.92253349516570926</v>
      </c>
      <c r="H186" s="165">
        <v>0.93077145310712761</v>
      </c>
      <c r="I186" s="165">
        <v>0.94875323347237817</v>
      </c>
    </row>
    <row r="187" spans="2:9" x14ac:dyDescent="0.25">
      <c r="B187" s="77"/>
      <c r="C187" s="85" t="s">
        <v>17</v>
      </c>
      <c r="D187" s="165">
        <v>0</v>
      </c>
      <c r="E187" s="165">
        <v>0</v>
      </c>
      <c r="F187" s="165">
        <v>0</v>
      </c>
      <c r="G187" s="165">
        <v>0</v>
      </c>
      <c r="H187" s="165">
        <v>0</v>
      </c>
      <c r="I187" s="165">
        <v>0</v>
      </c>
    </row>
    <row r="188" spans="2:9" x14ac:dyDescent="0.25">
      <c r="B188" s="77"/>
      <c r="C188" s="85" t="s">
        <v>18</v>
      </c>
      <c r="D188" s="165">
        <v>1.0000000000000004</v>
      </c>
      <c r="E188" s="165">
        <v>0.99999999720754051</v>
      </c>
      <c r="F188" s="165">
        <v>1.0000000000000002</v>
      </c>
      <c r="G188" s="165">
        <v>0.99999999874483847</v>
      </c>
      <c r="H188" s="165">
        <v>0.99999999959670471</v>
      </c>
      <c r="I188" s="165">
        <v>0.99999999960028274</v>
      </c>
    </row>
    <row r="189" spans="2:9" x14ac:dyDescent="0.25">
      <c r="C189" s="84" t="s">
        <v>19</v>
      </c>
      <c r="D189" s="165">
        <v>0.85741112780072593</v>
      </c>
      <c r="E189" s="165">
        <v>0.85741112780072593</v>
      </c>
      <c r="F189" s="165">
        <v>0.85741112780072593</v>
      </c>
      <c r="G189" s="165">
        <v>0.85741112780072593</v>
      </c>
      <c r="H189" s="165">
        <v>0.85741112780072593</v>
      </c>
      <c r="I189" s="165">
        <v>0.90719600688988966</v>
      </c>
    </row>
    <row r="190" spans="2:9" x14ac:dyDescent="0.25">
      <c r="C190" s="85" t="s">
        <v>20</v>
      </c>
      <c r="D190" s="165">
        <v>0.91968362377542867</v>
      </c>
      <c r="E190" s="165">
        <v>0.91968362377542867</v>
      </c>
      <c r="F190" s="165">
        <v>0.91968362377542867</v>
      </c>
      <c r="G190" s="165">
        <v>0.91968362377542867</v>
      </c>
      <c r="H190" s="165">
        <v>0.91968362377542867</v>
      </c>
      <c r="I190" s="165">
        <v>0.91968362377542867</v>
      </c>
    </row>
    <row r="191" spans="2:9" x14ac:dyDescent="0.25">
      <c r="C191" s="85" t="s">
        <v>75</v>
      </c>
      <c r="D191" s="165">
        <v>0</v>
      </c>
      <c r="E191" s="165">
        <v>0</v>
      </c>
      <c r="F191" s="165">
        <v>0</v>
      </c>
      <c r="G191" s="165">
        <v>0</v>
      </c>
      <c r="H191" s="165">
        <v>0</v>
      </c>
      <c r="I191" s="165">
        <v>0</v>
      </c>
    </row>
    <row r="192" spans="2:9" x14ac:dyDescent="0.25">
      <c r="C192" s="85" t="s">
        <v>76</v>
      </c>
      <c r="D192" s="165">
        <v>0</v>
      </c>
      <c r="E192" s="165">
        <v>0</v>
      </c>
      <c r="F192" s="165">
        <v>0</v>
      </c>
      <c r="G192" s="165">
        <v>0</v>
      </c>
      <c r="H192" s="165">
        <v>0</v>
      </c>
      <c r="I192" s="165">
        <v>0</v>
      </c>
    </row>
    <row r="193" spans="2:9" ht="15.75" thickBot="1" x14ac:dyDescent="0.3">
      <c r="B193" s="78"/>
      <c r="C193" s="78" t="s">
        <v>21</v>
      </c>
      <c r="D193" s="166">
        <v>0.40240086520009294</v>
      </c>
      <c r="E193" s="166">
        <v>0.45108315604624183</v>
      </c>
      <c r="F193" s="166">
        <v>0.48940748875479118</v>
      </c>
      <c r="G193" s="166">
        <v>0.49478257818962901</v>
      </c>
      <c r="H193" s="166">
        <v>0.49885083937682045</v>
      </c>
      <c r="I193" s="166">
        <v>0.53144906191323926</v>
      </c>
    </row>
    <row r="194" spans="2:9" x14ac:dyDescent="0.25">
      <c r="B194" s="31" t="s">
        <v>31</v>
      </c>
      <c r="C194" s="84" t="s">
        <v>9</v>
      </c>
      <c r="D194" s="2">
        <v>0.69662128879032092</v>
      </c>
      <c r="E194" s="2">
        <v>0.69706793009321111</v>
      </c>
      <c r="F194" s="2">
        <v>0.70223602434586463</v>
      </c>
      <c r="G194" s="2">
        <v>0.63777879930457604</v>
      </c>
      <c r="H194" s="2">
        <v>0.61358468849716274</v>
      </c>
      <c r="I194" s="2">
        <v>0.58761764534413674</v>
      </c>
    </row>
    <row r="195" spans="2:9" x14ac:dyDescent="0.25">
      <c r="B195" s="31"/>
      <c r="C195" s="84" t="s">
        <v>85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  <c r="I195" s="75">
        <v>0</v>
      </c>
    </row>
    <row r="196" spans="2:9" x14ac:dyDescent="0.25">
      <c r="C196" s="84" t="s">
        <v>10</v>
      </c>
      <c r="D196" s="75">
        <v>4.0973383718399155E-2</v>
      </c>
      <c r="E196" s="75">
        <v>5.2746370743608016E-2</v>
      </c>
      <c r="F196" s="75">
        <v>5.3524113112428176E-2</v>
      </c>
      <c r="G196" s="75">
        <v>4.6795826599109844E-2</v>
      </c>
      <c r="H196" s="75">
        <v>5.1188026742680373E-2</v>
      </c>
      <c r="I196" s="75">
        <v>5.2474192046562729E-2</v>
      </c>
    </row>
    <row r="197" spans="2:9" x14ac:dyDescent="0.25">
      <c r="C197" s="85" t="s">
        <v>79</v>
      </c>
      <c r="D197" s="75">
        <v>0.4088775339505818</v>
      </c>
      <c r="E197" s="75">
        <v>0.22917351001083131</v>
      </c>
      <c r="F197" s="75">
        <v>0.41626900485832724</v>
      </c>
      <c r="G197" s="75">
        <v>0.62019514688557231</v>
      </c>
      <c r="H197" s="75">
        <v>0.66365498627976471</v>
      </c>
      <c r="I197" s="75">
        <v>0.73918738836186459</v>
      </c>
    </row>
    <row r="198" spans="2:9" x14ac:dyDescent="0.25">
      <c r="C198" s="85" t="s">
        <v>80</v>
      </c>
      <c r="D198" s="75">
        <v>0</v>
      </c>
      <c r="E198" s="75">
        <v>0</v>
      </c>
      <c r="F198" s="75">
        <v>0</v>
      </c>
      <c r="G198" s="75">
        <v>0</v>
      </c>
      <c r="H198" s="75">
        <v>0</v>
      </c>
      <c r="I198" s="75">
        <v>0</v>
      </c>
    </row>
    <row r="199" spans="2:9" x14ac:dyDescent="0.25">
      <c r="C199" s="84" t="s">
        <v>12</v>
      </c>
      <c r="D199" s="75">
        <v>1.0852554574046977E-2</v>
      </c>
      <c r="E199" s="75">
        <v>8.0023208120383882E-2</v>
      </c>
      <c r="F199" s="75">
        <v>8.4248729651669199E-2</v>
      </c>
      <c r="G199" s="75">
        <v>5.6512422314629544E-2</v>
      </c>
      <c r="H199" s="75">
        <v>4.4633208467327365E-2</v>
      </c>
      <c r="I199" s="75">
        <v>0.14525876467572171</v>
      </c>
    </row>
    <row r="200" spans="2:9" x14ac:dyDescent="0.25">
      <c r="C200" s="84" t="s">
        <v>13</v>
      </c>
      <c r="D200" s="75">
        <v>0.91001550207217163</v>
      </c>
      <c r="E200" s="75">
        <v>0.86066011072458526</v>
      </c>
      <c r="F200" s="75">
        <v>0.91001550207217163</v>
      </c>
      <c r="G200" s="75">
        <v>0.92400051200071687</v>
      </c>
      <c r="H200" s="75">
        <v>0.86134977571982796</v>
      </c>
      <c r="I200" s="75">
        <v>0.86506656909893809</v>
      </c>
    </row>
    <row r="201" spans="2:9" x14ac:dyDescent="0.25">
      <c r="C201" s="84" t="s">
        <v>14</v>
      </c>
      <c r="D201" s="75">
        <v>0.43245046002262161</v>
      </c>
      <c r="E201" s="75">
        <v>0.43245046002262161</v>
      </c>
      <c r="F201" s="75">
        <v>0.43245046002262161</v>
      </c>
      <c r="G201" s="75">
        <v>0.43245046002262161</v>
      </c>
      <c r="H201" s="75">
        <v>0.43245046002262161</v>
      </c>
      <c r="I201" s="75">
        <v>0.43245046002262161</v>
      </c>
    </row>
    <row r="202" spans="2:9" x14ac:dyDescent="0.25">
      <c r="C202" s="84" t="s">
        <v>15</v>
      </c>
      <c r="D202" s="75">
        <v>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</row>
    <row r="203" spans="2:9" x14ac:dyDescent="0.25">
      <c r="C203" s="84" t="s">
        <v>16</v>
      </c>
      <c r="D203" s="75">
        <v>0.7111474601965152</v>
      </c>
      <c r="E203" s="75">
        <v>0.97</v>
      </c>
      <c r="F203" s="75">
        <v>0.97</v>
      </c>
      <c r="G203" s="75">
        <v>0.97</v>
      </c>
      <c r="H203" s="75">
        <v>0.97</v>
      </c>
      <c r="I203" s="75">
        <v>0.97</v>
      </c>
    </row>
    <row r="204" spans="2:9" x14ac:dyDescent="0.25">
      <c r="B204" s="77"/>
      <c r="C204" s="85" t="s">
        <v>17</v>
      </c>
      <c r="D204" s="75">
        <v>0</v>
      </c>
      <c r="E204" s="75">
        <v>0</v>
      </c>
      <c r="F204" s="75">
        <v>0</v>
      </c>
      <c r="G204" s="75">
        <v>0</v>
      </c>
      <c r="H204" s="75">
        <v>0</v>
      </c>
      <c r="I204" s="75">
        <v>0</v>
      </c>
    </row>
    <row r="205" spans="2:9" x14ac:dyDescent="0.25">
      <c r="B205" s="77"/>
      <c r="C205" s="85" t="s">
        <v>18</v>
      </c>
      <c r="D205" s="75">
        <v>1.0000000000000002</v>
      </c>
      <c r="E205" s="75">
        <v>0.99999999333565048</v>
      </c>
      <c r="F205" s="75">
        <v>0.99999999384767124</v>
      </c>
      <c r="G205" s="75">
        <v>0.99999999741552248</v>
      </c>
      <c r="H205" s="75">
        <v>0.99999999556331742</v>
      </c>
      <c r="I205" s="75">
        <v>0.99999999813619878</v>
      </c>
    </row>
    <row r="206" spans="2:9" x14ac:dyDescent="0.25">
      <c r="C206" s="84" t="s">
        <v>19</v>
      </c>
      <c r="D206" s="75">
        <v>0.85767272727272725</v>
      </c>
      <c r="E206" s="75">
        <v>0.85767272727272725</v>
      </c>
      <c r="F206" s="75">
        <v>0.85767272727272725</v>
      </c>
      <c r="G206" s="75">
        <v>0.85767272727272725</v>
      </c>
      <c r="H206" s="75">
        <v>0.85767272727272725</v>
      </c>
      <c r="I206" s="75">
        <v>0.85767272727272725</v>
      </c>
    </row>
    <row r="207" spans="2:9" x14ac:dyDescent="0.25">
      <c r="C207" s="85" t="s">
        <v>20</v>
      </c>
      <c r="D207" s="75">
        <v>0.90346461975685799</v>
      </c>
      <c r="E207" s="75">
        <v>0.90346461975685799</v>
      </c>
      <c r="F207" s="75">
        <v>0.90350384821773222</v>
      </c>
      <c r="G207" s="75">
        <v>0.90350384821773222</v>
      </c>
      <c r="H207" s="75">
        <v>0.90350384821773222</v>
      </c>
      <c r="I207" s="75">
        <v>0.90350384821773222</v>
      </c>
    </row>
    <row r="208" spans="2:9" x14ac:dyDescent="0.25">
      <c r="C208" s="85" t="s">
        <v>75</v>
      </c>
      <c r="D208" s="75">
        <v>0</v>
      </c>
      <c r="E208" s="75">
        <v>0</v>
      </c>
      <c r="F208" s="75">
        <v>0</v>
      </c>
      <c r="G208" s="75">
        <v>0</v>
      </c>
      <c r="H208" s="75">
        <v>0</v>
      </c>
      <c r="I208" s="75">
        <v>0</v>
      </c>
    </row>
    <row r="209" spans="2:9" x14ac:dyDescent="0.25">
      <c r="C209" s="85" t="s">
        <v>76</v>
      </c>
      <c r="D209" s="75">
        <v>0</v>
      </c>
      <c r="E209" s="75">
        <v>0</v>
      </c>
      <c r="F209" s="75">
        <v>0</v>
      </c>
      <c r="G209" s="75">
        <v>0</v>
      </c>
      <c r="H209" s="75">
        <v>0</v>
      </c>
      <c r="I209" s="75">
        <v>0</v>
      </c>
    </row>
    <row r="210" spans="2:9" ht="15.75" thickBot="1" x14ac:dyDescent="0.3">
      <c r="B210" s="78"/>
      <c r="C210" s="78" t="s">
        <v>21</v>
      </c>
      <c r="D210" s="3">
        <v>0.43887847737376662</v>
      </c>
      <c r="E210" s="3">
        <v>0.46352788597737288</v>
      </c>
      <c r="F210" s="3">
        <v>0.50688238432595334</v>
      </c>
      <c r="G210" s="3">
        <v>0.51148204277667297</v>
      </c>
      <c r="H210" s="3">
        <v>0.51360021792233257</v>
      </c>
      <c r="I210" s="3">
        <v>0.54247298478353423</v>
      </c>
    </row>
    <row r="211" spans="2:9" x14ac:dyDescent="0.25">
      <c r="B211" s="31" t="s">
        <v>35</v>
      </c>
      <c r="C211" s="84" t="s">
        <v>9</v>
      </c>
      <c r="D211" s="2">
        <v>0.20310930704735924</v>
      </c>
      <c r="E211" s="2">
        <v>0.25544201241006198</v>
      </c>
      <c r="F211" s="2">
        <v>0.33253972556298828</v>
      </c>
      <c r="G211" s="2">
        <v>0.35925372635841735</v>
      </c>
      <c r="H211" s="2">
        <v>0.39458123141980239</v>
      </c>
      <c r="I211" s="2">
        <v>0.43966785850597434</v>
      </c>
    </row>
    <row r="212" spans="2:9" x14ac:dyDescent="0.25">
      <c r="B212" s="31"/>
      <c r="C212" s="84" t="s">
        <v>85</v>
      </c>
      <c r="D212" s="75">
        <v>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</row>
    <row r="213" spans="2:9" x14ac:dyDescent="0.25">
      <c r="C213" s="84" t="s">
        <v>10</v>
      </c>
      <c r="D213" s="75">
        <v>1.0749195949869596E-2</v>
      </c>
      <c r="E213" s="75">
        <v>1.6315659652060204E-2</v>
      </c>
      <c r="F213" s="75">
        <v>2.3030439543941243E-2</v>
      </c>
      <c r="G213" s="75">
        <v>2.8108589856942621E-2</v>
      </c>
      <c r="H213" s="75">
        <v>3.0177509769577913E-2</v>
      </c>
      <c r="I213" s="75">
        <v>4.3244146601912226E-2</v>
      </c>
    </row>
    <row r="214" spans="2:9" x14ac:dyDescent="0.25">
      <c r="C214" s="85" t="s">
        <v>79</v>
      </c>
      <c r="D214" s="75">
        <v>0.76562584074042861</v>
      </c>
      <c r="E214" s="75">
        <v>0.65950742334487411</v>
      </c>
      <c r="F214" s="75">
        <v>0.8491189093584347</v>
      </c>
      <c r="G214" s="75">
        <v>0.85169861870184083</v>
      </c>
      <c r="H214" s="75">
        <v>0.82110587496124277</v>
      </c>
      <c r="I214" s="75">
        <v>0.80989634711057801</v>
      </c>
    </row>
    <row r="215" spans="2:9" x14ac:dyDescent="0.25">
      <c r="C215" s="85" t="s">
        <v>80</v>
      </c>
      <c r="D215" s="75">
        <v>0</v>
      </c>
      <c r="E215" s="75">
        <v>0</v>
      </c>
      <c r="F215" s="75">
        <v>0</v>
      </c>
      <c r="G215" s="75">
        <v>0</v>
      </c>
      <c r="H215" s="75">
        <v>0.89558997036993604</v>
      </c>
      <c r="I215" s="75">
        <v>0.89558997036993604</v>
      </c>
    </row>
    <row r="216" spans="2:9" x14ac:dyDescent="0.25">
      <c r="C216" s="84" t="s">
        <v>12</v>
      </c>
      <c r="D216" s="75">
        <v>0.12070953535137752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</row>
    <row r="217" spans="2:9" x14ac:dyDescent="0.25">
      <c r="C217" s="84" t="s">
        <v>13</v>
      </c>
      <c r="D217" s="75">
        <v>0.83018552627205899</v>
      </c>
      <c r="E217" s="75">
        <v>0.92597610161452448</v>
      </c>
      <c r="F217" s="75">
        <v>0.92597610189464119</v>
      </c>
      <c r="G217" s="75">
        <v>0.92597610189464119</v>
      </c>
      <c r="H217" s="75">
        <v>0.92597610189464119</v>
      </c>
      <c r="I217" s="75">
        <v>0.83018552655217559</v>
      </c>
    </row>
    <row r="218" spans="2:9" x14ac:dyDescent="0.25">
      <c r="C218" s="84" t="s">
        <v>14</v>
      </c>
      <c r="D218" s="75">
        <v>0.45387967047397898</v>
      </c>
      <c r="E218" s="75">
        <v>0.45387524778050209</v>
      </c>
      <c r="F218" s="75">
        <v>0.45392526736780364</v>
      </c>
      <c r="G218" s="75">
        <v>0.45326925134012774</v>
      </c>
      <c r="H218" s="75">
        <v>0.45352886313834684</v>
      </c>
      <c r="I218" s="75">
        <v>0.45415911251411523</v>
      </c>
    </row>
    <row r="219" spans="2:9" x14ac:dyDescent="0.25">
      <c r="C219" s="84" t="s">
        <v>15</v>
      </c>
      <c r="D219" s="75">
        <v>0.24696019922422249</v>
      </c>
      <c r="E219" s="75">
        <v>0.26331043968270507</v>
      </c>
      <c r="F219" s="75">
        <v>0.26278157435366817</v>
      </c>
      <c r="G219" s="75">
        <v>0.26278157435366817</v>
      </c>
      <c r="H219" s="75">
        <v>0.26278157435366817</v>
      </c>
      <c r="I219" s="75">
        <v>0.26278157435366811</v>
      </c>
    </row>
    <row r="220" spans="2:9" x14ac:dyDescent="0.25">
      <c r="C220" s="84" t="s">
        <v>16</v>
      </c>
      <c r="D220" s="75">
        <v>0.75299721147717158</v>
      </c>
      <c r="E220" s="75">
        <v>0.80266688371075823</v>
      </c>
      <c r="F220" s="75">
        <v>0.85620065341284557</v>
      </c>
      <c r="G220" s="75">
        <v>0.86931609745386296</v>
      </c>
      <c r="H220" s="75">
        <v>0.87959412717490371</v>
      </c>
      <c r="I220" s="75">
        <v>0.91639118122853724</v>
      </c>
    </row>
    <row r="221" spans="2:9" x14ac:dyDescent="0.25">
      <c r="B221" s="77"/>
      <c r="C221" s="85" t="s">
        <v>17</v>
      </c>
      <c r="D221" s="75">
        <v>0</v>
      </c>
      <c r="E221" s="75">
        <v>0</v>
      </c>
      <c r="F221" s="75">
        <v>0</v>
      </c>
      <c r="G221" s="75">
        <v>0</v>
      </c>
      <c r="H221" s="75">
        <v>0</v>
      </c>
      <c r="I221" s="75">
        <v>0</v>
      </c>
    </row>
    <row r="222" spans="2:9" x14ac:dyDescent="0.25">
      <c r="B222" s="77"/>
      <c r="C222" s="85" t="s">
        <v>18</v>
      </c>
      <c r="D222" s="75">
        <v>0.99999999999999978</v>
      </c>
      <c r="E222" s="75">
        <v>1.0000000015103501</v>
      </c>
      <c r="F222" s="75">
        <v>1.0000000015103501</v>
      </c>
      <c r="G222" s="75">
        <v>1.0000000006892362</v>
      </c>
      <c r="H222" s="75">
        <v>1.0000000009535457</v>
      </c>
      <c r="I222" s="75">
        <v>1.0000000006899541</v>
      </c>
    </row>
    <row r="223" spans="2:9" x14ac:dyDescent="0.25">
      <c r="C223" s="84" t="s">
        <v>19</v>
      </c>
      <c r="D223" s="75">
        <v>0.85469521132579451</v>
      </c>
      <c r="E223" s="75">
        <v>0.88036721886886038</v>
      </c>
      <c r="F223" s="75">
        <v>0.88656397937351261</v>
      </c>
      <c r="G223" s="75">
        <v>0.8867377223992372</v>
      </c>
      <c r="H223" s="75">
        <v>0.88915343315689654</v>
      </c>
      <c r="I223" s="75">
        <v>0.89227639123406699</v>
      </c>
    </row>
    <row r="224" spans="2:9" x14ac:dyDescent="0.25">
      <c r="C224" s="85" t="s">
        <v>20</v>
      </c>
      <c r="D224" s="75">
        <v>0.89603199295618774</v>
      </c>
      <c r="E224" s="75">
        <v>0.89603199295618774</v>
      </c>
      <c r="F224" s="75">
        <v>0.89603199295618774</v>
      </c>
      <c r="G224" s="75">
        <v>0.89603199295618774</v>
      </c>
      <c r="H224" s="75">
        <v>0.89603199295618774</v>
      </c>
      <c r="I224" s="75">
        <v>0.89603199295618774</v>
      </c>
    </row>
    <row r="225" spans="2:9" x14ac:dyDescent="0.25">
      <c r="C225" s="85" t="s">
        <v>75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</row>
    <row r="226" spans="2:9" x14ac:dyDescent="0.25">
      <c r="C226" s="85" t="s">
        <v>76</v>
      </c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</row>
    <row r="227" spans="2:9" ht="15.75" thickBot="1" x14ac:dyDescent="0.3">
      <c r="B227" s="78"/>
      <c r="C227" s="78" t="s">
        <v>21</v>
      </c>
      <c r="D227" s="3">
        <v>0.44335774220897206</v>
      </c>
      <c r="E227" s="3">
        <v>0.44224080942848448</v>
      </c>
      <c r="F227" s="3">
        <v>0.46126183948978217</v>
      </c>
      <c r="G227" s="3">
        <v>0.47196838623791032</v>
      </c>
      <c r="H227" s="3">
        <v>0.47773192981445711</v>
      </c>
      <c r="I227" s="3">
        <v>0.4891289868946177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zoomScale="85" zoomScaleNormal="85" workbookViewId="0">
      <pane xSplit="3" ySplit="6" topLeftCell="D48" activePane="bottomRight" state="frozen"/>
      <selection activeCell="B5" sqref="B5"/>
      <selection pane="topRight" activeCell="B5" sqref="B5"/>
      <selection pane="bottomLeft" activeCell="B5" sqref="B5"/>
      <selection pane="bottomRight" activeCell="D69" sqref="D69"/>
    </sheetView>
  </sheetViews>
  <sheetFormatPr defaultColWidth="9.140625" defaultRowHeight="15" x14ac:dyDescent="0.25"/>
  <cols>
    <col min="1" max="1" width="5.140625" style="84" customWidth="1"/>
    <col min="2" max="2" width="38.28515625" style="84" bestFit="1" customWidth="1"/>
    <col min="3" max="3" width="27.140625" style="84" bestFit="1" customWidth="1"/>
    <col min="4" max="9" width="10.85546875" style="84" customWidth="1"/>
    <col min="10" max="16384" width="9.140625" style="84"/>
  </cols>
  <sheetData>
    <row r="1" spans="1:13" ht="15.75" thickBot="1" x14ac:dyDescent="0.3">
      <c r="A1" s="6"/>
    </row>
    <row r="2" spans="1:13" ht="19.5" thickBot="1" x14ac:dyDescent="0.3">
      <c r="A2" s="6"/>
      <c r="B2" s="169" t="s">
        <v>23</v>
      </c>
      <c r="C2" s="170"/>
      <c r="D2" s="170"/>
      <c r="E2" s="170"/>
      <c r="F2" s="170"/>
      <c r="G2" s="170"/>
      <c r="H2" s="170"/>
      <c r="I2" s="170"/>
    </row>
    <row r="3" spans="1:13" x14ac:dyDescent="0.25">
      <c r="A3" s="6"/>
      <c r="B3" s="82" t="s">
        <v>104</v>
      </c>
    </row>
    <row r="4" spans="1:13" x14ac:dyDescent="0.25">
      <c r="A4" s="7"/>
      <c r="B4" s="81">
        <v>41715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1:13" ht="15.75" thickBot="1" x14ac:dyDescent="0.3">
      <c r="B6" s="4"/>
      <c r="C6" s="5" t="s">
        <v>24</v>
      </c>
      <c r="D6" s="5">
        <v>2013</v>
      </c>
      <c r="E6" s="5">
        <v>2014</v>
      </c>
      <c r="F6" s="5">
        <v>2016</v>
      </c>
      <c r="G6" s="5">
        <v>2018</v>
      </c>
      <c r="H6" s="5">
        <v>2020</v>
      </c>
      <c r="I6" s="5">
        <v>2025</v>
      </c>
    </row>
    <row r="7" spans="1:13" x14ac:dyDescent="0.25">
      <c r="A7" s="73"/>
      <c r="B7" s="31" t="s">
        <v>72</v>
      </c>
      <c r="C7" s="84" t="s">
        <v>9</v>
      </c>
      <c r="D7" s="22">
        <v>1006.1355662267625</v>
      </c>
      <c r="E7" s="22">
        <v>1025.546955428538</v>
      </c>
      <c r="F7" s="22">
        <v>1088.006947321996</v>
      </c>
      <c r="G7" s="22">
        <v>1014.4818940727638</v>
      </c>
      <c r="H7" s="22">
        <v>1013.438274654363</v>
      </c>
      <c r="I7" s="22">
        <v>967.53074350106499</v>
      </c>
      <c r="J7" s="69"/>
      <c r="K7" s="69"/>
      <c r="L7" s="69"/>
      <c r="M7" s="71"/>
    </row>
    <row r="8" spans="1:13" x14ac:dyDescent="0.25">
      <c r="A8" s="73"/>
      <c r="C8" s="84" t="s">
        <v>85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69"/>
      <c r="K8" s="69"/>
      <c r="L8" s="69"/>
      <c r="M8" s="71"/>
    </row>
    <row r="9" spans="1:13" x14ac:dyDescent="0.25">
      <c r="A9" s="73"/>
      <c r="C9" s="84" t="s">
        <v>10</v>
      </c>
      <c r="D9" s="72">
        <v>64.325259300993679</v>
      </c>
      <c r="E9" s="72">
        <v>75.54593809190402</v>
      </c>
      <c r="F9" s="72">
        <v>80.286403840496007</v>
      </c>
      <c r="G9" s="72">
        <v>75.709122372563982</v>
      </c>
      <c r="H9" s="72">
        <v>74.552416829568983</v>
      </c>
      <c r="I9" s="72">
        <v>76.865248691584995</v>
      </c>
      <c r="J9" s="69"/>
      <c r="K9" s="69"/>
      <c r="L9" s="69"/>
      <c r="M9" s="71"/>
    </row>
    <row r="10" spans="1:13" x14ac:dyDescent="0.25">
      <c r="A10" s="73"/>
      <c r="C10" s="85" t="s">
        <v>79</v>
      </c>
      <c r="D10" s="72">
        <v>1460.790357693993</v>
      </c>
      <c r="E10" s="72">
        <v>1436.5004471040393</v>
      </c>
      <c r="F10" s="72">
        <v>1339.5179799946607</v>
      </c>
      <c r="G10" s="72">
        <v>1354.3634477000171</v>
      </c>
      <c r="H10" s="72">
        <v>1217.2224218899889</v>
      </c>
      <c r="I10" s="72">
        <v>1144.7095946496268</v>
      </c>
      <c r="J10" s="69"/>
      <c r="K10" s="69"/>
      <c r="L10" s="69"/>
      <c r="M10" s="71"/>
    </row>
    <row r="11" spans="1:13" x14ac:dyDescent="0.25">
      <c r="A11" s="73"/>
      <c r="C11" s="74" t="s">
        <v>73</v>
      </c>
      <c r="D11" s="72">
        <v>0.33361541802300004</v>
      </c>
      <c r="E11" s="72">
        <v>7.2343357674720012</v>
      </c>
      <c r="F11" s="72">
        <v>0.53591950551800016</v>
      </c>
      <c r="G11" s="72">
        <v>0</v>
      </c>
      <c r="H11" s="72">
        <v>0.61747289419000007</v>
      </c>
      <c r="I11" s="72">
        <v>0</v>
      </c>
      <c r="J11" s="69"/>
      <c r="K11" s="69"/>
      <c r="L11" s="69"/>
      <c r="M11" s="71"/>
    </row>
    <row r="12" spans="1:13" x14ac:dyDescent="0.25">
      <c r="A12" s="73"/>
      <c r="C12" s="74" t="s">
        <v>74</v>
      </c>
      <c r="D12" s="72">
        <v>7.0985868625049999</v>
      </c>
      <c r="E12" s="72">
        <v>6.2026973532570011</v>
      </c>
      <c r="F12" s="72">
        <v>5.6632704156719997</v>
      </c>
      <c r="G12" s="72">
        <v>6.7407848111360007</v>
      </c>
      <c r="H12" s="72">
        <v>17.641309357683003</v>
      </c>
      <c r="I12" s="72">
        <v>17.629145867599</v>
      </c>
      <c r="J12" s="69"/>
      <c r="K12" s="69"/>
      <c r="L12" s="69"/>
      <c r="M12" s="71"/>
    </row>
    <row r="13" spans="1:13" x14ac:dyDescent="0.25">
      <c r="A13" s="73"/>
      <c r="C13" s="85" t="s">
        <v>80</v>
      </c>
      <c r="D13" s="72">
        <v>0</v>
      </c>
      <c r="E13" s="72">
        <v>2.6659287923040003</v>
      </c>
      <c r="F13" s="72">
        <v>7.1597902161120004</v>
      </c>
      <c r="G13" s="72">
        <v>7.3865549374560002</v>
      </c>
      <c r="H13" s="72">
        <v>38.185406946770001</v>
      </c>
      <c r="I13" s="72">
        <v>38.220835565332997</v>
      </c>
      <c r="J13" s="69"/>
      <c r="K13" s="69"/>
      <c r="L13" s="69"/>
      <c r="M13" s="71"/>
    </row>
    <row r="14" spans="1:13" x14ac:dyDescent="0.25">
      <c r="A14" s="73"/>
      <c r="C14" s="74" t="s">
        <v>73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69"/>
      <c r="K14" s="69"/>
      <c r="L14" s="69"/>
      <c r="M14" s="71"/>
    </row>
    <row r="15" spans="1:13" x14ac:dyDescent="0.25">
      <c r="A15" s="73"/>
      <c r="C15" s="74" t="s">
        <v>74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69"/>
      <c r="K15" s="69"/>
      <c r="L15" s="69"/>
      <c r="M15" s="71"/>
    </row>
    <row r="16" spans="1:13" x14ac:dyDescent="0.25">
      <c r="A16" s="73"/>
      <c r="C16" s="84" t="s">
        <v>12</v>
      </c>
      <c r="D16" s="72">
        <v>17.659182932776002</v>
      </c>
      <c r="E16" s="72">
        <v>10.422193753809001</v>
      </c>
      <c r="F16" s="72">
        <v>3.659020752774</v>
      </c>
      <c r="G16" s="72">
        <v>2.7472886462840003</v>
      </c>
      <c r="H16" s="72">
        <v>2.3179979696980002</v>
      </c>
      <c r="I16" s="72">
        <v>3.3735420339569999</v>
      </c>
      <c r="J16" s="69"/>
      <c r="K16" s="69"/>
      <c r="L16" s="69"/>
      <c r="M16" s="71"/>
    </row>
    <row r="17" spans="1:14" x14ac:dyDescent="0.25">
      <c r="A17" s="73"/>
      <c r="C17" s="84" t="s">
        <v>13</v>
      </c>
      <c r="D17" s="72">
        <v>779.73629002759196</v>
      </c>
      <c r="E17" s="72">
        <v>730.34257009223995</v>
      </c>
      <c r="F17" s="72">
        <v>750.96345656138419</v>
      </c>
      <c r="G17" s="72">
        <v>774.2377779959761</v>
      </c>
      <c r="H17" s="72">
        <v>788.20809891991223</v>
      </c>
      <c r="I17" s="72">
        <v>793.26465629927998</v>
      </c>
      <c r="J17" s="69"/>
      <c r="K17" s="69"/>
      <c r="L17" s="69"/>
      <c r="M17" s="71"/>
    </row>
    <row r="18" spans="1:14" x14ac:dyDescent="0.25">
      <c r="A18" s="73"/>
      <c r="C18" s="84" t="s">
        <v>14</v>
      </c>
      <c r="D18" s="72">
        <v>307.76213379753921</v>
      </c>
      <c r="E18" s="72">
        <v>308.99792054578614</v>
      </c>
      <c r="F18" s="72">
        <v>310.38531077428917</v>
      </c>
      <c r="G18" s="72">
        <v>309.26858712399115</v>
      </c>
      <c r="H18" s="72">
        <v>307.77021296245715</v>
      </c>
      <c r="I18" s="72">
        <v>306.12650432409015</v>
      </c>
      <c r="J18" s="69"/>
      <c r="K18" s="69"/>
      <c r="L18" s="69"/>
      <c r="M18" s="71"/>
    </row>
    <row r="19" spans="1:14" x14ac:dyDescent="0.25">
      <c r="A19" s="73"/>
      <c r="C19" s="84" t="s">
        <v>15</v>
      </c>
      <c r="D19" s="72">
        <v>154.4288512137523</v>
      </c>
      <c r="E19" s="72">
        <v>178.93116350754428</v>
      </c>
      <c r="F19" s="72">
        <v>185.00760373638431</v>
      </c>
      <c r="G19" s="72">
        <v>186.23730615810433</v>
      </c>
      <c r="H19" s="72">
        <v>230.36119695131228</v>
      </c>
      <c r="I19" s="72">
        <v>235.63812992080031</v>
      </c>
      <c r="J19" s="69"/>
      <c r="K19" s="69"/>
      <c r="L19" s="69"/>
      <c r="M19" s="71"/>
    </row>
    <row r="20" spans="1:14" x14ac:dyDescent="0.25">
      <c r="A20" s="73"/>
      <c r="C20" s="84" t="s">
        <v>16</v>
      </c>
      <c r="D20" s="72">
        <v>30.957070028011998</v>
      </c>
      <c r="E20" s="72">
        <v>36.765015915288004</v>
      </c>
      <c r="F20" s="72">
        <v>38.838827417584</v>
      </c>
      <c r="G20" s="72">
        <v>39.016389945651007</v>
      </c>
      <c r="H20" s="72">
        <v>39.221520263488003</v>
      </c>
      <c r="I20" s="72">
        <v>39.480303549788999</v>
      </c>
      <c r="J20" s="69"/>
      <c r="K20" s="69"/>
      <c r="L20" s="69"/>
      <c r="M20" s="71"/>
    </row>
    <row r="21" spans="1:14" x14ac:dyDescent="0.25">
      <c r="A21" s="73"/>
      <c r="B21" s="77"/>
      <c r="C21" s="85" t="s">
        <v>17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69"/>
      <c r="K21" s="69"/>
      <c r="L21" s="69"/>
      <c r="M21" s="71"/>
    </row>
    <row r="22" spans="1:14" x14ac:dyDescent="0.25">
      <c r="A22" s="73"/>
      <c r="B22" s="77"/>
      <c r="C22" s="85" t="s">
        <v>18</v>
      </c>
      <c r="D22" s="72">
        <v>80.69989628051998</v>
      </c>
      <c r="E22" s="72">
        <v>117.05203304603999</v>
      </c>
      <c r="F22" s="72">
        <v>176.96028378011999</v>
      </c>
      <c r="G22" s="72">
        <v>296.7535376449199</v>
      </c>
      <c r="H22" s="72">
        <v>437.35761238080005</v>
      </c>
      <c r="I22" s="72">
        <v>708.61310321759993</v>
      </c>
      <c r="J22" s="69"/>
      <c r="K22" s="69"/>
      <c r="L22" s="69"/>
      <c r="M22" s="71"/>
    </row>
    <row r="23" spans="1:14" ht="14.45" x14ac:dyDescent="0.3">
      <c r="A23" s="73"/>
      <c r="C23" s="84" t="s">
        <v>19</v>
      </c>
      <c r="D23" s="72">
        <v>36.151056555815998</v>
      </c>
      <c r="E23" s="72">
        <v>39.618955405295999</v>
      </c>
      <c r="F23" s="72">
        <v>46.718534878320007</v>
      </c>
      <c r="G23" s="72">
        <v>53.507300110319996</v>
      </c>
      <c r="H23" s="72">
        <v>59.28890011032</v>
      </c>
      <c r="I23" s="72">
        <v>72.285223679880005</v>
      </c>
      <c r="J23" s="69"/>
      <c r="K23" s="69"/>
      <c r="L23" s="69"/>
      <c r="M23" s="71"/>
    </row>
    <row r="24" spans="1:14" ht="14.45" x14ac:dyDescent="0.3">
      <c r="A24" s="73"/>
      <c r="C24" s="85" t="s">
        <v>20</v>
      </c>
      <c r="D24" s="72">
        <v>16.760715944922467</v>
      </c>
      <c r="E24" s="72">
        <v>17.79303932544947</v>
      </c>
      <c r="F24" s="72">
        <v>19.42625026579304</v>
      </c>
      <c r="G24" s="72">
        <v>19.426249347799466</v>
      </c>
      <c r="H24" s="72">
        <v>19.416245620317465</v>
      </c>
      <c r="I24" s="72">
        <v>19.426234788092508</v>
      </c>
      <c r="J24" s="69"/>
      <c r="K24" s="69"/>
      <c r="L24" s="69"/>
      <c r="M24" s="71"/>
    </row>
    <row r="25" spans="1:14" ht="14.45" x14ac:dyDescent="0.3">
      <c r="A25" s="73"/>
      <c r="C25" s="85" t="s">
        <v>75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69"/>
      <c r="K25" s="69"/>
      <c r="L25" s="69"/>
      <c r="M25" s="71"/>
    </row>
    <row r="26" spans="1:14" ht="14.45" x14ac:dyDescent="0.3">
      <c r="A26" s="73"/>
      <c r="C26" s="85" t="s">
        <v>76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69"/>
      <c r="K26" s="69"/>
      <c r="L26" s="69"/>
      <c r="M26" s="71"/>
    </row>
    <row r="27" spans="1:14" thickBot="1" x14ac:dyDescent="0.35">
      <c r="A27" s="73"/>
      <c r="B27" s="78"/>
      <c r="C27" s="78" t="s">
        <v>21</v>
      </c>
      <c r="D27" s="23">
        <v>3955.4063800026793</v>
      </c>
      <c r="E27" s="23">
        <v>3980.1821610082375</v>
      </c>
      <c r="F27" s="23">
        <v>4046.9304095399129</v>
      </c>
      <c r="G27" s="23">
        <v>4133.1354560558466</v>
      </c>
      <c r="H27" s="23">
        <v>4227.3403054989958</v>
      </c>
      <c r="I27" s="23">
        <v>4405.5341202210993</v>
      </c>
    </row>
    <row r="28" spans="1:14" ht="14.45" x14ac:dyDescent="0.3">
      <c r="A28" s="73"/>
      <c r="B28" s="31" t="s">
        <v>32</v>
      </c>
      <c r="C28" s="84" t="s">
        <v>9</v>
      </c>
      <c r="D28" s="22">
        <v>33.63710080309</v>
      </c>
      <c r="E28" s="22">
        <v>47.540300209632001</v>
      </c>
      <c r="F28" s="22">
        <v>46.727795378700002</v>
      </c>
      <c r="G28" s="22">
        <v>45.362415648475995</v>
      </c>
      <c r="H28" s="22">
        <v>41.070680018817001</v>
      </c>
      <c r="I28" s="22">
        <v>33.374465433839006</v>
      </c>
      <c r="J28" s="69"/>
      <c r="K28" s="69"/>
      <c r="L28" s="69"/>
      <c r="M28" s="71"/>
      <c r="N28" s="70"/>
    </row>
    <row r="29" spans="1:14" ht="14.45" x14ac:dyDescent="0.3">
      <c r="A29" s="73"/>
      <c r="C29" s="84" t="s">
        <v>85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69"/>
      <c r="K29" s="69"/>
      <c r="L29" s="69"/>
      <c r="M29" s="71"/>
      <c r="N29" s="70"/>
    </row>
    <row r="30" spans="1:14" ht="14.45" x14ac:dyDescent="0.3">
      <c r="A30" s="73"/>
      <c r="B30" s="77"/>
      <c r="C30" s="84" t="s">
        <v>10</v>
      </c>
      <c r="D30" s="72">
        <v>2.3434964660510005</v>
      </c>
      <c r="E30" s="72">
        <v>3.140945696517</v>
      </c>
      <c r="F30" s="72">
        <v>2.7592116488570002</v>
      </c>
      <c r="G30" s="72">
        <v>2.6850284610070001</v>
      </c>
      <c r="H30" s="72">
        <v>2.5151210473229999</v>
      </c>
      <c r="I30" s="72">
        <v>2.3611152684529997</v>
      </c>
      <c r="J30" s="69"/>
      <c r="K30" s="69"/>
      <c r="L30" s="69"/>
      <c r="M30" s="71"/>
    </row>
    <row r="31" spans="1:14" ht="14.45" x14ac:dyDescent="0.3">
      <c r="A31" s="73"/>
      <c r="B31" s="77"/>
      <c r="C31" s="85" t="s">
        <v>79</v>
      </c>
      <c r="D31" s="72">
        <v>7.6260567077500001</v>
      </c>
      <c r="E31" s="72">
        <v>2.2331842655279988</v>
      </c>
      <c r="F31" s="72">
        <v>0</v>
      </c>
      <c r="G31" s="72">
        <v>0</v>
      </c>
      <c r="H31" s="72">
        <v>0</v>
      </c>
      <c r="I31" s="72">
        <v>0</v>
      </c>
      <c r="J31" s="69"/>
      <c r="K31" s="69"/>
      <c r="L31" s="69"/>
      <c r="M31" s="71"/>
    </row>
    <row r="32" spans="1:14" ht="14.45" x14ac:dyDescent="0.3">
      <c r="A32" s="73"/>
      <c r="C32" s="74" t="s">
        <v>73</v>
      </c>
      <c r="D32" s="72">
        <v>0.33361541802300004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69"/>
      <c r="K32" s="69"/>
      <c r="L32" s="69"/>
      <c r="M32" s="71"/>
    </row>
    <row r="33" spans="1:14" ht="14.45" x14ac:dyDescent="0.3">
      <c r="A33" s="73"/>
      <c r="C33" s="74" t="s">
        <v>74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K33" s="69"/>
      <c r="L33" s="69"/>
      <c r="M33" s="71"/>
    </row>
    <row r="34" spans="1:14" ht="14.45" x14ac:dyDescent="0.3">
      <c r="A34" s="73"/>
      <c r="C34" s="85" t="s">
        <v>80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69"/>
      <c r="K34" s="69"/>
      <c r="L34" s="69"/>
      <c r="M34" s="71"/>
    </row>
    <row r="35" spans="1:14" ht="14.45" x14ac:dyDescent="0.3">
      <c r="A35" s="73"/>
      <c r="C35" s="74" t="s">
        <v>73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69"/>
      <c r="K35" s="69"/>
      <c r="L35" s="69"/>
      <c r="M35" s="71"/>
    </row>
    <row r="36" spans="1:14" ht="14.45" x14ac:dyDescent="0.3">
      <c r="A36" s="73"/>
      <c r="C36" s="74" t="s">
        <v>74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69"/>
      <c r="K36" s="69"/>
      <c r="L36" s="69"/>
      <c r="M36" s="71"/>
    </row>
    <row r="37" spans="1:14" ht="14.45" x14ac:dyDescent="0.3">
      <c r="A37" s="73"/>
      <c r="B37" s="77"/>
      <c r="C37" s="84" t="s">
        <v>12</v>
      </c>
      <c r="D37" s="72">
        <v>2.3144731939400001</v>
      </c>
      <c r="E37" s="72">
        <v>2.1618421975E-2</v>
      </c>
      <c r="F37" s="72">
        <v>2.1618421975E-2</v>
      </c>
      <c r="G37" s="72">
        <v>2.1618421975E-2</v>
      </c>
      <c r="H37" s="72">
        <v>2.0558290700000002E-2</v>
      </c>
      <c r="I37" s="72">
        <v>0</v>
      </c>
      <c r="J37" s="69"/>
      <c r="K37" s="69"/>
      <c r="L37" s="69"/>
      <c r="M37" s="71"/>
    </row>
    <row r="38" spans="1:14" ht="14.45" x14ac:dyDescent="0.3">
      <c r="A38" s="73"/>
      <c r="B38" s="77"/>
      <c r="C38" s="84" t="s">
        <v>13</v>
      </c>
      <c r="D38" s="72">
        <v>37.685969886792002</v>
      </c>
      <c r="E38" s="72">
        <v>31.813473285432</v>
      </c>
      <c r="F38" s="72">
        <v>32.645175207096003</v>
      </c>
      <c r="G38" s="72">
        <v>31.102504510679999</v>
      </c>
      <c r="H38" s="72">
        <v>31.813473285432</v>
      </c>
      <c r="I38" s="72">
        <v>32.645175207096003</v>
      </c>
      <c r="J38" s="69"/>
      <c r="K38" s="69"/>
      <c r="L38" s="69"/>
      <c r="M38" s="71"/>
    </row>
    <row r="39" spans="1:14" ht="14.45" x14ac:dyDescent="0.3">
      <c r="A39" s="73"/>
      <c r="B39" s="77"/>
      <c r="C39" s="84" t="s">
        <v>14</v>
      </c>
      <c r="D39" s="72">
        <v>9.0255321469472793</v>
      </c>
      <c r="E39" s="72">
        <v>9.0258063323202791</v>
      </c>
      <c r="F39" s="72">
        <v>9.0012810988382785</v>
      </c>
      <c r="G39" s="72">
        <v>9.0002441723672799</v>
      </c>
      <c r="H39" s="72">
        <v>8.9527729900172801</v>
      </c>
      <c r="I39" s="72">
        <v>9.0012810983772802</v>
      </c>
      <c r="J39" s="69"/>
      <c r="K39" s="69"/>
      <c r="L39" s="69"/>
      <c r="M39" s="71"/>
    </row>
    <row r="40" spans="1:14" ht="14.45" x14ac:dyDescent="0.3">
      <c r="A40" s="73"/>
      <c r="B40" s="77"/>
      <c r="C40" s="84" t="s">
        <v>15</v>
      </c>
      <c r="D40" s="72">
        <v>1.7538570216000018</v>
      </c>
      <c r="E40" s="72">
        <v>2.7603232635839987</v>
      </c>
      <c r="F40" s="72">
        <v>4.7618423402639998</v>
      </c>
      <c r="G40" s="72">
        <v>5.5749215309760025</v>
      </c>
      <c r="H40" s="72">
        <v>7.3112738120639946</v>
      </c>
      <c r="I40" s="72">
        <v>8.4530081288879977</v>
      </c>
      <c r="J40" s="69"/>
      <c r="K40" s="69"/>
      <c r="L40" s="69"/>
      <c r="M40" s="71"/>
    </row>
    <row r="41" spans="1:14" ht="14.45" x14ac:dyDescent="0.3">
      <c r="A41" s="73"/>
      <c r="B41" s="77"/>
      <c r="C41" s="84" t="s">
        <v>16</v>
      </c>
      <c r="D41" s="72">
        <v>7.987191571214999</v>
      </c>
      <c r="E41" s="72">
        <v>9.0643278108139995</v>
      </c>
      <c r="F41" s="72">
        <v>9.2760937502020013</v>
      </c>
      <c r="G41" s="72">
        <v>9.2949572418140018</v>
      </c>
      <c r="H41" s="72">
        <v>9.4691218980750023</v>
      </c>
      <c r="I41" s="72">
        <v>9.2695045199960013</v>
      </c>
      <c r="J41" s="69"/>
      <c r="K41" s="69"/>
      <c r="L41" s="69"/>
      <c r="M41" s="71"/>
    </row>
    <row r="42" spans="1:14" ht="14.45" x14ac:dyDescent="0.3">
      <c r="A42" s="73"/>
      <c r="B42" s="77"/>
      <c r="C42" s="85" t="s">
        <v>17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69"/>
      <c r="K42" s="69"/>
      <c r="L42" s="69"/>
      <c r="M42" s="71"/>
    </row>
    <row r="43" spans="1:14" ht="14.45" x14ac:dyDescent="0.3">
      <c r="A43" s="73"/>
      <c r="B43" s="77"/>
      <c r="C43" s="85" t="s">
        <v>18</v>
      </c>
      <c r="D43" s="72">
        <v>6.332769073439998</v>
      </c>
      <c r="E43" s="72">
        <v>8.4748457764800005</v>
      </c>
      <c r="F43" s="72">
        <v>9.4743958090800007</v>
      </c>
      <c r="G43" s="72">
        <v>14.026382676119997</v>
      </c>
      <c r="H43" s="72">
        <v>18.489321480120005</v>
      </c>
      <c r="I43" s="72">
        <v>28.234131297240001</v>
      </c>
      <c r="J43" s="69"/>
      <c r="K43" s="69"/>
      <c r="L43" s="69"/>
      <c r="M43" s="71"/>
    </row>
    <row r="44" spans="1:14" ht="14.45" x14ac:dyDescent="0.3">
      <c r="A44" s="73"/>
      <c r="B44" s="77"/>
      <c r="C44" s="84" t="s">
        <v>19</v>
      </c>
      <c r="D44" s="72">
        <v>0.73179731354400002</v>
      </c>
      <c r="E44" s="72">
        <v>0.92671874436000001</v>
      </c>
      <c r="F44" s="72">
        <v>1.3481623443599999</v>
      </c>
      <c r="G44" s="72">
        <v>1.3481623443599999</v>
      </c>
      <c r="H44" s="72">
        <v>1.3481623443599999</v>
      </c>
      <c r="I44" s="72">
        <v>1.5223111443600001</v>
      </c>
      <c r="J44" s="69"/>
      <c r="K44" s="69"/>
      <c r="L44" s="69"/>
      <c r="M44" s="71"/>
    </row>
    <row r="45" spans="1:14" ht="14.45" x14ac:dyDescent="0.3">
      <c r="A45" s="73"/>
      <c r="B45" s="77"/>
      <c r="C45" s="85" t="s">
        <v>20</v>
      </c>
      <c r="D45" s="72">
        <v>4.5511932240000002E-3</v>
      </c>
      <c r="E45" s="72">
        <v>6.1910366302000003E-2</v>
      </c>
      <c r="F45" s="72">
        <v>6.1910366302000003E-2</v>
      </c>
      <c r="G45" s="72">
        <v>6.1910366302000003E-2</v>
      </c>
      <c r="H45" s="72">
        <v>6.1910366302000003E-2</v>
      </c>
      <c r="I45" s="72">
        <v>6.1910366302000003E-2</v>
      </c>
      <c r="J45" s="69"/>
      <c r="K45" s="69"/>
      <c r="L45" s="69"/>
      <c r="M45" s="71"/>
      <c r="N45" s="70"/>
    </row>
    <row r="46" spans="1:14" ht="14.45" x14ac:dyDescent="0.3">
      <c r="A46" s="73"/>
      <c r="B46" s="77"/>
      <c r="C46" s="85" t="s">
        <v>75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69"/>
      <c r="K46" s="69"/>
      <c r="L46" s="69"/>
      <c r="M46" s="71"/>
      <c r="N46" s="70"/>
    </row>
    <row r="47" spans="1:14" ht="14.45" x14ac:dyDescent="0.3">
      <c r="A47" s="73"/>
      <c r="B47" s="77"/>
      <c r="C47" s="85" t="s">
        <v>76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69"/>
      <c r="K47" s="69"/>
      <c r="L47" s="69"/>
      <c r="M47" s="71"/>
      <c r="N47" s="70"/>
    </row>
    <row r="48" spans="1:14" thickBot="1" x14ac:dyDescent="0.35">
      <c r="A48" s="73"/>
      <c r="B48" s="78"/>
      <c r="C48" s="78" t="s">
        <v>21</v>
      </c>
      <c r="D48" s="23">
        <v>109.4427953775933</v>
      </c>
      <c r="E48" s="23">
        <v>115.06345417294428</v>
      </c>
      <c r="F48" s="23">
        <v>116.07748636567428</v>
      </c>
      <c r="G48" s="23">
        <v>118.47814537407727</v>
      </c>
      <c r="H48" s="23">
        <v>121.05239553321027</v>
      </c>
      <c r="I48" s="23">
        <v>124.92290246455129</v>
      </c>
      <c r="L48" s="31"/>
      <c r="M48" s="31"/>
      <c r="N48" s="31"/>
    </row>
    <row r="49" spans="1:13" ht="14.45" x14ac:dyDescent="0.3">
      <c r="A49" s="73"/>
      <c r="B49" s="31" t="s">
        <v>34</v>
      </c>
      <c r="C49" s="84" t="s">
        <v>9</v>
      </c>
      <c r="D49" s="22">
        <v>41.445535216182599</v>
      </c>
      <c r="E49" s="22">
        <v>43.452380511778003</v>
      </c>
      <c r="F49" s="22">
        <v>53.048160922156995</v>
      </c>
      <c r="G49" s="22">
        <v>50.147729510768997</v>
      </c>
      <c r="H49" s="22">
        <v>42.491851030580001</v>
      </c>
      <c r="I49" s="22">
        <v>42.465453079954997</v>
      </c>
      <c r="J49" s="69"/>
      <c r="K49" s="69"/>
      <c r="L49" s="69"/>
      <c r="M49" s="71"/>
    </row>
    <row r="50" spans="1:13" ht="14.45" x14ac:dyDescent="0.3">
      <c r="A50" s="73"/>
      <c r="C50" s="84" t="s">
        <v>85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69"/>
      <c r="K50" s="69"/>
      <c r="L50" s="69"/>
      <c r="M50" s="71"/>
    </row>
    <row r="51" spans="1:13" ht="14.45" x14ac:dyDescent="0.3">
      <c r="A51" s="73"/>
      <c r="C51" s="84" t="s">
        <v>10</v>
      </c>
      <c r="D51" s="72">
        <v>1.76576734647796</v>
      </c>
      <c r="E51" s="72">
        <v>1.8330729148670002</v>
      </c>
      <c r="F51" s="72">
        <v>0.55435134709700007</v>
      </c>
      <c r="G51" s="72">
        <v>0.53951296496300005</v>
      </c>
      <c r="H51" s="72">
        <v>0.51177413447700004</v>
      </c>
      <c r="I51" s="72">
        <v>0.48127586440899994</v>
      </c>
      <c r="J51" s="69"/>
      <c r="K51" s="69"/>
      <c r="L51" s="69"/>
      <c r="M51" s="71"/>
    </row>
    <row r="52" spans="1:13" ht="14.45" x14ac:dyDescent="0.3">
      <c r="A52" s="73"/>
      <c r="C52" s="85" t="s">
        <v>79</v>
      </c>
      <c r="D52" s="72">
        <v>4.2321145409520007</v>
      </c>
      <c r="E52" s="72">
        <v>2.8573158247750001</v>
      </c>
      <c r="F52" s="72">
        <v>2.5079766038319997</v>
      </c>
      <c r="G52" s="72">
        <v>2.6660421796630001</v>
      </c>
      <c r="H52" s="72">
        <v>4.4384547818150004</v>
      </c>
      <c r="I52" s="72">
        <v>4.6757226224539998</v>
      </c>
      <c r="J52" s="69"/>
      <c r="K52" s="69"/>
      <c r="L52" s="69"/>
      <c r="M52" s="71"/>
    </row>
    <row r="53" spans="1:13" ht="14.45" x14ac:dyDescent="0.3">
      <c r="A53" s="73"/>
      <c r="C53" s="74" t="s">
        <v>73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69"/>
      <c r="K53" s="69"/>
      <c r="L53" s="69"/>
      <c r="M53" s="71"/>
    </row>
    <row r="54" spans="1:13" ht="14.45" x14ac:dyDescent="0.3">
      <c r="A54" s="73"/>
      <c r="C54" s="74" t="s">
        <v>74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69"/>
      <c r="K54" s="69"/>
      <c r="L54" s="69"/>
      <c r="M54" s="71"/>
    </row>
    <row r="55" spans="1:13" ht="14.45" x14ac:dyDescent="0.3">
      <c r="A55" s="73"/>
      <c r="C55" s="85" t="s">
        <v>80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69"/>
      <c r="K55" s="69"/>
      <c r="L55" s="69"/>
      <c r="M55" s="71"/>
    </row>
    <row r="56" spans="1:13" ht="14.45" x14ac:dyDescent="0.3">
      <c r="A56" s="73"/>
      <c r="C56" s="74" t="s">
        <v>73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69"/>
      <c r="K56" s="69"/>
      <c r="L56" s="69"/>
      <c r="M56" s="71"/>
    </row>
    <row r="57" spans="1:13" ht="14.45" x14ac:dyDescent="0.3">
      <c r="A57" s="73"/>
      <c r="C57" s="74" t="s">
        <v>74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69"/>
      <c r="K57" s="69"/>
      <c r="L57" s="69"/>
      <c r="M57" s="71"/>
    </row>
    <row r="58" spans="1:13" ht="14.45" x14ac:dyDescent="0.3">
      <c r="A58" s="73"/>
      <c r="C58" s="84" t="s">
        <v>12</v>
      </c>
      <c r="D58" s="72">
        <v>3.3045606381360004</v>
      </c>
      <c r="E58" s="72">
        <v>2.7088477750680005</v>
      </c>
      <c r="F58" s="72">
        <v>0</v>
      </c>
      <c r="G58" s="72">
        <v>0</v>
      </c>
      <c r="H58" s="72">
        <v>0</v>
      </c>
      <c r="I58" s="72">
        <v>0</v>
      </c>
      <c r="J58" s="69"/>
      <c r="K58" s="69"/>
      <c r="L58" s="69"/>
      <c r="M58" s="71"/>
    </row>
    <row r="59" spans="1:13" ht="14.45" x14ac:dyDescent="0.3">
      <c r="A59" s="73"/>
      <c r="C59" s="84" t="s">
        <v>13</v>
      </c>
      <c r="D59" s="72">
        <v>42.975131008368002</v>
      </c>
      <c r="E59" s="72">
        <v>30.265312985015999</v>
      </c>
      <c r="F59" s="72">
        <v>30.465048653208001</v>
      </c>
      <c r="G59" s="72">
        <v>30.465048653208001</v>
      </c>
      <c r="H59" s="72">
        <v>30.465048653208001</v>
      </c>
      <c r="I59" s="72">
        <v>30.819478192559995</v>
      </c>
      <c r="J59" s="69"/>
      <c r="K59" s="69"/>
      <c r="L59" s="69"/>
      <c r="M59" s="71"/>
    </row>
    <row r="60" spans="1:13" ht="14.45" x14ac:dyDescent="0.3">
      <c r="A60" s="73"/>
      <c r="C60" s="84" t="s">
        <v>14</v>
      </c>
      <c r="D60" s="72">
        <v>27.365387730207999</v>
      </c>
      <c r="E60" s="72">
        <v>27.373932385963002</v>
      </c>
      <c r="F60" s="72">
        <v>27.430550185898003</v>
      </c>
      <c r="G60" s="72">
        <v>27.306533293497999</v>
      </c>
      <c r="H60" s="72">
        <v>27.344749525042999</v>
      </c>
      <c r="I60" s="72">
        <v>27.430678486773999</v>
      </c>
      <c r="J60" s="69"/>
      <c r="K60" s="69"/>
      <c r="L60" s="69"/>
      <c r="M60" s="71"/>
    </row>
    <row r="61" spans="1:13" ht="14.45" x14ac:dyDescent="0.3">
      <c r="A61" s="73"/>
      <c r="C61" s="84" t="s">
        <v>15</v>
      </c>
      <c r="D61" s="72">
        <v>4.3820752072560003</v>
      </c>
      <c r="E61" s="72">
        <v>5.956275753432001</v>
      </c>
      <c r="F61" s="72">
        <v>6.0110942407680046</v>
      </c>
      <c r="G61" s="72">
        <v>6.0110942407680064</v>
      </c>
      <c r="H61" s="72">
        <v>8.6549244172079867</v>
      </c>
      <c r="I61" s="72">
        <v>8.6549244172080009</v>
      </c>
      <c r="J61" s="69"/>
      <c r="K61" s="69"/>
      <c r="L61" s="69"/>
      <c r="M61" s="71"/>
    </row>
    <row r="62" spans="1:13" ht="14.45" x14ac:dyDescent="0.3">
      <c r="A62" s="73"/>
      <c r="C62" s="84" t="s">
        <v>16</v>
      </c>
      <c r="D62" s="72">
        <v>1.5304886304880001</v>
      </c>
      <c r="E62" s="72">
        <v>1.5310067074879992</v>
      </c>
      <c r="F62" s="72">
        <v>1.540439278487999</v>
      </c>
      <c r="G62" s="72">
        <v>1.5988314253999989</v>
      </c>
      <c r="H62" s="72">
        <v>1.5830266333999998</v>
      </c>
      <c r="I62" s="72">
        <v>1.5922100113999991</v>
      </c>
      <c r="J62" s="69"/>
      <c r="K62" s="69"/>
      <c r="L62" s="69"/>
      <c r="M62" s="71"/>
    </row>
    <row r="63" spans="1:13" ht="14.45" x14ac:dyDescent="0.3">
      <c r="A63" s="73"/>
      <c r="B63" s="77"/>
      <c r="C63" s="85" t="s">
        <v>17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69"/>
      <c r="K63" s="69"/>
      <c r="L63" s="69"/>
      <c r="M63" s="71"/>
    </row>
    <row r="64" spans="1:13" x14ac:dyDescent="0.25">
      <c r="A64" s="73"/>
      <c r="B64" s="77"/>
      <c r="C64" s="85" t="s">
        <v>18</v>
      </c>
      <c r="D64" s="72">
        <v>7.7807069856000011</v>
      </c>
      <c r="E64" s="72">
        <v>10.412552721959999</v>
      </c>
      <c r="F64" s="72">
        <v>15.789395940839997</v>
      </c>
      <c r="G64" s="72">
        <v>21.382158793319999</v>
      </c>
      <c r="H64" s="72">
        <v>26.865513538200013</v>
      </c>
      <c r="I64" s="72">
        <v>34.101232777919996</v>
      </c>
      <c r="J64" s="69"/>
      <c r="K64" s="69"/>
      <c r="L64" s="69"/>
      <c r="M64" s="71"/>
    </row>
    <row r="65" spans="1:15" x14ac:dyDescent="0.25">
      <c r="A65" s="73"/>
      <c r="C65" s="84" t="s">
        <v>19</v>
      </c>
      <c r="D65" s="72">
        <v>0.79924643407200002</v>
      </c>
      <c r="E65" s="72">
        <v>0.99695700251999997</v>
      </c>
      <c r="F65" s="72">
        <v>1.2509970025200001</v>
      </c>
      <c r="G65" s="72">
        <v>1.2685170025200001</v>
      </c>
      <c r="H65" s="72">
        <v>1.2860370025200001</v>
      </c>
      <c r="I65" s="72">
        <v>1.3298370025199999</v>
      </c>
      <c r="J65" s="69"/>
      <c r="K65" s="69"/>
      <c r="L65" s="69"/>
      <c r="M65" s="71"/>
    </row>
    <row r="66" spans="1:15" x14ac:dyDescent="0.25">
      <c r="A66" s="73"/>
      <c r="C66" s="85" t="s">
        <v>20</v>
      </c>
      <c r="D66" s="72">
        <v>1.386242810688</v>
      </c>
      <c r="E66" s="72">
        <v>1.386242810688</v>
      </c>
      <c r="F66" s="72">
        <v>1.386242810688</v>
      </c>
      <c r="G66" s="72">
        <v>1.386242810688</v>
      </c>
      <c r="H66" s="72">
        <v>1.386242810688</v>
      </c>
      <c r="I66" s="72">
        <v>1.386242810688</v>
      </c>
      <c r="J66" s="69"/>
      <c r="K66" s="69"/>
      <c r="L66" s="69"/>
      <c r="M66" s="71"/>
    </row>
    <row r="67" spans="1:15" x14ac:dyDescent="0.25">
      <c r="A67" s="73"/>
      <c r="C67" s="85" t="s">
        <v>75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69"/>
      <c r="K67" s="69"/>
      <c r="L67" s="69"/>
      <c r="M67" s="71"/>
    </row>
    <row r="68" spans="1:15" x14ac:dyDescent="0.25">
      <c r="A68" s="73"/>
      <c r="C68" s="85" t="s">
        <v>76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69"/>
      <c r="K68" s="69"/>
      <c r="L68" s="69"/>
      <c r="M68" s="71"/>
    </row>
    <row r="69" spans="1:15" ht="15.75" thickBot="1" x14ac:dyDescent="0.3">
      <c r="A69" s="73"/>
      <c r="B69" s="78"/>
      <c r="C69" s="78" t="s">
        <v>21</v>
      </c>
      <c r="D69" s="23">
        <v>136.96725654842854</v>
      </c>
      <c r="E69" s="23">
        <v>128.77389739355502</v>
      </c>
      <c r="F69" s="23">
        <v>139.98425698549599</v>
      </c>
      <c r="G69" s="23">
        <v>142.77171087479701</v>
      </c>
      <c r="H69" s="23">
        <v>145.02762252713899</v>
      </c>
      <c r="I69" s="23">
        <v>152.93705526588801</v>
      </c>
      <c r="J69" s="69"/>
      <c r="K69" s="69"/>
      <c r="L69" s="69"/>
      <c r="M69" s="71"/>
      <c r="N69" s="31"/>
    </row>
    <row r="70" spans="1:15" x14ac:dyDescent="0.25">
      <c r="A70" s="73"/>
      <c r="B70" s="31" t="s">
        <v>33</v>
      </c>
      <c r="C70" s="84" t="s">
        <v>9</v>
      </c>
      <c r="D70" s="22">
        <v>45.971483152571004</v>
      </c>
      <c r="E70" s="22">
        <v>47.965370023752996</v>
      </c>
      <c r="F70" s="22">
        <v>48.317536532193003</v>
      </c>
      <c r="G70" s="22">
        <v>47.044441940781006</v>
      </c>
      <c r="H70" s="22">
        <v>50.170736756246995</v>
      </c>
      <c r="I70" s="22">
        <v>46.287958932852</v>
      </c>
      <c r="J70" s="69"/>
      <c r="K70" s="69"/>
      <c r="L70" s="69"/>
      <c r="M70" s="71"/>
    </row>
    <row r="71" spans="1:15" x14ac:dyDescent="0.25">
      <c r="A71" s="73"/>
      <c r="C71" s="84" t="s">
        <v>85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69"/>
      <c r="K71" s="69"/>
      <c r="L71" s="69"/>
      <c r="M71" s="71"/>
    </row>
    <row r="72" spans="1:15" x14ac:dyDescent="0.25">
      <c r="A72" s="73"/>
      <c r="C72" s="84" t="s">
        <v>10</v>
      </c>
      <c r="D72" s="72">
        <v>3.8537103099209999</v>
      </c>
      <c r="E72" s="72">
        <v>4.0128405187410001</v>
      </c>
      <c r="F72" s="72">
        <v>5.5269196915729992</v>
      </c>
      <c r="G72" s="72">
        <v>5.2736723771519998</v>
      </c>
      <c r="H72" s="72">
        <v>4.1132020873649999</v>
      </c>
      <c r="I72" s="72">
        <v>4.3685506598339998</v>
      </c>
      <c r="J72" s="69"/>
      <c r="K72" s="69"/>
      <c r="L72" s="69"/>
      <c r="M72" s="71"/>
    </row>
    <row r="73" spans="1:15" x14ac:dyDescent="0.25">
      <c r="A73" s="73"/>
      <c r="C73" s="85" t="s">
        <v>79</v>
      </c>
      <c r="D73" s="72">
        <v>299.20725792807991</v>
      </c>
      <c r="E73" s="72">
        <v>301.78106998113691</v>
      </c>
      <c r="F73" s="72">
        <v>291.22236443317473</v>
      </c>
      <c r="G73" s="72">
        <v>284.21540019753502</v>
      </c>
      <c r="H73" s="72">
        <v>265.05366605613199</v>
      </c>
      <c r="I73" s="72">
        <v>247.99617131667188</v>
      </c>
      <c r="J73" s="69"/>
      <c r="K73" s="69"/>
      <c r="L73" s="69"/>
      <c r="M73" s="71"/>
      <c r="N73" s="68"/>
      <c r="O73" s="70"/>
    </row>
    <row r="74" spans="1:15" x14ac:dyDescent="0.25">
      <c r="A74" s="73"/>
      <c r="C74" s="74" t="s">
        <v>73</v>
      </c>
      <c r="D74" s="72">
        <v>0</v>
      </c>
      <c r="E74" s="72">
        <v>0</v>
      </c>
      <c r="F74" s="72">
        <v>1.1254679999999998E-6</v>
      </c>
      <c r="G74" s="72">
        <v>0</v>
      </c>
      <c r="H74" s="72">
        <v>0</v>
      </c>
      <c r="I74" s="72">
        <v>0</v>
      </c>
      <c r="J74" s="69"/>
      <c r="K74" s="69"/>
      <c r="L74" s="69"/>
      <c r="M74" s="71"/>
      <c r="N74" s="68"/>
      <c r="O74" s="70"/>
    </row>
    <row r="75" spans="1:15" x14ac:dyDescent="0.25">
      <c r="A75" s="73"/>
      <c r="C75" s="74" t="s">
        <v>74</v>
      </c>
      <c r="D75" s="72">
        <v>0</v>
      </c>
      <c r="E75" s="72">
        <v>0</v>
      </c>
      <c r="F75" s="72">
        <v>0</v>
      </c>
      <c r="G75" s="72">
        <v>0</v>
      </c>
      <c r="H75" s="72">
        <v>0.14957165126999999</v>
      </c>
      <c r="I75" s="72">
        <v>0.204910137514</v>
      </c>
      <c r="J75" s="69"/>
      <c r="K75" s="69"/>
      <c r="L75" s="69"/>
      <c r="M75" s="71"/>
      <c r="N75" s="68"/>
      <c r="O75" s="70"/>
    </row>
    <row r="76" spans="1:15" x14ac:dyDescent="0.25">
      <c r="A76" s="73"/>
      <c r="C76" s="85" t="s">
        <v>80</v>
      </c>
      <c r="D76" s="72">
        <v>0</v>
      </c>
      <c r="E76" s="72">
        <v>0</v>
      </c>
      <c r="F76" s="72">
        <v>0</v>
      </c>
      <c r="G76" s="72">
        <v>0</v>
      </c>
      <c r="H76" s="72">
        <v>1.150887862224</v>
      </c>
      <c r="I76" s="72">
        <v>1.207725620712</v>
      </c>
      <c r="J76" s="69"/>
      <c r="K76" s="69"/>
      <c r="L76" s="69"/>
      <c r="M76" s="71"/>
      <c r="O76" s="70"/>
    </row>
    <row r="77" spans="1:15" x14ac:dyDescent="0.25">
      <c r="A77" s="73"/>
      <c r="C77" s="74" t="s">
        <v>73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69"/>
      <c r="K77" s="69"/>
      <c r="L77" s="69"/>
      <c r="M77" s="71"/>
      <c r="O77" s="70"/>
    </row>
    <row r="78" spans="1:15" x14ac:dyDescent="0.25">
      <c r="A78" s="73"/>
      <c r="C78" s="74" t="s">
        <v>74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69"/>
      <c r="K78" s="69"/>
      <c r="L78" s="69"/>
      <c r="M78" s="71"/>
      <c r="O78" s="70"/>
    </row>
    <row r="79" spans="1:15" x14ac:dyDescent="0.25">
      <c r="A79" s="73"/>
      <c r="C79" s="84" t="s">
        <v>12</v>
      </c>
      <c r="D79" s="72">
        <v>0.85106369682000005</v>
      </c>
      <c r="E79" s="72">
        <v>0.49791130109999998</v>
      </c>
      <c r="F79" s="72">
        <v>0.4873093812</v>
      </c>
      <c r="G79" s="72">
        <v>0.46472984550000002</v>
      </c>
      <c r="H79" s="72">
        <v>0.4873093812</v>
      </c>
      <c r="I79" s="72">
        <v>0.77689798930800003</v>
      </c>
      <c r="J79" s="69"/>
      <c r="K79" s="69"/>
      <c r="L79" s="69"/>
      <c r="M79" s="71"/>
      <c r="O79" s="70"/>
    </row>
    <row r="80" spans="1:15" x14ac:dyDescent="0.25">
      <c r="A80" s="73"/>
      <c r="C80" s="84" t="s">
        <v>13</v>
      </c>
      <c r="D80" s="72">
        <v>47.948337791231999</v>
      </c>
      <c r="E80" s="72">
        <v>44.132938767336</v>
      </c>
      <c r="F80" s="72">
        <v>41.130216055512001</v>
      </c>
      <c r="G80" s="72">
        <v>43.272460735080003</v>
      </c>
      <c r="H80" s="72">
        <v>43.788021368519999</v>
      </c>
      <c r="I80" s="72">
        <v>43.422272684376004</v>
      </c>
      <c r="J80" s="69"/>
      <c r="K80" s="69"/>
      <c r="L80" s="69"/>
      <c r="M80" s="71"/>
      <c r="O80" s="70"/>
    </row>
    <row r="81" spans="1:16" x14ac:dyDescent="0.25">
      <c r="A81" s="73"/>
      <c r="C81" s="84" t="s">
        <v>14</v>
      </c>
      <c r="D81" s="72">
        <v>16.151883586386301</v>
      </c>
      <c r="E81" s="72">
        <v>16.0269378130563</v>
      </c>
      <c r="F81" s="72">
        <v>16.177102342457299</v>
      </c>
      <c r="G81" s="72">
        <v>16.208978474129299</v>
      </c>
      <c r="H81" s="72">
        <v>16.144778797859299</v>
      </c>
      <c r="I81" s="72">
        <v>16.0295852747143</v>
      </c>
      <c r="J81" s="69"/>
      <c r="K81" s="69"/>
      <c r="L81" s="69"/>
      <c r="M81" s="71"/>
      <c r="N81" s="70"/>
      <c r="O81" s="70"/>
      <c r="P81" s="70"/>
    </row>
    <row r="82" spans="1:16" x14ac:dyDescent="0.25">
      <c r="A82" s="73"/>
      <c r="C82" s="84" t="s">
        <v>15</v>
      </c>
      <c r="D82" s="72">
        <v>36.345592198391998</v>
      </c>
      <c r="E82" s="72">
        <v>43.926406833840005</v>
      </c>
      <c r="F82" s="72">
        <v>46.050260033160001</v>
      </c>
      <c r="G82" s="72">
        <v>46.466883264168004</v>
      </c>
      <c r="H82" s="72">
        <v>78.704853410184</v>
      </c>
      <c r="I82" s="72">
        <v>78.704853410184029</v>
      </c>
      <c r="J82" s="69"/>
      <c r="K82" s="69"/>
      <c r="L82" s="69"/>
      <c r="M82" s="71"/>
      <c r="N82" s="68"/>
      <c r="O82" s="70"/>
      <c r="P82" s="70"/>
    </row>
    <row r="83" spans="1:16" x14ac:dyDescent="0.25">
      <c r="A83" s="73"/>
      <c r="C83" s="84" t="s">
        <v>16</v>
      </c>
      <c r="D83" s="72">
        <v>3.3455706007950003</v>
      </c>
      <c r="E83" s="72">
        <v>4.3857507691000004</v>
      </c>
      <c r="F83" s="72">
        <v>4.7343848456739996</v>
      </c>
      <c r="G83" s="72">
        <v>4.8371427019309996</v>
      </c>
      <c r="H83" s="72">
        <v>4.8227426829829998</v>
      </c>
      <c r="I83" s="72">
        <v>5.0074333868730001</v>
      </c>
      <c r="J83" s="69"/>
      <c r="K83" s="69"/>
      <c r="L83" s="69"/>
      <c r="M83" s="71"/>
      <c r="N83" s="69"/>
      <c r="O83" s="69"/>
      <c r="P83" s="69"/>
    </row>
    <row r="84" spans="1:16" x14ac:dyDescent="0.25">
      <c r="A84" s="73"/>
      <c r="B84" s="77"/>
      <c r="C84" s="85" t="s">
        <v>17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69"/>
      <c r="K84" s="69"/>
      <c r="L84" s="69"/>
      <c r="M84" s="71"/>
    </row>
    <row r="85" spans="1:16" x14ac:dyDescent="0.25">
      <c r="A85" s="73"/>
      <c r="B85" s="77"/>
      <c r="C85" s="85" t="s">
        <v>18</v>
      </c>
      <c r="D85" s="72">
        <v>12.264985981799999</v>
      </c>
      <c r="E85" s="72">
        <v>18.156421165679998</v>
      </c>
      <c r="F85" s="72">
        <v>33.467370942599999</v>
      </c>
      <c r="G85" s="72">
        <v>53.929426385879992</v>
      </c>
      <c r="H85" s="72">
        <v>79.104319772400004</v>
      </c>
      <c r="I85" s="72">
        <v>129.46948245659999</v>
      </c>
      <c r="J85" s="69"/>
      <c r="K85" s="69"/>
      <c r="L85" s="69"/>
      <c r="M85" s="71"/>
    </row>
    <row r="86" spans="1:16" x14ac:dyDescent="0.25">
      <c r="A86" s="73"/>
      <c r="C86" s="84" t="s">
        <v>19</v>
      </c>
      <c r="D86" s="72">
        <v>2.63878732536</v>
      </c>
      <c r="E86" s="72">
        <v>2.7791943237600005</v>
      </c>
      <c r="F86" s="72">
        <v>3.0717783237600003</v>
      </c>
      <c r="G86" s="72">
        <v>3.2615199237600003</v>
      </c>
      <c r="H86" s="72">
        <v>3.5999187237600005</v>
      </c>
      <c r="I86" s="72">
        <v>3.6947895237600004</v>
      </c>
      <c r="J86" s="69"/>
      <c r="K86" s="69"/>
      <c r="L86" s="69"/>
      <c r="M86" s="71"/>
    </row>
    <row r="87" spans="1:16" x14ac:dyDescent="0.25">
      <c r="A87" s="73"/>
      <c r="C87" s="85" t="s">
        <v>20</v>
      </c>
      <c r="D87" s="72">
        <v>2.0724720650439998</v>
      </c>
      <c r="E87" s="72">
        <v>2.5113813427299996</v>
      </c>
      <c r="F87" s="72">
        <v>2.5113837622120001</v>
      </c>
      <c r="G87" s="72">
        <v>2.5113837622120001</v>
      </c>
      <c r="H87" s="72">
        <v>2.5113703227299999</v>
      </c>
      <c r="I87" s="72">
        <v>2.5113703227299999</v>
      </c>
      <c r="J87" s="69"/>
      <c r="K87" s="69"/>
      <c r="L87" s="69"/>
      <c r="M87" s="71"/>
    </row>
    <row r="88" spans="1:16" x14ac:dyDescent="0.25">
      <c r="A88" s="73"/>
      <c r="C88" s="85" t="s">
        <v>75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69"/>
      <c r="K88" s="69"/>
      <c r="L88" s="69"/>
      <c r="M88" s="71"/>
    </row>
    <row r="89" spans="1:16" x14ac:dyDescent="0.25">
      <c r="A89" s="73"/>
      <c r="C89" s="85" t="s">
        <v>76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69"/>
      <c r="K89" s="69"/>
      <c r="L89" s="69"/>
      <c r="M89" s="71"/>
    </row>
    <row r="90" spans="1:16" ht="15.75" thickBot="1" x14ac:dyDescent="0.3">
      <c r="A90" s="73"/>
      <c r="B90" s="78"/>
      <c r="C90" s="78" t="s">
        <v>21</v>
      </c>
      <c r="D90" s="23">
        <v>470.65114463640123</v>
      </c>
      <c r="E90" s="23">
        <v>486.17622284023315</v>
      </c>
      <c r="F90" s="23">
        <v>492.69662634351607</v>
      </c>
      <c r="G90" s="23">
        <v>507.48603960812835</v>
      </c>
      <c r="H90" s="23">
        <v>549.65180722160437</v>
      </c>
      <c r="I90" s="23">
        <v>579.47709157861527</v>
      </c>
      <c r="J90" s="69"/>
      <c r="K90" s="69"/>
      <c r="L90" s="31"/>
      <c r="M90" s="31"/>
      <c r="N90" s="31"/>
      <c r="O90" s="31"/>
      <c r="P90" s="31"/>
    </row>
    <row r="91" spans="1:16" x14ac:dyDescent="0.25">
      <c r="A91" s="73"/>
      <c r="B91" s="31" t="s">
        <v>105</v>
      </c>
      <c r="C91" s="84" t="s">
        <v>9</v>
      </c>
      <c r="D91" s="162">
        <v>148.72675322607</v>
      </c>
      <c r="E91" s="162">
        <v>155.81992801163904</v>
      </c>
      <c r="F91" s="162">
        <v>174.69419218427197</v>
      </c>
      <c r="G91" s="162">
        <v>155.895071446222</v>
      </c>
      <c r="H91" s="162">
        <v>155.58685580318001</v>
      </c>
      <c r="I91" s="162">
        <v>145.63754907041499</v>
      </c>
      <c r="J91" s="69"/>
      <c r="K91" s="69"/>
      <c r="L91" s="31"/>
      <c r="M91" s="31"/>
      <c r="N91" s="31"/>
      <c r="O91" s="31"/>
    </row>
    <row r="92" spans="1:16" x14ac:dyDescent="0.25">
      <c r="A92" s="73"/>
      <c r="C92" s="84" t="s">
        <v>85</v>
      </c>
      <c r="D92" s="162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69"/>
      <c r="K92" s="69"/>
      <c r="L92" s="31"/>
      <c r="M92" s="31"/>
      <c r="N92" s="31"/>
      <c r="O92" s="31"/>
    </row>
    <row r="93" spans="1:16" x14ac:dyDescent="0.25">
      <c r="A93" s="73"/>
      <c r="C93" s="84" t="s">
        <v>10</v>
      </c>
      <c r="D93" s="162">
        <v>4.221840324605</v>
      </c>
      <c r="E93" s="162">
        <v>4.9881404224079997</v>
      </c>
      <c r="F93" s="162">
        <v>5.069960608663</v>
      </c>
      <c r="G93" s="162">
        <v>4.3723376850929991</v>
      </c>
      <c r="H93" s="162">
        <v>4.3326277824220005</v>
      </c>
      <c r="I93" s="162">
        <v>4.6350300372339994</v>
      </c>
      <c r="J93" s="69"/>
      <c r="K93" s="69"/>
      <c r="L93" s="31"/>
      <c r="M93" s="31"/>
      <c r="N93" s="31"/>
      <c r="O93" s="31"/>
    </row>
    <row r="94" spans="1:16" x14ac:dyDescent="0.25">
      <c r="A94" s="73"/>
      <c r="C94" s="85" t="s">
        <v>79</v>
      </c>
      <c r="D94" s="162">
        <v>301.07908142077099</v>
      </c>
      <c r="E94" s="162">
        <v>296.805016668044</v>
      </c>
      <c r="F94" s="162">
        <v>272.73073431066899</v>
      </c>
      <c r="G94" s="162">
        <v>284.4496741195</v>
      </c>
      <c r="H94" s="162">
        <v>276.759860836207</v>
      </c>
      <c r="I94" s="162">
        <v>230.73446818527901</v>
      </c>
      <c r="J94" s="69"/>
      <c r="K94" s="69"/>
      <c r="L94" s="31"/>
      <c r="M94" s="31"/>
      <c r="N94" s="31"/>
      <c r="O94" s="31"/>
    </row>
    <row r="95" spans="1:16" x14ac:dyDescent="0.25">
      <c r="A95" s="73"/>
      <c r="C95" s="74" t="s">
        <v>73</v>
      </c>
      <c r="D95" s="162">
        <v>0</v>
      </c>
      <c r="E95" s="162">
        <v>0</v>
      </c>
      <c r="F95" s="162">
        <v>0</v>
      </c>
      <c r="G95" s="162">
        <v>0</v>
      </c>
      <c r="H95" s="162">
        <v>0</v>
      </c>
      <c r="I95" s="162">
        <v>0</v>
      </c>
      <c r="J95" s="69"/>
      <c r="K95" s="69"/>
      <c r="L95" s="31"/>
      <c r="M95" s="31"/>
      <c r="N95" s="31"/>
      <c r="O95" s="31"/>
    </row>
    <row r="96" spans="1:16" x14ac:dyDescent="0.25">
      <c r="A96" s="73"/>
      <c r="C96" s="74" t="s">
        <v>74</v>
      </c>
      <c r="D96" s="162">
        <v>1.228007417016</v>
      </c>
      <c r="E96" s="162">
        <v>0.27850046095200004</v>
      </c>
      <c r="F96" s="162">
        <v>0.27850046095200004</v>
      </c>
      <c r="G96" s="162">
        <v>0.27850046095200004</v>
      </c>
      <c r="H96" s="162">
        <v>4.9898351700210002</v>
      </c>
      <c r="I96" s="162">
        <v>4.9898351700210002</v>
      </c>
      <c r="J96" s="69"/>
      <c r="K96" s="69"/>
      <c r="L96" s="31"/>
      <c r="M96" s="31"/>
      <c r="N96" s="31"/>
      <c r="O96" s="31"/>
    </row>
    <row r="97" spans="1:15" x14ac:dyDescent="0.25">
      <c r="A97" s="73"/>
      <c r="C97" s="85" t="s">
        <v>80</v>
      </c>
      <c r="D97" s="162">
        <v>0</v>
      </c>
      <c r="E97" s="162">
        <v>0</v>
      </c>
      <c r="F97" s="162">
        <v>0</v>
      </c>
      <c r="G97" s="162">
        <v>0</v>
      </c>
      <c r="H97" s="162">
        <v>1.0630349730020001</v>
      </c>
      <c r="I97" s="162">
        <v>1.0416258330769999</v>
      </c>
      <c r="J97" s="69"/>
      <c r="K97" s="69"/>
      <c r="L97" s="31"/>
      <c r="M97" s="31"/>
      <c r="N97" s="31"/>
      <c r="O97" s="31"/>
    </row>
    <row r="98" spans="1:15" x14ac:dyDescent="0.25">
      <c r="A98" s="73"/>
      <c r="C98" s="74" t="s">
        <v>73</v>
      </c>
      <c r="D98" s="162">
        <v>0</v>
      </c>
      <c r="E98" s="162">
        <v>0</v>
      </c>
      <c r="F98" s="162">
        <v>0</v>
      </c>
      <c r="G98" s="162">
        <v>0</v>
      </c>
      <c r="H98" s="162">
        <v>0</v>
      </c>
      <c r="I98" s="162">
        <v>0</v>
      </c>
      <c r="J98" s="69"/>
      <c r="K98" s="69"/>
      <c r="L98" s="31"/>
      <c r="M98" s="31"/>
      <c r="N98" s="31"/>
      <c r="O98" s="31"/>
    </row>
    <row r="99" spans="1:15" x14ac:dyDescent="0.25">
      <c r="A99" s="73"/>
      <c r="C99" s="74" t="s">
        <v>74</v>
      </c>
      <c r="D99" s="162">
        <v>0</v>
      </c>
      <c r="E99" s="162">
        <v>0</v>
      </c>
      <c r="F99" s="162">
        <v>0</v>
      </c>
      <c r="G99" s="162">
        <v>0</v>
      </c>
      <c r="H99" s="162">
        <v>0</v>
      </c>
      <c r="I99" s="162">
        <v>0</v>
      </c>
      <c r="J99" s="69"/>
      <c r="K99" s="69"/>
      <c r="L99" s="31"/>
      <c r="M99" s="31"/>
      <c r="N99" s="31"/>
      <c r="O99" s="31"/>
    </row>
    <row r="100" spans="1:15" x14ac:dyDescent="0.25">
      <c r="A100" s="73"/>
      <c r="C100" s="84" t="s">
        <v>12</v>
      </c>
      <c r="D100" s="162">
        <v>1.151239007507</v>
      </c>
      <c r="E100" s="162">
        <v>4.529209830568</v>
      </c>
      <c r="F100" s="162">
        <v>0.39953528940400002</v>
      </c>
      <c r="G100" s="162">
        <v>0.17564404659499999</v>
      </c>
      <c r="H100" s="162">
        <v>0.18858521376000001</v>
      </c>
      <c r="I100" s="162">
        <v>0.18873832839500002</v>
      </c>
      <c r="J100" s="69"/>
      <c r="K100" s="69"/>
      <c r="L100" s="31"/>
      <c r="M100" s="31"/>
      <c r="N100" s="31"/>
      <c r="O100" s="31"/>
    </row>
    <row r="101" spans="1:15" x14ac:dyDescent="0.25">
      <c r="A101" s="73"/>
      <c r="C101" s="84" t="s">
        <v>13</v>
      </c>
      <c r="D101" s="162">
        <v>269.240475564696</v>
      </c>
      <c r="E101" s="162">
        <v>257.15006227764002</v>
      </c>
      <c r="F101" s="162">
        <v>258.05250301533601</v>
      </c>
      <c r="G101" s="162">
        <v>256.28745376065604</v>
      </c>
      <c r="H101" s="162">
        <v>254.37985498281603</v>
      </c>
      <c r="I101" s="162">
        <v>257.23962666074397</v>
      </c>
      <c r="J101" s="69"/>
      <c r="K101" s="69"/>
      <c r="L101" s="31"/>
      <c r="M101" s="31"/>
      <c r="N101" s="31"/>
      <c r="O101" s="31"/>
    </row>
    <row r="102" spans="1:15" x14ac:dyDescent="0.25">
      <c r="A102" s="73"/>
      <c r="C102" s="84" t="s">
        <v>14</v>
      </c>
      <c r="D102" s="162">
        <v>15.39336016940992</v>
      </c>
      <c r="E102" s="162">
        <v>15.806760771900922</v>
      </c>
      <c r="F102" s="162">
        <v>15.732211838029919</v>
      </c>
      <c r="G102" s="162">
        <v>15.803682308632919</v>
      </c>
      <c r="H102" s="162">
        <v>15.803682308461919</v>
      </c>
      <c r="I102" s="162">
        <v>15.71173456482992</v>
      </c>
      <c r="J102" s="69"/>
      <c r="K102" s="69"/>
      <c r="L102" s="31"/>
      <c r="M102" s="31"/>
      <c r="N102" s="31"/>
      <c r="O102" s="31"/>
    </row>
    <row r="103" spans="1:15" x14ac:dyDescent="0.25">
      <c r="A103" s="73"/>
      <c r="C103" s="84" t="s">
        <v>15</v>
      </c>
      <c r="D103" s="162">
        <v>13.613895506731801</v>
      </c>
      <c r="E103" s="162">
        <v>17.332913074819793</v>
      </c>
      <c r="F103" s="162">
        <v>17.438063460547809</v>
      </c>
      <c r="G103" s="162">
        <v>17.438063460547802</v>
      </c>
      <c r="H103" s="162">
        <v>17.875166048251799</v>
      </c>
      <c r="I103" s="162">
        <v>22.010364700915758</v>
      </c>
      <c r="J103" s="69"/>
      <c r="K103" s="69"/>
      <c r="L103" s="31"/>
      <c r="M103" s="31"/>
      <c r="N103" s="31"/>
      <c r="O103" s="31"/>
    </row>
    <row r="104" spans="1:15" x14ac:dyDescent="0.25">
      <c r="A104" s="73"/>
      <c r="C104" s="84" t="s">
        <v>16</v>
      </c>
      <c r="D104" s="162">
        <v>3.8729534800079999</v>
      </c>
      <c r="E104" s="162">
        <v>5.4103723176000003</v>
      </c>
      <c r="F104" s="162">
        <v>5.4622620839999998</v>
      </c>
      <c r="G104" s="162">
        <v>5.4103723176000003</v>
      </c>
      <c r="H104" s="162">
        <v>5.4622620839999998</v>
      </c>
      <c r="I104" s="162">
        <v>5.4622620839999998</v>
      </c>
      <c r="J104" s="69"/>
      <c r="K104" s="69"/>
      <c r="L104" s="31"/>
      <c r="M104" s="31"/>
      <c r="N104" s="31"/>
      <c r="O104" s="31"/>
    </row>
    <row r="105" spans="1:15" x14ac:dyDescent="0.25">
      <c r="A105" s="73"/>
      <c r="B105" s="77"/>
      <c r="C105" s="85" t="s">
        <v>17</v>
      </c>
      <c r="D105" s="162">
        <v>0</v>
      </c>
      <c r="E105" s="162">
        <v>0</v>
      </c>
      <c r="F105" s="162">
        <v>0</v>
      </c>
      <c r="G105" s="162">
        <v>0</v>
      </c>
      <c r="H105" s="162">
        <v>0</v>
      </c>
      <c r="I105" s="162">
        <v>0</v>
      </c>
      <c r="J105" s="69"/>
      <c r="K105" s="69"/>
      <c r="L105" s="31"/>
      <c r="M105" s="31"/>
      <c r="N105" s="31"/>
      <c r="O105" s="31"/>
    </row>
    <row r="106" spans="1:15" x14ac:dyDescent="0.25">
      <c r="A106" s="73"/>
      <c r="B106" s="77"/>
      <c r="C106" s="85" t="s">
        <v>18</v>
      </c>
      <c r="D106" s="162">
        <v>11.233992016799998</v>
      </c>
      <c r="E106" s="162">
        <v>17.200280550960002</v>
      </c>
      <c r="F106" s="162">
        <v>29.486521122239992</v>
      </c>
      <c r="G106" s="162">
        <v>50.914740661319996</v>
      </c>
      <c r="H106" s="162">
        <v>78.028447749240001</v>
      </c>
      <c r="I106" s="162">
        <v>138.21310047696005</v>
      </c>
      <c r="J106" s="69"/>
      <c r="K106" s="69"/>
      <c r="L106" s="31"/>
      <c r="M106" s="31"/>
      <c r="N106" s="31"/>
      <c r="O106" s="31"/>
    </row>
    <row r="107" spans="1:15" x14ac:dyDescent="0.25">
      <c r="A107" s="73"/>
      <c r="C107" s="84" t="s">
        <v>19</v>
      </c>
      <c r="D107" s="162">
        <v>4.6930215025680004</v>
      </c>
      <c r="E107" s="162">
        <v>4.72397256024</v>
      </c>
      <c r="F107" s="162">
        <v>5.7076329602399998</v>
      </c>
      <c r="G107" s="162">
        <v>6.3803133602399997</v>
      </c>
      <c r="H107" s="162">
        <v>6.3803133602399997</v>
      </c>
      <c r="I107" s="162">
        <v>6.4791261602399999</v>
      </c>
      <c r="J107" s="69"/>
      <c r="K107" s="69"/>
      <c r="L107" s="31"/>
      <c r="M107" s="31"/>
      <c r="N107" s="31"/>
      <c r="O107" s="31"/>
    </row>
    <row r="108" spans="1:15" x14ac:dyDescent="0.25">
      <c r="A108" s="73"/>
      <c r="C108" s="85" t="s">
        <v>20</v>
      </c>
      <c r="D108" s="162">
        <v>5.0561644087679998</v>
      </c>
      <c r="E108" s="162">
        <v>5.3567345311130001</v>
      </c>
      <c r="F108" s="162">
        <v>5.5973386123480005</v>
      </c>
      <c r="G108" s="162">
        <v>5.5973386123480005</v>
      </c>
      <c r="H108" s="162">
        <v>5.5873483243480004</v>
      </c>
      <c r="I108" s="162">
        <v>5.5973386123480005</v>
      </c>
      <c r="J108" s="69"/>
      <c r="K108" s="69"/>
      <c r="L108" s="31"/>
      <c r="M108" s="31"/>
      <c r="N108" s="31"/>
      <c r="O108" s="31"/>
    </row>
    <row r="109" spans="1:15" x14ac:dyDescent="0.25">
      <c r="A109" s="73"/>
      <c r="C109" s="85" t="s">
        <v>75</v>
      </c>
      <c r="D109" s="162">
        <v>0</v>
      </c>
      <c r="E109" s="162">
        <v>0</v>
      </c>
      <c r="F109" s="162">
        <v>0</v>
      </c>
      <c r="G109" s="162">
        <v>0</v>
      </c>
      <c r="H109" s="162">
        <v>0</v>
      </c>
      <c r="I109" s="162">
        <v>0</v>
      </c>
      <c r="J109" s="69"/>
      <c r="K109" s="69"/>
      <c r="L109" s="31"/>
      <c r="M109" s="31"/>
      <c r="N109" s="31"/>
      <c r="O109" s="31"/>
    </row>
    <row r="110" spans="1:15" x14ac:dyDescent="0.25">
      <c r="A110" s="73"/>
      <c r="C110" s="85" t="s">
        <v>76</v>
      </c>
      <c r="D110" s="162">
        <v>0</v>
      </c>
      <c r="E110" s="162">
        <v>0</v>
      </c>
      <c r="F110" s="162">
        <v>0</v>
      </c>
      <c r="G110" s="162">
        <v>0</v>
      </c>
      <c r="H110" s="162">
        <v>0</v>
      </c>
      <c r="I110" s="162">
        <v>0</v>
      </c>
      <c r="J110" s="69"/>
      <c r="K110" s="69"/>
      <c r="L110" s="31"/>
      <c r="M110" s="31"/>
      <c r="N110" s="31"/>
      <c r="O110" s="31"/>
    </row>
    <row r="111" spans="1:15" ht="15.75" thickBot="1" x14ac:dyDescent="0.3">
      <c r="A111" s="73"/>
      <c r="B111" s="78"/>
      <c r="C111" s="78" t="s">
        <v>21</v>
      </c>
      <c r="D111" s="163">
        <v>778.28277662793471</v>
      </c>
      <c r="E111" s="163">
        <v>785.12339101693283</v>
      </c>
      <c r="F111" s="163">
        <v>790.37095548574962</v>
      </c>
      <c r="G111" s="163">
        <v>802.72469177875462</v>
      </c>
      <c r="H111" s="163">
        <v>821.44803946592856</v>
      </c>
      <c r="I111" s="163">
        <v>832.95096471443776</v>
      </c>
      <c r="J111" s="69"/>
      <c r="K111" s="69"/>
      <c r="L111" s="31"/>
      <c r="M111" s="31"/>
      <c r="N111" s="31"/>
      <c r="O111" s="31"/>
    </row>
    <row r="112" spans="1:15" x14ac:dyDescent="0.25">
      <c r="A112" s="73"/>
      <c r="B112" s="31" t="s">
        <v>36</v>
      </c>
      <c r="C112" s="84" t="s">
        <v>9</v>
      </c>
      <c r="D112" s="22">
        <v>30.766813557789998</v>
      </c>
      <c r="E112" s="22">
        <v>30.670524290122</v>
      </c>
      <c r="F112" s="22">
        <v>30.187309839588</v>
      </c>
      <c r="G112" s="22">
        <v>29.008901996384999</v>
      </c>
      <c r="H112" s="22">
        <v>31.068503428304002</v>
      </c>
      <c r="I112" s="22">
        <v>34.159026571841999</v>
      </c>
      <c r="J112" s="69"/>
      <c r="K112" s="69"/>
      <c r="L112" s="69"/>
      <c r="M112" s="71"/>
    </row>
    <row r="113" spans="1:15" x14ac:dyDescent="0.25">
      <c r="A113" s="73"/>
      <c r="C113" s="84" t="s">
        <v>85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69"/>
      <c r="K113" s="69"/>
      <c r="L113" s="69"/>
      <c r="M113" s="71"/>
    </row>
    <row r="114" spans="1:15" x14ac:dyDescent="0.25">
      <c r="A114" s="73"/>
      <c r="C114" s="84" t="s">
        <v>10</v>
      </c>
      <c r="D114" s="72">
        <v>2.5709816912049996</v>
      </c>
      <c r="E114" s="72">
        <v>2.7624654123460002</v>
      </c>
      <c r="F114" s="72">
        <v>4.204328403001</v>
      </c>
      <c r="G114" s="72">
        <v>3.9588952150059997</v>
      </c>
      <c r="H114" s="72">
        <v>5.148889470096</v>
      </c>
      <c r="I114" s="72">
        <v>4.3747119569189996</v>
      </c>
      <c r="J114" s="69"/>
      <c r="K114" s="69"/>
      <c r="L114" s="69"/>
      <c r="M114" s="71"/>
    </row>
    <row r="115" spans="1:15" x14ac:dyDescent="0.25">
      <c r="A115" s="73"/>
      <c r="C115" s="85" t="s">
        <v>79</v>
      </c>
      <c r="D115" s="72">
        <v>118.80881899932001</v>
      </c>
      <c r="E115" s="72">
        <v>125.050106607329</v>
      </c>
      <c r="F115" s="72">
        <v>109.65599223089802</v>
      </c>
      <c r="G115" s="72">
        <v>108.29269172912602</v>
      </c>
      <c r="H115" s="72">
        <v>81.526050088819019</v>
      </c>
      <c r="I115" s="72">
        <v>73.711782735395005</v>
      </c>
      <c r="J115" s="69"/>
      <c r="K115" s="69"/>
      <c r="L115" s="69"/>
      <c r="M115" s="71"/>
      <c r="N115" s="68"/>
      <c r="O115" s="70"/>
    </row>
    <row r="116" spans="1:15" x14ac:dyDescent="0.25">
      <c r="A116" s="73"/>
      <c r="C116" s="74" t="s">
        <v>73</v>
      </c>
      <c r="D116" s="72">
        <v>0</v>
      </c>
      <c r="E116" s="72">
        <v>0</v>
      </c>
      <c r="F116" s="72">
        <v>0</v>
      </c>
      <c r="G116" s="72">
        <v>0</v>
      </c>
      <c r="H116" s="72">
        <v>0.61747289419000007</v>
      </c>
      <c r="I116" s="72">
        <v>0</v>
      </c>
      <c r="J116" s="69"/>
      <c r="K116" s="69"/>
      <c r="L116" s="69"/>
      <c r="M116" s="71"/>
      <c r="N116" s="68"/>
      <c r="O116" s="70"/>
    </row>
    <row r="117" spans="1:15" x14ac:dyDescent="0.25">
      <c r="A117" s="73"/>
      <c r="C117" s="74" t="s">
        <v>74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69"/>
      <c r="K117" s="69"/>
      <c r="L117" s="69"/>
      <c r="M117" s="71"/>
      <c r="N117" s="68"/>
      <c r="O117" s="70"/>
    </row>
    <row r="118" spans="1:15" x14ac:dyDescent="0.25">
      <c r="A118" s="73"/>
      <c r="C118" s="85" t="s">
        <v>80</v>
      </c>
      <c r="D118" s="72">
        <v>0</v>
      </c>
      <c r="E118" s="72">
        <v>2.6659287923040003</v>
      </c>
      <c r="F118" s="72">
        <v>4.4633407400160001</v>
      </c>
      <c r="G118" s="72">
        <v>4.4633407400160001</v>
      </c>
      <c r="H118" s="72">
        <v>6.0480210028800006</v>
      </c>
      <c r="I118" s="72">
        <v>6.0480210028800006</v>
      </c>
      <c r="J118" s="69"/>
      <c r="K118" s="69"/>
      <c r="L118" s="69"/>
      <c r="M118" s="71"/>
      <c r="N118" s="68"/>
    </row>
    <row r="119" spans="1:15" x14ac:dyDescent="0.25">
      <c r="A119" s="73"/>
      <c r="C119" s="74" t="s">
        <v>73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69"/>
      <c r="K119" s="69"/>
      <c r="L119" s="69"/>
      <c r="M119" s="71"/>
      <c r="N119" s="68"/>
    </row>
    <row r="120" spans="1:15" x14ac:dyDescent="0.25">
      <c r="A120" s="73"/>
      <c r="C120" s="74" t="s">
        <v>74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69"/>
      <c r="K120" s="69"/>
      <c r="L120" s="69"/>
      <c r="M120" s="71"/>
      <c r="N120" s="68"/>
    </row>
    <row r="121" spans="1:15" x14ac:dyDescent="0.25">
      <c r="A121" s="73"/>
      <c r="C121" s="84" t="s">
        <v>12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69"/>
      <c r="K121" s="69"/>
      <c r="L121" s="69"/>
      <c r="M121" s="71"/>
      <c r="N121" s="68"/>
    </row>
    <row r="122" spans="1:15" x14ac:dyDescent="0.25">
      <c r="A122" s="73"/>
      <c r="C122" s="84" t="s">
        <v>13</v>
      </c>
      <c r="D122" s="72">
        <v>58.926003756</v>
      </c>
      <c r="E122" s="72">
        <v>57.120561562848003</v>
      </c>
      <c r="F122" s="72">
        <v>68.754723756000004</v>
      </c>
      <c r="G122" s="72">
        <v>66.240985424807988</v>
      </c>
      <c r="H122" s="72">
        <v>72.262221562847998</v>
      </c>
      <c r="I122" s="72">
        <v>74.067663755999902</v>
      </c>
      <c r="J122" s="69"/>
      <c r="K122" s="69"/>
      <c r="L122" s="69"/>
      <c r="M122" s="71"/>
      <c r="N122" s="68"/>
    </row>
    <row r="123" spans="1:15" x14ac:dyDescent="0.25">
      <c r="A123" s="73"/>
      <c r="C123" s="84" t="s">
        <v>14</v>
      </c>
      <c r="D123" s="72">
        <v>21.736968000988405</v>
      </c>
      <c r="E123" s="72">
        <v>21.914943685740401</v>
      </c>
      <c r="F123" s="72">
        <v>22.616871609052403</v>
      </c>
      <c r="G123" s="72">
        <v>22.616871609052403</v>
      </c>
      <c r="H123" s="72">
        <v>22.616871609052403</v>
      </c>
      <c r="I123" s="72">
        <v>22.492632390880406</v>
      </c>
      <c r="J123" s="69"/>
      <c r="K123" s="69"/>
      <c r="L123" s="69"/>
      <c r="M123" s="71"/>
      <c r="N123" s="68"/>
    </row>
    <row r="124" spans="1:15" x14ac:dyDescent="0.25">
      <c r="A124" s="73"/>
      <c r="C124" s="84" t="s">
        <v>15</v>
      </c>
      <c r="D124" s="72">
        <v>6.5525097960000167E-2</v>
      </c>
      <c r="E124" s="72">
        <v>0.11595954717599888</v>
      </c>
      <c r="F124" s="72">
        <v>0.11595954717599799</v>
      </c>
      <c r="G124" s="72">
        <v>0.11595954717600243</v>
      </c>
      <c r="H124" s="72">
        <v>0.1159595471759971</v>
      </c>
      <c r="I124" s="72">
        <v>0.11595954717600421</v>
      </c>
      <c r="J124" s="69"/>
      <c r="K124" s="69"/>
      <c r="L124" s="69"/>
      <c r="M124" s="71"/>
      <c r="N124" s="68"/>
    </row>
    <row r="125" spans="1:15" x14ac:dyDescent="0.25">
      <c r="A125" s="73"/>
      <c r="C125" s="84" t="s">
        <v>16</v>
      </c>
      <c r="D125" s="72">
        <v>0.21317071625</v>
      </c>
      <c r="E125" s="72">
        <v>0.21459019000000001</v>
      </c>
      <c r="F125" s="72">
        <v>0.21561644999999999</v>
      </c>
      <c r="G125" s="72">
        <v>0.21561644999999999</v>
      </c>
      <c r="H125" s="72">
        <v>0.21561644999999999</v>
      </c>
      <c r="I125" s="72">
        <v>0.21561644999999999</v>
      </c>
      <c r="J125" s="69"/>
      <c r="K125" s="69"/>
      <c r="L125" s="69"/>
      <c r="M125" s="71"/>
    </row>
    <row r="126" spans="1:15" x14ac:dyDescent="0.25">
      <c r="A126" s="73"/>
      <c r="B126" s="77"/>
      <c r="C126" s="85" t="s">
        <v>17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72">
        <v>0</v>
      </c>
      <c r="J126" s="69"/>
      <c r="K126" s="69"/>
      <c r="L126" s="69"/>
      <c r="M126" s="71"/>
    </row>
    <row r="127" spans="1:15" x14ac:dyDescent="0.25">
      <c r="A127" s="73"/>
      <c r="B127" s="77"/>
      <c r="C127" s="85" t="s">
        <v>18</v>
      </c>
      <c r="D127" s="72">
        <v>2.1641604703200001</v>
      </c>
      <c r="E127" s="72">
        <v>3.5400718404000009</v>
      </c>
      <c r="F127" s="72">
        <v>7.3134038044800018</v>
      </c>
      <c r="G127" s="72">
        <v>12.607163407799998</v>
      </c>
      <c r="H127" s="72">
        <v>19.431359966520002</v>
      </c>
      <c r="I127" s="72">
        <v>38.666807079480002</v>
      </c>
      <c r="J127" s="69"/>
      <c r="K127" s="69"/>
      <c r="L127" s="69"/>
      <c r="M127" s="71"/>
    </row>
    <row r="128" spans="1:15" x14ac:dyDescent="0.25">
      <c r="A128" s="73"/>
      <c r="C128" s="84" t="s">
        <v>19</v>
      </c>
      <c r="D128" s="72">
        <v>0.20239571784000002</v>
      </c>
      <c r="E128" s="72">
        <v>0.20239571784000002</v>
      </c>
      <c r="F128" s="72">
        <v>0.20239571784000002</v>
      </c>
      <c r="G128" s="72">
        <v>0.49266453743999999</v>
      </c>
      <c r="H128" s="72">
        <v>1.1256997178399999</v>
      </c>
      <c r="I128" s="72">
        <v>1.1256997178399999</v>
      </c>
      <c r="J128" s="69"/>
      <c r="K128" s="69"/>
      <c r="L128" s="69"/>
      <c r="M128" s="71"/>
    </row>
    <row r="129" spans="1:16" x14ac:dyDescent="0.25">
      <c r="A129" s="73"/>
      <c r="C129" s="85" t="s">
        <v>20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69"/>
      <c r="K129" s="69"/>
      <c r="L129" s="69"/>
      <c r="M129" s="71"/>
    </row>
    <row r="130" spans="1:16" x14ac:dyDescent="0.25">
      <c r="A130" s="73"/>
      <c r="C130" s="85" t="s">
        <v>75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69"/>
      <c r="K130" s="69"/>
      <c r="L130" s="69"/>
      <c r="M130" s="71"/>
    </row>
    <row r="131" spans="1:16" x14ac:dyDescent="0.25">
      <c r="A131" s="73"/>
      <c r="C131" s="85" t="s">
        <v>76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69"/>
      <c r="K131" s="69"/>
      <c r="L131" s="69"/>
      <c r="M131" s="71"/>
    </row>
    <row r="132" spans="1:16" ht="15.75" thickBot="1" x14ac:dyDescent="0.3">
      <c r="A132" s="73"/>
      <c r="B132" s="78"/>
      <c r="C132" s="78" t="s">
        <v>21</v>
      </c>
      <c r="D132" s="23">
        <v>235.45483800767346</v>
      </c>
      <c r="E132" s="23">
        <v>244.25754764610542</v>
      </c>
      <c r="F132" s="23">
        <v>247.72994209805142</v>
      </c>
      <c r="G132" s="23">
        <v>248.0130906568094</v>
      </c>
      <c r="H132" s="23">
        <v>239.55919284353541</v>
      </c>
      <c r="I132" s="23">
        <v>254.97792120841231</v>
      </c>
      <c r="J132" s="69"/>
      <c r="K132" s="69"/>
      <c r="L132" s="31"/>
      <c r="M132" s="31"/>
      <c r="N132" s="31"/>
      <c r="O132" s="31"/>
      <c r="P132" s="31"/>
    </row>
    <row r="133" spans="1:16" x14ac:dyDescent="0.25">
      <c r="A133" s="73"/>
      <c r="B133" s="31" t="s">
        <v>37</v>
      </c>
      <c r="C133" s="84" t="s">
        <v>9</v>
      </c>
      <c r="D133" s="22">
        <v>79.907687485398995</v>
      </c>
      <c r="E133" s="22">
        <v>80.645459114025996</v>
      </c>
      <c r="F133" s="22">
        <v>81.435924713906985</v>
      </c>
      <c r="G133" s="22">
        <v>77.249787104682014</v>
      </c>
      <c r="H133" s="22">
        <v>81.840494167934992</v>
      </c>
      <c r="I133" s="22">
        <v>76.620601191433991</v>
      </c>
      <c r="J133" s="69"/>
      <c r="K133" s="69"/>
      <c r="L133" s="69"/>
      <c r="M133" s="71"/>
    </row>
    <row r="134" spans="1:16" x14ac:dyDescent="0.25">
      <c r="A134" s="73"/>
      <c r="C134" s="84" t="s">
        <v>85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69"/>
      <c r="K134" s="69"/>
      <c r="L134" s="69"/>
      <c r="M134" s="71"/>
    </row>
    <row r="135" spans="1:16" x14ac:dyDescent="0.25">
      <c r="A135" s="73"/>
      <c r="C135" s="84" t="s">
        <v>10</v>
      </c>
      <c r="D135" s="72">
        <v>6.0979191668119999</v>
      </c>
      <c r="E135" s="72">
        <v>6.1941761785960008</v>
      </c>
      <c r="F135" s="72">
        <v>7.0747506109340002</v>
      </c>
      <c r="G135" s="72">
        <v>7.0862082338500008</v>
      </c>
      <c r="H135" s="72">
        <v>7.1528241041119998</v>
      </c>
      <c r="I135" s="72">
        <v>7.2947550509860006</v>
      </c>
      <c r="J135" s="69"/>
      <c r="K135" s="69"/>
      <c r="L135" s="69"/>
      <c r="M135" s="71"/>
    </row>
    <row r="136" spans="1:16" x14ac:dyDescent="0.25">
      <c r="A136" s="73"/>
      <c r="C136" s="85" t="s">
        <v>79</v>
      </c>
      <c r="D136" s="72">
        <v>95.430226278093002</v>
      </c>
      <c r="E136" s="72">
        <v>103.99492440852201</v>
      </c>
      <c r="F136" s="72">
        <v>88.783863599344016</v>
      </c>
      <c r="G136" s="72">
        <v>92.401625376306001</v>
      </c>
      <c r="H136" s="72">
        <v>77.198694862635008</v>
      </c>
      <c r="I136" s="72">
        <v>70.900883971117992</v>
      </c>
      <c r="J136" s="69"/>
      <c r="K136" s="69"/>
      <c r="L136" s="69"/>
      <c r="M136" s="71"/>
      <c r="N136" s="68"/>
      <c r="O136" s="70"/>
    </row>
    <row r="137" spans="1:16" x14ac:dyDescent="0.25">
      <c r="A137" s="73"/>
      <c r="C137" s="74" t="s">
        <v>73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69"/>
      <c r="K137" s="69"/>
      <c r="L137" s="69"/>
      <c r="M137" s="71"/>
      <c r="N137" s="68"/>
      <c r="O137" s="70"/>
    </row>
    <row r="138" spans="1:16" x14ac:dyDescent="0.25">
      <c r="A138" s="73"/>
      <c r="C138" s="74" t="s">
        <v>74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69"/>
      <c r="K138" s="69"/>
      <c r="L138" s="69"/>
      <c r="M138" s="71"/>
      <c r="N138" s="68"/>
      <c r="O138" s="70"/>
    </row>
    <row r="139" spans="1:16" x14ac:dyDescent="0.25">
      <c r="A139" s="73"/>
      <c r="C139" s="85" t="s">
        <v>80</v>
      </c>
      <c r="D139" s="72">
        <v>0</v>
      </c>
      <c r="E139" s="72">
        <v>0</v>
      </c>
      <c r="F139" s="72">
        <v>0</v>
      </c>
      <c r="G139" s="72">
        <v>0</v>
      </c>
      <c r="H139" s="72">
        <v>0.90864423926400006</v>
      </c>
      <c r="I139" s="72">
        <v>0.90864423926400006</v>
      </c>
      <c r="J139" s="69"/>
      <c r="K139" s="69"/>
      <c r="L139" s="69"/>
      <c r="M139" s="71"/>
    </row>
    <row r="140" spans="1:16" x14ac:dyDescent="0.25">
      <c r="A140" s="73"/>
      <c r="C140" s="74" t="s">
        <v>73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69"/>
      <c r="K140" s="69"/>
      <c r="L140" s="69"/>
      <c r="M140" s="71"/>
    </row>
    <row r="141" spans="1:16" x14ac:dyDescent="0.25">
      <c r="A141" s="73"/>
      <c r="C141" s="74" t="s">
        <v>74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69"/>
      <c r="K141" s="69"/>
      <c r="L141" s="69"/>
      <c r="M141" s="71"/>
    </row>
    <row r="142" spans="1:16" x14ac:dyDescent="0.25">
      <c r="A142" s="73"/>
      <c r="C142" s="84" t="s">
        <v>12</v>
      </c>
      <c r="D142" s="72">
        <v>5.8164124059699995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69"/>
      <c r="K142" s="69"/>
      <c r="L142" s="69"/>
      <c r="M142" s="71"/>
    </row>
    <row r="143" spans="1:16" x14ac:dyDescent="0.25">
      <c r="A143" s="73"/>
      <c r="C143" s="84" t="s">
        <v>13</v>
      </c>
      <c r="D143" s="72">
        <v>52.213401031103999</v>
      </c>
      <c r="E143" s="72">
        <v>51.511512300192003</v>
      </c>
      <c r="F143" s="72">
        <v>53.030267139767993</v>
      </c>
      <c r="G143" s="72">
        <v>52.575473109432004</v>
      </c>
      <c r="H143" s="72">
        <v>52.359333368856007</v>
      </c>
      <c r="I143" s="72">
        <v>53.030267139767993</v>
      </c>
      <c r="J143" s="69"/>
      <c r="K143" s="69"/>
      <c r="L143" s="69"/>
      <c r="M143" s="71"/>
    </row>
    <row r="144" spans="1:16" x14ac:dyDescent="0.25">
      <c r="A144" s="73"/>
      <c r="C144" s="84" t="s">
        <v>14</v>
      </c>
      <c r="D144" s="72">
        <v>2.9560319271069999</v>
      </c>
      <c r="E144" s="72">
        <v>2.9560319271069999</v>
      </c>
      <c r="F144" s="72">
        <v>2.9560319271069999</v>
      </c>
      <c r="G144" s="72">
        <v>2.9560319271069999</v>
      </c>
      <c r="H144" s="72">
        <v>2.9560319271069999</v>
      </c>
      <c r="I144" s="72">
        <v>2.9560319271069999</v>
      </c>
      <c r="J144" s="69"/>
      <c r="K144" s="69"/>
      <c r="L144" s="69"/>
      <c r="M144" s="71"/>
    </row>
    <row r="145" spans="1:16" x14ac:dyDescent="0.25">
      <c r="A145" s="73"/>
      <c r="C145" s="84" t="s">
        <v>15</v>
      </c>
      <c r="D145" s="72">
        <v>8.868442283616</v>
      </c>
      <c r="E145" s="72">
        <v>9.5615731543439999</v>
      </c>
      <c r="F145" s="72">
        <v>9.5615731543440035</v>
      </c>
      <c r="G145" s="72">
        <v>9.5615731543439964</v>
      </c>
      <c r="H145" s="72">
        <v>13.818706990848003</v>
      </c>
      <c r="I145" s="72">
        <v>13.818706990847993</v>
      </c>
      <c r="J145" s="69"/>
      <c r="K145" s="69"/>
      <c r="L145" s="69"/>
      <c r="M145" s="71"/>
    </row>
    <row r="146" spans="1:16" x14ac:dyDescent="0.25">
      <c r="A146" s="73"/>
      <c r="C146" s="84" t="s">
        <v>16</v>
      </c>
      <c r="D146" s="72">
        <v>9.666428299999999E-2</v>
      </c>
      <c r="E146" s="72">
        <v>0.12356199499999999</v>
      </c>
      <c r="F146" s="72">
        <v>0.55812800900000004</v>
      </c>
      <c r="G146" s="72">
        <v>0.548421995</v>
      </c>
      <c r="H146" s="72">
        <v>0.51345708400000001</v>
      </c>
      <c r="I146" s="72">
        <v>0.52690594000000002</v>
      </c>
      <c r="J146" s="69"/>
      <c r="K146" s="69"/>
      <c r="L146" s="69"/>
      <c r="M146" s="71"/>
    </row>
    <row r="147" spans="1:16" x14ac:dyDescent="0.25">
      <c r="A147" s="73"/>
      <c r="B147" s="77"/>
      <c r="C147" s="85" t="s">
        <v>17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69"/>
      <c r="K147" s="69"/>
      <c r="L147" s="69"/>
      <c r="M147" s="71"/>
    </row>
    <row r="148" spans="1:16" x14ac:dyDescent="0.25">
      <c r="A148" s="73"/>
      <c r="B148" s="77"/>
      <c r="C148" s="85" t="s">
        <v>18</v>
      </c>
      <c r="D148" s="72">
        <v>2.40791637924</v>
      </c>
      <c r="E148" s="72">
        <v>3.8071020356399998</v>
      </c>
      <c r="F148" s="72">
        <v>6.7103047940399998</v>
      </c>
      <c r="G148" s="72">
        <v>12.666739458240002</v>
      </c>
      <c r="H148" s="72">
        <v>19.646754911159999</v>
      </c>
      <c r="I148" s="72">
        <v>32.936246483640005</v>
      </c>
      <c r="J148" s="69"/>
      <c r="K148" s="69"/>
      <c r="L148" s="69"/>
      <c r="M148" s="71"/>
    </row>
    <row r="149" spans="1:16" x14ac:dyDescent="0.25">
      <c r="A149" s="73"/>
      <c r="C149" s="84" t="s">
        <v>19</v>
      </c>
      <c r="D149" s="72">
        <v>0.75887003404800002</v>
      </c>
      <c r="E149" s="72">
        <v>0.96423506496</v>
      </c>
      <c r="F149" s="72">
        <v>0.96423506496</v>
      </c>
      <c r="G149" s="72">
        <v>1.38471506496</v>
      </c>
      <c r="H149" s="72">
        <v>1.44603506496</v>
      </c>
      <c r="I149" s="72">
        <v>1.8752750649600001</v>
      </c>
      <c r="J149" s="69"/>
      <c r="K149" s="69"/>
      <c r="L149" s="69"/>
      <c r="M149" s="71"/>
    </row>
    <row r="150" spans="1:16" x14ac:dyDescent="0.25">
      <c r="A150" s="73"/>
      <c r="C150" s="85" t="s">
        <v>20</v>
      </c>
      <c r="D150" s="72">
        <v>1.5822283993466999E-2</v>
      </c>
      <c r="E150" s="72">
        <v>4.5595471880472006E-2</v>
      </c>
      <c r="F150" s="72">
        <v>0.68617073185904098</v>
      </c>
      <c r="G150" s="72">
        <v>0.68616981386546694</v>
      </c>
      <c r="H150" s="72">
        <v>0.68616981386546694</v>
      </c>
      <c r="I150" s="72">
        <v>0.68616869364050692</v>
      </c>
      <c r="J150" s="69"/>
      <c r="K150" s="69"/>
      <c r="L150" s="69"/>
      <c r="M150" s="71"/>
    </row>
    <row r="151" spans="1:16" x14ac:dyDescent="0.25">
      <c r="A151" s="73"/>
      <c r="C151" s="85" t="s">
        <v>75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69"/>
      <c r="K151" s="69"/>
      <c r="L151" s="69"/>
      <c r="M151" s="71"/>
    </row>
    <row r="152" spans="1:16" x14ac:dyDescent="0.25">
      <c r="A152" s="73"/>
      <c r="C152" s="85" t="s">
        <v>76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69"/>
      <c r="K152" s="69"/>
      <c r="L152" s="69"/>
      <c r="M152" s="71"/>
    </row>
    <row r="153" spans="1:16" ht="15.75" thickBot="1" x14ac:dyDescent="0.3">
      <c r="A153" s="73"/>
      <c r="B153" s="78"/>
      <c r="C153" s="78" t="s">
        <v>21</v>
      </c>
      <c r="D153" s="23">
        <v>254.56939355838242</v>
      </c>
      <c r="E153" s="23">
        <v>259.80417165026745</v>
      </c>
      <c r="F153" s="23">
        <v>251.76124974526309</v>
      </c>
      <c r="G153" s="23">
        <v>257.11674523778652</v>
      </c>
      <c r="H153" s="23">
        <v>258.52714653474243</v>
      </c>
      <c r="I153" s="23">
        <v>261.55448669276552</v>
      </c>
      <c r="J153" s="69"/>
      <c r="K153" s="69"/>
      <c r="L153" s="31"/>
      <c r="M153" s="31"/>
      <c r="N153" s="31"/>
      <c r="O153" s="31"/>
      <c r="P153" s="31"/>
    </row>
    <row r="154" spans="1:16" x14ac:dyDescent="0.25">
      <c r="A154" s="73"/>
      <c r="B154" s="31" t="s">
        <v>38</v>
      </c>
      <c r="C154" s="84" t="s">
        <v>9</v>
      </c>
      <c r="D154" s="22">
        <v>6.2370710608870006</v>
      </c>
      <c r="E154" s="22">
        <v>6.4152591545540005</v>
      </c>
      <c r="F154" s="22">
        <v>6.6212489148570004</v>
      </c>
      <c r="G154" s="22">
        <v>6.2206550265200002</v>
      </c>
      <c r="H154" s="22">
        <v>6.6212489148570004</v>
      </c>
      <c r="I154" s="22">
        <v>6.4292751189080004</v>
      </c>
      <c r="J154" s="69"/>
      <c r="K154" s="69"/>
      <c r="L154" s="31"/>
      <c r="M154" s="31"/>
      <c r="N154" s="31"/>
      <c r="O154" s="31"/>
      <c r="P154" s="31"/>
    </row>
    <row r="155" spans="1:16" x14ac:dyDescent="0.25">
      <c r="A155" s="73"/>
      <c r="C155" s="84" t="s">
        <v>85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69"/>
      <c r="K155" s="69"/>
      <c r="L155" s="31"/>
      <c r="M155" s="31"/>
      <c r="N155" s="31"/>
      <c r="O155" s="31"/>
      <c r="P155" s="31"/>
    </row>
    <row r="156" spans="1:16" ht="15" customHeight="1" x14ac:dyDescent="0.25">
      <c r="A156" s="73"/>
      <c r="C156" s="84" t="s">
        <v>10</v>
      </c>
      <c r="D156" s="72">
        <v>0.614140550668</v>
      </c>
      <c r="E156" s="72">
        <v>0.86182296404000003</v>
      </c>
      <c r="F156" s="72">
        <v>1.1231571734219998</v>
      </c>
      <c r="G156" s="72">
        <v>1.0094689710339999</v>
      </c>
      <c r="H156" s="72">
        <v>1.3586521338090001</v>
      </c>
      <c r="I156" s="72">
        <v>1.5913332902269999</v>
      </c>
    </row>
    <row r="157" spans="1:16" x14ac:dyDescent="0.25">
      <c r="A157" s="73"/>
      <c r="C157" s="85" t="s">
        <v>79</v>
      </c>
      <c r="D157" s="72">
        <v>47.921632841047</v>
      </c>
      <c r="E157" s="72">
        <v>37.600479509333006</v>
      </c>
      <c r="F157" s="72">
        <v>37.560179167295992</v>
      </c>
      <c r="G157" s="72">
        <v>34.534019911491008</v>
      </c>
      <c r="H157" s="72">
        <v>21.444527752228002</v>
      </c>
      <c r="I157" s="72">
        <v>14.647696297888</v>
      </c>
    </row>
    <row r="158" spans="1:16" x14ac:dyDescent="0.25">
      <c r="A158" s="73"/>
      <c r="C158" s="74" t="s">
        <v>73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</row>
    <row r="159" spans="1:16" x14ac:dyDescent="0.25">
      <c r="A159" s="73"/>
      <c r="C159" s="74" t="s">
        <v>74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</row>
    <row r="160" spans="1:16" x14ac:dyDescent="0.25">
      <c r="A160" s="73"/>
      <c r="C160" s="85" t="s">
        <v>80</v>
      </c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</row>
    <row r="161" spans="1:9" x14ac:dyDescent="0.25">
      <c r="A161" s="73"/>
      <c r="C161" s="74" t="s">
        <v>73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</row>
    <row r="162" spans="1:9" x14ac:dyDescent="0.25">
      <c r="A162" s="73"/>
      <c r="C162" s="74" t="s">
        <v>74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</row>
    <row r="163" spans="1:9" x14ac:dyDescent="0.25">
      <c r="A163" s="73"/>
      <c r="C163" s="84" t="s">
        <v>12</v>
      </c>
      <c r="D163" s="72">
        <v>0.64127788306400002</v>
      </c>
      <c r="E163" s="72">
        <v>0.65573776160199992</v>
      </c>
      <c r="F163" s="72">
        <v>0.64127788306400002</v>
      </c>
      <c r="G163" s="72">
        <v>0.64127788306400002</v>
      </c>
      <c r="H163" s="72">
        <v>0.64127788306400002</v>
      </c>
      <c r="I163" s="72">
        <v>0.65573776160199992</v>
      </c>
    </row>
    <row r="164" spans="1:9" x14ac:dyDescent="0.25">
      <c r="A164" s="73"/>
      <c r="C164" s="84" t="s">
        <v>13</v>
      </c>
      <c r="D164" s="72">
        <v>8.5057452931200004</v>
      </c>
      <c r="E164" s="72">
        <v>7.81586337312</v>
      </c>
      <c r="F164" s="72">
        <v>7.81586337312</v>
      </c>
      <c r="G164" s="72">
        <v>7.81586337312</v>
      </c>
      <c r="H164" s="72">
        <v>7.81586337312</v>
      </c>
      <c r="I164" s="72">
        <v>8.5057452931200004</v>
      </c>
    </row>
    <row r="165" spans="1:9" x14ac:dyDescent="0.25">
      <c r="A165" s="73"/>
      <c r="C165" s="84" t="s">
        <v>14</v>
      </c>
      <c r="D165" s="72">
        <v>1.4000990207999999E-2</v>
      </c>
      <c r="E165" s="72">
        <v>1.4000990207999999E-2</v>
      </c>
      <c r="F165" s="72">
        <v>1.4000990207999999E-2</v>
      </c>
      <c r="G165" s="72">
        <v>1.4000990207999999E-2</v>
      </c>
      <c r="H165" s="72">
        <v>1.4000990207999999E-2</v>
      </c>
      <c r="I165" s="72">
        <v>1.4000990207999999E-2</v>
      </c>
    </row>
    <row r="166" spans="1:9" x14ac:dyDescent="0.25">
      <c r="A166" s="73"/>
      <c r="C166" s="84" t="s">
        <v>15</v>
      </c>
      <c r="D166" s="72">
        <v>1.6342260839759997</v>
      </c>
      <c r="E166" s="72">
        <v>2.4949814578320004</v>
      </c>
      <c r="F166" s="72">
        <v>2.7674410278960009</v>
      </c>
      <c r="G166" s="72">
        <v>2.7674410278959991</v>
      </c>
      <c r="H166" s="72">
        <v>2.767441027896</v>
      </c>
      <c r="I166" s="72">
        <v>2.767441027896</v>
      </c>
    </row>
    <row r="167" spans="1:9" x14ac:dyDescent="0.25">
      <c r="A167" s="73"/>
      <c r="C167" s="84" t="s">
        <v>16</v>
      </c>
      <c r="D167" s="72">
        <v>0.12745799999999999</v>
      </c>
      <c r="E167" s="72">
        <v>0.14249715387200002</v>
      </c>
      <c r="F167" s="72">
        <v>0.15350676799999999</v>
      </c>
      <c r="G167" s="72">
        <v>0.15350676799999999</v>
      </c>
      <c r="H167" s="72">
        <v>0.15464904000000002</v>
      </c>
      <c r="I167" s="72">
        <v>0.15464904000000002</v>
      </c>
    </row>
    <row r="168" spans="1:9" x14ac:dyDescent="0.25">
      <c r="A168" s="73"/>
      <c r="B168" s="77"/>
      <c r="C168" s="85" t="s">
        <v>17</v>
      </c>
      <c r="D168" s="72">
        <v>0</v>
      </c>
      <c r="E168" s="72">
        <v>0</v>
      </c>
      <c r="F168" s="72">
        <v>0</v>
      </c>
      <c r="G168" s="72">
        <v>0</v>
      </c>
      <c r="H168" s="72">
        <v>0</v>
      </c>
      <c r="I168" s="72">
        <v>0</v>
      </c>
    </row>
    <row r="169" spans="1:9" x14ac:dyDescent="0.25">
      <c r="A169" s="73"/>
      <c r="B169" s="77"/>
      <c r="C169" s="85" t="s">
        <v>18</v>
      </c>
      <c r="D169" s="72">
        <v>1.0332196707600001</v>
      </c>
      <c r="E169" s="72">
        <v>1.4990700671999999</v>
      </c>
      <c r="F169" s="72">
        <v>2.6977623098399999</v>
      </c>
      <c r="G169" s="72">
        <v>4.2818036849999999</v>
      </c>
      <c r="H169" s="72">
        <v>6.1855621790399997</v>
      </c>
      <c r="I169" s="72">
        <v>10.327556421720001</v>
      </c>
    </row>
    <row r="170" spans="1:9" x14ac:dyDescent="0.25">
      <c r="A170" s="73"/>
      <c r="C170" s="84" t="s">
        <v>19</v>
      </c>
      <c r="D170" s="72">
        <v>9.9621400560000004E-2</v>
      </c>
      <c r="E170" s="72">
        <v>9.9621400560000004E-2</v>
      </c>
      <c r="F170" s="72">
        <v>9.9621400560000004E-2</v>
      </c>
      <c r="G170" s="72">
        <v>9.9621400560000004E-2</v>
      </c>
      <c r="H170" s="72">
        <v>0.12909698724000002</v>
      </c>
      <c r="I170" s="72">
        <v>0.86612140055999998</v>
      </c>
    </row>
    <row r="171" spans="1:9" x14ac:dyDescent="0.25">
      <c r="A171" s="73"/>
      <c r="C171" s="85" t="s">
        <v>20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</row>
    <row r="172" spans="1:9" x14ac:dyDescent="0.25">
      <c r="A172" s="73"/>
      <c r="C172" s="85" t="s">
        <v>75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</row>
    <row r="173" spans="1:9" x14ac:dyDescent="0.25">
      <c r="A173" s="73"/>
      <c r="C173" s="85" t="s">
        <v>76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</row>
    <row r="174" spans="1:9" ht="15.75" thickBot="1" x14ac:dyDescent="0.3">
      <c r="A174" s="73"/>
      <c r="B174" s="78"/>
      <c r="C174" s="78" t="s">
        <v>21</v>
      </c>
      <c r="D174" s="23">
        <v>66.828393774290006</v>
      </c>
      <c r="E174" s="23">
        <v>57.599333832321001</v>
      </c>
      <c r="F174" s="23">
        <v>59.494059008262987</v>
      </c>
      <c r="G174" s="23">
        <v>57.537659036893004</v>
      </c>
      <c r="H174" s="23">
        <v>47.132320281461993</v>
      </c>
      <c r="I174" s="23">
        <v>45.959556642129009</v>
      </c>
    </row>
    <row r="175" spans="1:9" x14ac:dyDescent="0.25">
      <c r="A175" s="73"/>
      <c r="B175" s="31" t="s">
        <v>39</v>
      </c>
      <c r="C175" s="84" t="s">
        <v>9</v>
      </c>
      <c r="D175" s="22">
        <v>157.31072446710493</v>
      </c>
      <c r="E175" s="22">
        <v>164.728986398199</v>
      </c>
      <c r="F175" s="22">
        <v>162.18630050801102</v>
      </c>
      <c r="G175" s="22">
        <v>151.11282691284597</v>
      </c>
      <c r="H175" s="22">
        <v>136.60983675830204</v>
      </c>
      <c r="I175" s="22">
        <v>125.4517630293809</v>
      </c>
    </row>
    <row r="176" spans="1:9" x14ac:dyDescent="0.25">
      <c r="A176" s="73"/>
      <c r="C176" s="84" t="s">
        <v>85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</row>
    <row r="177" spans="1:9" x14ac:dyDescent="0.25">
      <c r="A177" s="73"/>
      <c r="C177" s="84" t="s">
        <v>10</v>
      </c>
      <c r="D177" s="72">
        <v>5.4017439717647191</v>
      </c>
      <c r="E177" s="72">
        <v>7.4015554806680006</v>
      </c>
      <c r="F177" s="72">
        <v>7.5408816324699988</v>
      </c>
      <c r="G177" s="72">
        <v>6.1168175040710002</v>
      </c>
      <c r="H177" s="72">
        <v>4.9561246111660004</v>
      </c>
      <c r="I177" s="72">
        <v>6.0929369148099992</v>
      </c>
    </row>
    <row r="178" spans="1:9" x14ac:dyDescent="0.25">
      <c r="A178" s="73"/>
      <c r="C178" s="85" t="s">
        <v>79</v>
      </c>
      <c r="D178" s="72">
        <v>145.00946357663202</v>
      </c>
      <c r="E178" s="72">
        <v>132.02049941599603</v>
      </c>
      <c r="F178" s="72">
        <v>140.02219501444699</v>
      </c>
      <c r="G178" s="72">
        <v>141.547057077408</v>
      </c>
      <c r="H178" s="72">
        <v>143.566389394765</v>
      </c>
      <c r="I178" s="72">
        <v>157.27654795025802</v>
      </c>
    </row>
    <row r="179" spans="1:9" x14ac:dyDescent="0.25">
      <c r="A179" s="73"/>
      <c r="C179" s="74" t="s">
        <v>73</v>
      </c>
      <c r="D179" s="72">
        <v>0</v>
      </c>
      <c r="E179" s="72">
        <v>7.2343357674720012</v>
      </c>
      <c r="F179" s="72">
        <v>0.53591100024800009</v>
      </c>
      <c r="G179" s="72">
        <v>0</v>
      </c>
      <c r="H179" s="72">
        <v>0</v>
      </c>
      <c r="I179" s="72">
        <v>0</v>
      </c>
    </row>
    <row r="180" spans="1:9" x14ac:dyDescent="0.25">
      <c r="A180" s="73"/>
      <c r="C180" s="74" t="s">
        <v>74</v>
      </c>
      <c r="D180" s="72">
        <v>0</v>
      </c>
      <c r="E180" s="72">
        <v>0</v>
      </c>
      <c r="F180" s="72">
        <v>0</v>
      </c>
      <c r="G180" s="72">
        <v>6.2919840830160005</v>
      </c>
      <c r="H180" s="72">
        <v>6.2919840830160005</v>
      </c>
      <c r="I180" s="72">
        <v>5.5793930457360004</v>
      </c>
    </row>
    <row r="181" spans="1:9" x14ac:dyDescent="0.25">
      <c r="A181" s="73"/>
      <c r="C181" s="85" t="s">
        <v>80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</row>
    <row r="182" spans="1:9" x14ac:dyDescent="0.25">
      <c r="A182" s="73"/>
      <c r="C182" s="74" t="s">
        <v>73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</row>
    <row r="183" spans="1:9" x14ac:dyDescent="0.25">
      <c r="A183" s="73"/>
      <c r="C183" s="74" t="s">
        <v>74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</row>
    <row r="184" spans="1:9" x14ac:dyDescent="0.25">
      <c r="A184" s="73"/>
      <c r="C184" s="84" t="s">
        <v>12</v>
      </c>
      <c r="D184" s="72">
        <v>0.22486724280000001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</row>
    <row r="185" spans="1:9" x14ac:dyDescent="0.25">
      <c r="A185" s="73"/>
      <c r="C185" s="84" t="s">
        <v>13</v>
      </c>
      <c r="D185" s="72">
        <v>132.08689490872803</v>
      </c>
      <c r="E185" s="72">
        <v>134.05866084081597</v>
      </c>
      <c r="F185" s="72">
        <v>135.89850399278401</v>
      </c>
      <c r="G185" s="72">
        <v>161.12484664670401</v>
      </c>
      <c r="H185" s="72">
        <v>175.251113119656</v>
      </c>
      <c r="I185" s="72">
        <v>175.34975999011198</v>
      </c>
    </row>
    <row r="186" spans="1:9" x14ac:dyDescent="0.25">
      <c r="A186" s="73"/>
      <c r="C186" s="84" t="s">
        <v>14</v>
      </c>
      <c r="D186" s="72">
        <v>19.485416304445</v>
      </c>
      <c r="E186" s="72">
        <v>19.108749832584998</v>
      </c>
      <c r="F186" s="72">
        <v>20.129780293339</v>
      </c>
      <c r="G186" s="72">
        <v>19.651237368367003</v>
      </c>
      <c r="H186" s="72">
        <v>19.022985437265</v>
      </c>
      <c r="I186" s="72">
        <v>19.230032925221998</v>
      </c>
    </row>
    <row r="187" spans="1:9" x14ac:dyDescent="0.25">
      <c r="A187" s="73"/>
      <c r="C187" s="84" t="s">
        <v>15</v>
      </c>
      <c r="D187" s="72">
        <v>8.6270084495687627E-5</v>
      </c>
      <c r="E187" s="72">
        <v>0.30747883418049504</v>
      </c>
      <c r="F187" s="72">
        <v>0.37177009194850008</v>
      </c>
      <c r="G187" s="72">
        <v>0.37177009194850186</v>
      </c>
      <c r="H187" s="72">
        <v>1.0937819551884971</v>
      </c>
      <c r="I187" s="72">
        <v>1.0937819551885184</v>
      </c>
    </row>
    <row r="188" spans="1:9" x14ac:dyDescent="0.25">
      <c r="A188" s="73"/>
      <c r="C188" s="84" t="s">
        <v>16</v>
      </c>
      <c r="D188" s="72">
        <v>2.6429785531680001</v>
      </c>
      <c r="E188" s="72">
        <v>3.2363993521439998</v>
      </c>
      <c r="F188" s="72">
        <v>3.2508551843999998</v>
      </c>
      <c r="G188" s="72">
        <v>3.2508551843999998</v>
      </c>
      <c r="H188" s="72">
        <v>3.2508551843999998</v>
      </c>
      <c r="I188" s="72">
        <v>3.2508551843999998</v>
      </c>
    </row>
    <row r="189" spans="1:9" x14ac:dyDescent="0.25">
      <c r="A189" s="73"/>
      <c r="B189" s="77"/>
      <c r="C189" s="85" t="s">
        <v>17</v>
      </c>
      <c r="D189" s="72">
        <v>0</v>
      </c>
      <c r="E189" s="72">
        <v>0</v>
      </c>
      <c r="F189" s="72">
        <v>0</v>
      </c>
      <c r="G189" s="72">
        <v>0</v>
      </c>
      <c r="H189" s="72">
        <v>0</v>
      </c>
      <c r="I189" s="72">
        <v>0</v>
      </c>
    </row>
    <row r="190" spans="1:9" x14ac:dyDescent="0.25">
      <c r="A190" s="73"/>
      <c r="B190" s="77"/>
      <c r="C190" s="85" t="s">
        <v>18</v>
      </c>
      <c r="D190" s="72">
        <v>5.1704676140400005</v>
      </c>
      <c r="E190" s="72">
        <v>8.4577032010800011</v>
      </c>
      <c r="F190" s="72">
        <v>15.895595531999996</v>
      </c>
      <c r="G190" s="72">
        <v>28.543092415079993</v>
      </c>
      <c r="H190" s="72">
        <v>44.211529557599995</v>
      </c>
      <c r="I190" s="72">
        <v>67.684663812959982</v>
      </c>
    </row>
    <row r="191" spans="1:9" x14ac:dyDescent="0.25">
      <c r="A191" s="73"/>
      <c r="C191" s="84" t="s">
        <v>19</v>
      </c>
      <c r="D191" s="72">
        <v>1.0372230937439999</v>
      </c>
      <c r="E191" s="72">
        <v>2.0093865214800002</v>
      </c>
      <c r="F191" s="72">
        <v>2.2476585214799996</v>
      </c>
      <c r="G191" s="72">
        <v>2.2476585214799996</v>
      </c>
      <c r="H191" s="72">
        <v>2.2476585214799996</v>
      </c>
      <c r="I191" s="72">
        <v>3.86825852148</v>
      </c>
    </row>
    <row r="192" spans="1:9" x14ac:dyDescent="0.25">
      <c r="A192" s="73"/>
      <c r="C192" s="85" t="s">
        <v>20</v>
      </c>
      <c r="D192" s="72">
        <v>1.0169083430879999</v>
      </c>
      <c r="E192" s="72">
        <v>1.2225252117600001</v>
      </c>
      <c r="F192" s="72">
        <v>1.2225252117600001</v>
      </c>
      <c r="G192" s="72">
        <v>1.2225252117600001</v>
      </c>
      <c r="H192" s="72">
        <v>1.2225252117600001</v>
      </c>
      <c r="I192" s="72">
        <v>1.2225252117600001</v>
      </c>
    </row>
    <row r="193" spans="1:9" x14ac:dyDescent="0.25">
      <c r="A193" s="73"/>
      <c r="C193" s="85" t="s">
        <v>75</v>
      </c>
      <c r="D193" s="72">
        <v>0</v>
      </c>
      <c r="E193" s="72">
        <v>0</v>
      </c>
      <c r="F193" s="72">
        <v>0</v>
      </c>
      <c r="G193" s="72">
        <v>0</v>
      </c>
      <c r="H193" s="72">
        <v>0</v>
      </c>
      <c r="I193" s="72">
        <v>0</v>
      </c>
    </row>
    <row r="194" spans="1:9" x14ac:dyDescent="0.25">
      <c r="A194" s="73"/>
      <c r="C194" s="85" t="s">
        <v>76</v>
      </c>
      <c r="D194" s="72">
        <v>0</v>
      </c>
      <c r="E194" s="72">
        <v>0</v>
      </c>
      <c r="F194" s="72">
        <v>0</v>
      </c>
      <c r="G194" s="72">
        <v>0</v>
      </c>
      <c r="H194" s="72">
        <v>0</v>
      </c>
      <c r="I194" s="72">
        <v>0</v>
      </c>
    </row>
    <row r="195" spans="1:9" ht="15.75" thickBot="1" x14ac:dyDescent="0.3">
      <c r="A195" s="73"/>
      <c r="B195" s="78"/>
      <c r="C195" s="78" t="s">
        <v>21</v>
      </c>
      <c r="D195" s="23">
        <v>469.38677434559918</v>
      </c>
      <c r="E195" s="23">
        <v>472.55194508890844</v>
      </c>
      <c r="F195" s="23">
        <v>488.76606598263953</v>
      </c>
      <c r="G195" s="23">
        <v>515.18868693406444</v>
      </c>
      <c r="H195" s="23">
        <v>531.43279975158248</v>
      </c>
      <c r="I195" s="23">
        <v>560.52112549557137</v>
      </c>
    </row>
    <row r="196" spans="1:9" x14ac:dyDescent="0.25">
      <c r="A196" s="73"/>
      <c r="B196" s="31" t="s">
        <v>107</v>
      </c>
      <c r="C196" s="84" t="s">
        <v>9</v>
      </c>
      <c r="D196" s="162">
        <v>134.98644730391499</v>
      </c>
      <c r="E196" s="162">
        <v>124.59301652815799</v>
      </c>
      <c r="F196" s="162">
        <v>146.14191644308102</v>
      </c>
      <c r="G196" s="162">
        <v>136.040683723353</v>
      </c>
      <c r="H196" s="162">
        <v>138.94736098082399</v>
      </c>
      <c r="I196" s="162">
        <v>136.78826085333699</v>
      </c>
    </row>
    <row r="197" spans="1:9" x14ac:dyDescent="0.25">
      <c r="A197" s="73"/>
      <c r="C197" s="84" t="s">
        <v>85</v>
      </c>
      <c r="D197" s="162">
        <v>0</v>
      </c>
      <c r="E197" s="162">
        <v>0</v>
      </c>
      <c r="F197" s="162">
        <v>0</v>
      </c>
      <c r="G197" s="162">
        <v>0</v>
      </c>
      <c r="H197" s="162">
        <v>0</v>
      </c>
      <c r="I197" s="162">
        <v>0</v>
      </c>
    </row>
    <row r="198" spans="1:9" x14ac:dyDescent="0.25">
      <c r="A198" s="73"/>
      <c r="C198" s="84" t="s">
        <v>10</v>
      </c>
      <c r="D198" s="162">
        <v>19.887485844899999</v>
      </c>
      <c r="E198" s="162">
        <v>25.554067024306001</v>
      </c>
      <c r="F198" s="162">
        <v>27.348801485882998</v>
      </c>
      <c r="G198" s="162">
        <v>26.734749267138</v>
      </c>
      <c r="H198" s="162">
        <v>26.711633135209997</v>
      </c>
      <c r="I198" s="162">
        <v>26.702663230603001</v>
      </c>
    </row>
    <row r="199" spans="1:9" x14ac:dyDescent="0.25">
      <c r="A199" s="73"/>
      <c r="C199" s="85" t="s">
        <v>79</v>
      </c>
      <c r="D199" s="162">
        <v>168.31155465949502</v>
      </c>
      <c r="E199" s="162">
        <v>165.84877202407702</v>
      </c>
      <c r="F199" s="162">
        <v>136.68595818519202</v>
      </c>
      <c r="G199" s="162">
        <v>135.92863193752004</v>
      </c>
      <c r="H199" s="162">
        <v>116.198651323997</v>
      </c>
      <c r="I199" s="162">
        <v>111.007364547439</v>
      </c>
    </row>
    <row r="200" spans="1:9" x14ac:dyDescent="0.25">
      <c r="A200" s="73"/>
      <c r="C200" s="74" t="s">
        <v>73</v>
      </c>
      <c r="D200" s="162">
        <v>0</v>
      </c>
      <c r="E200" s="162">
        <v>0</v>
      </c>
      <c r="F200" s="162">
        <v>0</v>
      </c>
      <c r="G200" s="162">
        <v>0</v>
      </c>
      <c r="H200" s="162">
        <v>0</v>
      </c>
      <c r="I200" s="162">
        <v>0</v>
      </c>
    </row>
    <row r="201" spans="1:9" x14ac:dyDescent="0.25">
      <c r="A201" s="73"/>
      <c r="C201" s="74" t="s">
        <v>74</v>
      </c>
      <c r="D201" s="162">
        <v>1.5052963574489999</v>
      </c>
      <c r="E201" s="162">
        <v>0.83928670143299999</v>
      </c>
      <c r="F201" s="162">
        <v>0.38989436063999999</v>
      </c>
      <c r="G201" s="162">
        <v>0.17030026716800001</v>
      </c>
      <c r="H201" s="162">
        <v>0.17425459166400001</v>
      </c>
      <c r="I201" s="162">
        <v>0</v>
      </c>
    </row>
    <row r="202" spans="1:9" x14ac:dyDescent="0.25">
      <c r="A202" s="73"/>
      <c r="C202" s="85" t="s">
        <v>80</v>
      </c>
      <c r="D202" s="162">
        <v>0</v>
      </c>
      <c r="E202" s="162">
        <v>0</v>
      </c>
      <c r="F202" s="162">
        <v>0</v>
      </c>
      <c r="G202" s="162">
        <v>0</v>
      </c>
      <c r="H202" s="162">
        <v>10.30137832896</v>
      </c>
      <c r="I202" s="162">
        <v>10.30137832896</v>
      </c>
    </row>
    <row r="203" spans="1:9" x14ac:dyDescent="0.25">
      <c r="A203" s="73"/>
      <c r="C203" s="74" t="s">
        <v>73</v>
      </c>
      <c r="D203" s="162">
        <v>0</v>
      </c>
      <c r="E203" s="162">
        <v>0</v>
      </c>
      <c r="F203" s="162">
        <v>0</v>
      </c>
      <c r="G203" s="162">
        <v>0</v>
      </c>
      <c r="H203" s="162">
        <v>0</v>
      </c>
      <c r="I203" s="162">
        <v>0</v>
      </c>
    </row>
    <row r="204" spans="1:9" x14ac:dyDescent="0.25">
      <c r="A204" s="73"/>
      <c r="C204" s="74" t="s">
        <v>74</v>
      </c>
      <c r="D204" s="162">
        <v>0</v>
      </c>
      <c r="E204" s="162">
        <v>0</v>
      </c>
      <c r="F204" s="162">
        <v>0</v>
      </c>
      <c r="G204" s="162">
        <v>0</v>
      </c>
      <c r="H204" s="162">
        <v>0</v>
      </c>
      <c r="I204" s="162">
        <v>0</v>
      </c>
    </row>
    <row r="205" spans="1:9" x14ac:dyDescent="0.25">
      <c r="A205" s="73"/>
      <c r="C205" s="84" t="s">
        <v>12</v>
      </c>
      <c r="D205" s="162">
        <v>1.6941239444610001</v>
      </c>
      <c r="E205" s="162">
        <v>4.9890913199999998E-4</v>
      </c>
      <c r="F205" s="162">
        <v>0</v>
      </c>
      <c r="G205" s="162">
        <v>0</v>
      </c>
      <c r="H205" s="162">
        <v>0</v>
      </c>
      <c r="I205" s="162">
        <v>0</v>
      </c>
    </row>
    <row r="206" spans="1:9" x14ac:dyDescent="0.25">
      <c r="A206" s="73"/>
      <c r="C206" s="84" t="s">
        <v>13</v>
      </c>
      <c r="D206" s="162">
        <v>46.377927468528</v>
      </c>
      <c r="E206" s="162">
        <v>43.663947417072002</v>
      </c>
      <c r="F206" s="162">
        <v>45.726940995599996</v>
      </c>
      <c r="G206" s="162">
        <v>45.991117571472003</v>
      </c>
      <c r="H206" s="162">
        <v>45.373282134767997</v>
      </c>
      <c r="I206" s="162">
        <v>43.399796180112006</v>
      </c>
    </row>
    <row r="207" spans="1:9" x14ac:dyDescent="0.25">
      <c r="A207" s="73"/>
      <c r="C207" s="84" t="s">
        <v>14</v>
      </c>
      <c r="D207" s="162">
        <v>57.632581772126507</v>
      </c>
      <c r="E207" s="162">
        <v>58.6346527836685</v>
      </c>
      <c r="F207" s="162">
        <v>58.011786026581504</v>
      </c>
      <c r="G207" s="162">
        <v>58.283305532789505</v>
      </c>
      <c r="H207" s="162">
        <v>58.523476786309494</v>
      </c>
      <c r="I207" s="162">
        <v>58.5962443396865</v>
      </c>
    </row>
    <row r="208" spans="1:9" x14ac:dyDescent="0.25">
      <c r="A208" s="73"/>
      <c r="C208" s="84" t="s">
        <v>15</v>
      </c>
      <c r="D208" s="162">
        <v>25.725033343920003</v>
      </c>
      <c r="E208" s="162">
        <v>30.222682972200001</v>
      </c>
      <c r="F208" s="162">
        <v>31.260449795136001</v>
      </c>
      <c r="G208" s="162">
        <v>31.260449795136001</v>
      </c>
      <c r="H208" s="162">
        <v>33.349939697351971</v>
      </c>
      <c r="I208" s="162">
        <v>33.349939697351992</v>
      </c>
    </row>
    <row r="209" spans="1:9" x14ac:dyDescent="0.25">
      <c r="A209" s="73"/>
      <c r="C209" s="84" t="s">
        <v>16</v>
      </c>
      <c r="D209" s="162">
        <v>5.2265176546119996</v>
      </c>
      <c r="E209" s="162">
        <v>5.7733598741999987</v>
      </c>
      <c r="F209" s="162">
        <v>6.5028758251999994</v>
      </c>
      <c r="G209" s="162">
        <v>6.5747934533859995</v>
      </c>
      <c r="H209" s="162">
        <v>6.5744892761999996</v>
      </c>
      <c r="I209" s="162">
        <v>6.6851341691999995</v>
      </c>
    </row>
    <row r="210" spans="1:9" x14ac:dyDescent="0.25">
      <c r="A210" s="73"/>
      <c r="B210" s="77"/>
      <c r="C210" s="85" t="s">
        <v>17</v>
      </c>
      <c r="D210" s="162">
        <v>0</v>
      </c>
      <c r="E210" s="162">
        <v>0</v>
      </c>
      <c r="F210" s="162">
        <v>0</v>
      </c>
      <c r="G210" s="162">
        <v>0</v>
      </c>
      <c r="H210" s="162">
        <v>0</v>
      </c>
      <c r="I210" s="162">
        <v>0</v>
      </c>
    </row>
    <row r="211" spans="1:9" x14ac:dyDescent="0.25">
      <c r="A211" s="73"/>
      <c r="B211" s="77"/>
      <c r="C211" s="85" t="s">
        <v>18</v>
      </c>
      <c r="D211" s="162">
        <v>19.390117028039999</v>
      </c>
      <c r="E211" s="162">
        <v>26.349574977239993</v>
      </c>
      <c r="F211" s="162">
        <v>30.343021633800003</v>
      </c>
      <c r="G211" s="162">
        <v>47.607170486279998</v>
      </c>
      <c r="H211" s="162">
        <v>65.809158526440015</v>
      </c>
      <c r="I211" s="162">
        <v>100.23987372084</v>
      </c>
    </row>
    <row r="212" spans="1:9" x14ac:dyDescent="0.25">
      <c r="A212" s="73"/>
      <c r="C212" s="84" t="s">
        <v>19</v>
      </c>
      <c r="D212" s="162">
        <v>19.30758148188</v>
      </c>
      <c r="E212" s="162">
        <v>19.832829529272004</v>
      </c>
      <c r="F212" s="162">
        <v>24.219103241880003</v>
      </c>
      <c r="G212" s="162">
        <v>29.198412422280001</v>
      </c>
      <c r="H212" s="162">
        <v>33.736092422280002</v>
      </c>
      <c r="I212" s="162">
        <v>42.785172431039996</v>
      </c>
    </row>
    <row r="213" spans="1:9" x14ac:dyDescent="0.25">
      <c r="A213" s="73"/>
      <c r="C213" s="85" t="s">
        <v>20</v>
      </c>
      <c r="D213" s="162">
        <v>0.9599285926690001</v>
      </c>
      <c r="E213" s="162">
        <v>0.96002334352800001</v>
      </c>
      <c r="F213" s="162">
        <v>0.96002334352800001</v>
      </c>
      <c r="G213" s="162">
        <v>0.96002334352800001</v>
      </c>
      <c r="H213" s="162">
        <v>0.96002334352800001</v>
      </c>
      <c r="I213" s="162">
        <v>0.96002334352800001</v>
      </c>
    </row>
    <row r="214" spans="1:9" x14ac:dyDescent="0.25">
      <c r="A214" s="73"/>
      <c r="C214" s="85" t="s">
        <v>75</v>
      </c>
      <c r="D214" s="162">
        <v>0</v>
      </c>
      <c r="E214" s="162">
        <v>0</v>
      </c>
      <c r="F214" s="162">
        <v>0</v>
      </c>
      <c r="G214" s="162">
        <v>0</v>
      </c>
      <c r="H214" s="162">
        <v>0</v>
      </c>
      <c r="I214" s="162">
        <v>0</v>
      </c>
    </row>
    <row r="215" spans="1:9" x14ac:dyDescent="0.25">
      <c r="A215" s="73"/>
      <c r="C215" s="85" t="s">
        <v>76</v>
      </c>
      <c r="D215" s="162">
        <v>0</v>
      </c>
      <c r="E215" s="162">
        <v>0</v>
      </c>
      <c r="F215" s="162">
        <v>0</v>
      </c>
      <c r="G215" s="162">
        <v>0</v>
      </c>
      <c r="H215" s="162">
        <v>0</v>
      </c>
      <c r="I215" s="162">
        <v>0</v>
      </c>
    </row>
    <row r="216" spans="1:9" ht="15.75" thickBot="1" x14ac:dyDescent="0.3">
      <c r="A216" s="73"/>
      <c r="B216" s="78"/>
      <c r="C216" s="78" t="s">
        <v>21</v>
      </c>
      <c r="D216" s="163">
        <v>499.49929909454647</v>
      </c>
      <c r="E216" s="163">
        <v>501.43342538285344</v>
      </c>
      <c r="F216" s="163">
        <v>507.2008769758815</v>
      </c>
      <c r="G216" s="163">
        <v>518.57933753288251</v>
      </c>
      <c r="H216" s="163">
        <v>536.48548595586851</v>
      </c>
      <c r="I216" s="163">
        <v>570.81585084209746</v>
      </c>
    </row>
    <row r="217" spans="1:9" x14ac:dyDescent="0.25">
      <c r="A217" s="73"/>
      <c r="B217" s="31" t="s">
        <v>106</v>
      </c>
      <c r="C217" s="84" t="s">
        <v>9</v>
      </c>
      <c r="D217" s="164">
        <v>169.83593779264498</v>
      </c>
      <c r="E217" s="164">
        <v>153.60867455795599</v>
      </c>
      <c r="F217" s="164">
        <v>161.30787192866688</v>
      </c>
      <c r="G217" s="164">
        <v>150.677260255768</v>
      </c>
      <c r="H217" s="164">
        <v>165.64960600354101</v>
      </c>
      <c r="I217" s="164">
        <v>158.74926793533902</v>
      </c>
    </row>
    <row r="218" spans="1:9" x14ac:dyDescent="0.25">
      <c r="A218" s="73"/>
      <c r="C218" s="84" t="s">
        <v>85</v>
      </c>
      <c r="D218" s="162">
        <v>0</v>
      </c>
      <c r="E218" s="162">
        <v>0</v>
      </c>
      <c r="F218" s="162">
        <v>0</v>
      </c>
      <c r="G218" s="162">
        <v>0</v>
      </c>
      <c r="H218" s="162">
        <v>0</v>
      </c>
      <c r="I218" s="162">
        <v>0</v>
      </c>
    </row>
    <row r="219" spans="1:9" x14ac:dyDescent="0.25">
      <c r="A219" s="73"/>
      <c r="C219" s="84" t="s">
        <v>10</v>
      </c>
      <c r="D219" s="162">
        <v>13.367740134931001</v>
      </c>
      <c r="E219" s="162">
        <v>13.437269308541</v>
      </c>
      <c r="F219" s="162">
        <v>13.546859956422001</v>
      </c>
      <c r="G219" s="162">
        <v>13.234316222926997</v>
      </c>
      <c r="H219" s="162">
        <v>12.639994572313</v>
      </c>
      <c r="I219" s="162">
        <v>13.535467677744998</v>
      </c>
    </row>
    <row r="220" spans="1:9" x14ac:dyDescent="0.25">
      <c r="A220" s="73"/>
      <c r="C220" s="85" t="s">
        <v>79</v>
      </c>
      <c r="D220" s="162">
        <v>163.40496399258302</v>
      </c>
      <c r="E220" s="162">
        <v>185.67673149981403</v>
      </c>
      <c r="F220" s="162">
        <v>182.03177688467696</v>
      </c>
      <c r="G220" s="162">
        <v>187.86162805142598</v>
      </c>
      <c r="H220" s="162">
        <v>165.48416738535997</v>
      </c>
      <c r="I220" s="162">
        <v>164.99635101956596</v>
      </c>
    </row>
    <row r="221" spans="1:9" x14ac:dyDescent="0.25">
      <c r="A221" s="73"/>
      <c r="C221" s="74" t="s">
        <v>73</v>
      </c>
      <c r="D221" s="162">
        <v>0</v>
      </c>
      <c r="E221" s="162">
        <v>0</v>
      </c>
      <c r="F221" s="162">
        <v>0</v>
      </c>
      <c r="G221" s="162">
        <v>0</v>
      </c>
      <c r="H221" s="162">
        <v>0</v>
      </c>
      <c r="I221" s="162">
        <v>0</v>
      </c>
    </row>
    <row r="222" spans="1:9" x14ac:dyDescent="0.25">
      <c r="A222" s="73"/>
      <c r="C222" s="74" t="s">
        <v>74</v>
      </c>
      <c r="D222" s="162">
        <v>4.36528308804</v>
      </c>
      <c r="E222" s="162">
        <v>5.0849101908720007</v>
      </c>
      <c r="F222" s="162">
        <v>4.9948755940799998</v>
      </c>
      <c r="G222" s="162">
        <v>0</v>
      </c>
      <c r="H222" s="162">
        <v>6.035663861712</v>
      </c>
      <c r="I222" s="162">
        <v>6.8550075143280003</v>
      </c>
    </row>
    <row r="223" spans="1:9" x14ac:dyDescent="0.25">
      <c r="A223" s="73"/>
      <c r="C223" s="85" t="s">
        <v>80</v>
      </c>
      <c r="D223" s="162">
        <v>0</v>
      </c>
      <c r="E223" s="162">
        <v>0</v>
      </c>
      <c r="F223" s="162">
        <v>2.6964494760960003</v>
      </c>
      <c r="G223" s="162">
        <v>2.9232141974400001</v>
      </c>
      <c r="H223" s="162">
        <v>5.2826600781839996</v>
      </c>
      <c r="I223" s="162">
        <v>5.2826600781839996</v>
      </c>
    </row>
    <row r="224" spans="1:9" x14ac:dyDescent="0.25">
      <c r="A224" s="73"/>
      <c r="C224" s="74" t="s">
        <v>73</v>
      </c>
      <c r="D224" s="162">
        <v>0</v>
      </c>
      <c r="E224" s="162">
        <v>0</v>
      </c>
      <c r="F224" s="162">
        <v>0</v>
      </c>
      <c r="G224" s="162">
        <v>0</v>
      </c>
      <c r="H224" s="162">
        <v>0</v>
      </c>
      <c r="I224" s="162">
        <v>0</v>
      </c>
    </row>
    <row r="225" spans="1:9" x14ac:dyDescent="0.25">
      <c r="A225" s="73"/>
      <c r="C225" s="74" t="s">
        <v>74</v>
      </c>
      <c r="D225" s="162">
        <v>0</v>
      </c>
      <c r="E225" s="162">
        <v>0</v>
      </c>
      <c r="F225" s="162">
        <v>0</v>
      </c>
      <c r="G225" s="162">
        <v>0</v>
      </c>
      <c r="H225" s="162">
        <v>0</v>
      </c>
      <c r="I225" s="162">
        <v>0</v>
      </c>
    </row>
    <row r="226" spans="1:9" x14ac:dyDescent="0.25">
      <c r="A226" s="73"/>
      <c r="C226" s="84" t="s">
        <v>12</v>
      </c>
      <c r="D226" s="162">
        <v>9.7329024E-2</v>
      </c>
      <c r="E226" s="162">
        <v>9.7329024E-2</v>
      </c>
      <c r="F226" s="162">
        <v>9.7329024E-2</v>
      </c>
      <c r="G226" s="162">
        <v>9.4440703500000001E-2</v>
      </c>
      <c r="H226" s="162">
        <v>9.7329024E-2</v>
      </c>
      <c r="I226" s="162">
        <v>0</v>
      </c>
    </row>
    <row r="227" spans="1:9" x14ac:dyDescent="0.25">
      <c r="A227" s="73"/>
      <c r="C227" s="84" t="s">
        <v>13</v>
      </c>
      <c r="D227" s="162">
        <v>47.759029306464001</v>
      </c>
      <c r="E227" s="162">
        <v>37.351147074720004</v>
      </c>
      <c r="F227" s="162">
        <v>39.560373106175994</v>
      </c>
      <c r="G227" s="162">
        <v>41.051074783200001</v>
      </c>
      <c r="H227" s="162">
        <v>38.302317818303997</v>
      </c>
      <c r="I227" s="162">
        <v>39.317745449759997</v>
      </c>
    </row>
    <row r="228" spans="1:9" x14ac:dyDescent="0.25">
      <c r="A228" s="73"/>
      <c r="C228" s="84" t="s">
        <v>14</v>
      </c>
      <c r="D228" s="162">
        <v>7.9534423691717357</v>
      </c>
      <c r="E228" s="162">
        <v>7.9645980839297348</v>
      </c>
      <c r="F228" s="162">
        <v>8.002462263216735</v>
      </c>
      <c r="G228" s="162">
        <v>8.0426275237287346</v>
      </c>
      <c r="H228" s="162">
        <v>8.0426275237287346</v>
      </c>
      <c r="I228" s="162">
        <v>7.9919243594777356</v>
      </c>
    </row>
    <row r="229" spans="1:9" x14ac:dyDescent="0.25">
      <c r="A229" s="73"/>
      <c r="C229" s="84" t="s">
        <v>15</v>
      </c>
      <c r="D229" s="162">
        <v>42.802020497399994</v>
      </c>
      <c r="E229" s="162">
        <v>43.293491904311999</v>
      </c>
      <c r="F229" s="162">
        <v>43.293491904311999</v>
      </c>
      <c r="G229" s="162">
        <v>43.293491904312006</v>
      </c>
      <c r="H229" s="162">
        <v>43.293491904311985</v>
      </c>
      <c r="I229" s="162">
        <v>43.293491904311992</v>
      </c>
    </row>
    <row r="230" spans="1:9" x14ac:dyDescent="0.25">
      <c r="A230" s="73"/>
      <c r="C230" s="84" t="s">
        <v>16</v>
      </c>
      <c r="D230" s="162">
        <v>1.19722744012</v>
      </c>
      <c r="E230" s="162">
        <v>1.16321967662</v>
      </c>
      <c r="F230" s="162">
        <v>1.2544558881200001</v>
      </c>
      <c r="G230" s="162">
        <v>1.19996570162</v>
      </c>
      <c r="H230" s="162">
        <v>1.21068104912</v>
      </c>
      <c r="I230" s="162">
        <v>1.2340704651199998</v>
      </c>
    </row>
    <row r="231" spans="1:9" x14ac:dyDescent="0.25">
      <c r="A231" s="73"/>
      <c r="B231" s="77"/>
      <c r="C231" s="85" t="s">
        <v>17</v>
      </c>
      <c r="D231" s="162">
        <v>0</v>
      </c>
      <c r="E231" s="162">
        <v>0</v>
      </c>
      <c r="F231" s="162">
        <v>0</v>
      </c>
      <c r="G231" s="162">
        <v>0</v>
      </c>
      <c r="H231" s="162">
        <v>0</v>
      </c>
      <c r="I231" s="162">
        <v>0</v>
      </c>
    </row>
    <row r="232" spans="1:9" x14ac:dyDescent="0.25">
      <c r="A232" s="73"/>
      <c r="B232" s="77"/>
      <c r="C232" s="85" t="s">
        <v>18</v>
      </c>
      <c r="D232" s="162">
        <v>6.0726046420800017</v>
      </c>
      <c r="E232" s="162">
        <v>9.4110595023599988</v>
      </c>
      <c r="F232" s="162">
        <v>15.710977804920002</v>
      </c>
      <c r="G232" s="162">
        <v>27.916738250159991</v>
      </c>
      <c r="H232" s="162">
        <v>43.44208611876001</v>
      </c>
      <c r="I232" s="162">
        <v>65.746447797599998</v>
      </c>
    </row>
    <row r="233" spans="1:9" x14ac:dyDescent="0.25">
      <c r="A233" s="73"/>
      <c r="C233" s="84" t="s">
        <v>19</v>
      </c>
      <c r="D233" s="162">
        <v>0.84006652379999991</v>
      </c>
      <c r="E233" s="162">
        <v>0.84006652379999991</v>
      </c>
      <c r="F233" s="162">
        <v>0.84006652379999991</v>
      </c>
      <c r="G233" s="162">
        <v>0.84006652379999991</v>
      </c>
      <c r="H233" s="162">
        <v>0.84006652379999991</v>
      </c>
      <c r="I233" s="162">
        <v>1.3656665237999999</v>
      </c>
    </row>
    <row r="234" spans="1:9" x14ac:dyDescent="0.25">
      <c r="A234" s="73"/>
      <c r="C234" s="85" t="s">
        <v>20</v>
      </c>
      <c r="D234" s="162">
        <v>2.7070244423040002</v>
      </c>
      <c r="E234" s="162">
        <v>2.7070244423040002</v>
      </c>
      <c r="F234" s="162">
        <v>2.7070244423040002</v>
      </c>
      <c r="G234" s="162">
        <v>2.7070244423040002</v>
      </c>
      <c r="H234" s="162">
        <v>2.7070244423040002</v>
      </c>
      <c r="I234" s="162">
        <v>2.7070244423040002</v>
      </c>
    </row>
    <row r="235" spans="1:9" x14ac:dyDescent="0.25">
      <c r="A235" s="73"/>
      <c r="C235" s="85" t="s">
        <v>75</v>
      </c>
      <c r="D235" s="162">
        <v>0</v>
      </c>
      <c r="E235" s="162">
        <v>0</v>
      </c>
      <c r="F235" s="162">
        <v>0</v>
      </c>
      <c r="G235" s="162">
        <v>0</v>
      </c>
      <c r="H235" s="162">
        <v>0</v>
      </c>
      <c r="I235" s="162">
        <v>0</v>
      </c>
    </row>
    <row r="236" spans="1:9" x14ac:dyDescent="0.25">
      <c r="A236" s="73"/>
      <c r="C236" s="85" t="s">
        <v>76</v>
      </c>
      <c r="D236" s="162">
        <v>0</v>
      </c>
      <c r="E236" s="162">
        <v>0</v>
      </c>
      <c r="F236" s="162">
        <v>0</v>
      </c>
      <c r="G236" s="162">
        <v>0</v>
      </c>
      <c r="H236" s="162">
        <v>0</v>
      </c>
      <c r="I236" s="162">
        <v>0</v>
      </c>
    </row>
    <row r="237" spans="1:9" ht="15.75" thickBot="1" x14ac:dyDescent="0.3">
      <c r="A237" s="73"/>
      <c r="B237" s="78"/>
      <c r="C237" s="78" t="s">
        <v>21</v>
      </c>
      <c r="D237" s="163">
        <v>456.03738616549879</v>
      </c>
      <c r="E237" s="163">
        <v>455.55061159835668</v>
      </c>
      <c r="F237" s="163">
        <v>471.04913920271059</v>
      </c>
      <c r="G237" s="163">
        <v>479.84184856018578</v>
      </c>
      <c r="H237" s="163">
        <v>486.99205244372672</v>
      </c>
      <c r="I237" s="163">
        <v>504.22011765320769</v>
      </c>
    </row>
    <row r="238" spans="1:9" x14ac:dyDescent="0.25">
      <c r="A238" s="73"/>
      <c r="B238" s="31" t="s">
        <v>31</v>
      </c>
      <c r="C238" s="84" t="s">
        <v>9</v>
      </c>
      <c r="D238" s="22">
        <v>142.34954070634902</v>
      </c>
      <c r="E238" s="22">
        <v>149.884406705647</v>
      </c>
      <c r="F238" s="22">
        <v>151.01242360700098</v>
      </c>
      <c r="G238" s="22">
        <v>137.28097931346301</v>
      </c>
      <c r="H238" s="22">
        <v>132.14317703000799</v>
      </c>
      <c r="I238" s="22">
        <v>126.759812784804</v>
      </c>
    </row>
    <row r="239" spans="1:9" x14ac:dyDescent="0.25">
      <c r="A239" s="73"/>
      <c r="C239" s="84" t="s">
        <v>85</v>
      </c>
      <c r="D239" s="72">
        <v>0</v>
      </c>
      <c r="E239" s="72">
        <v>0</v>
      </c>
      <c r="F239" s="72">
        <v>0</v>
      </c>
      <c r="G239" s="72">
        <v>0</v>
      </c>
      <c r="H239" s="72">
        <v>0</v>
      </c>
      <c r="I239" s="72">
        <v>0</v>
      </c>
    </row>
    <row r="240" spans="1:9" x14ac:dyDescent="0.25">
      <c r="A240" s="73"/>
      <c r="C240" s="84" t="s">
        <v>10</v>
      </c>
      <c r="D240" s="72">
        <v>3.9589271676619999</v>
      </c>
      <c r="E240" s="72">
        <v>5.1111697722480001</v>
      </c>
      <c r="F240" s="72">
        <v>5.1865336926480001</v>
      </c>
      <c r="G240" s="72">
        <v>4.2701510252890005</v>
      </c>
      <c r="H240" s="72">
        <v>4.6521091788169997</v>
      </c>
      <c r="I240" s="72">
        <v>4.7689994321910012</v>
      </c>
    </row>
    <row r="241" spans="1:9" x14ac:dyDescent="0.25">
      <c r="A241" s="73"/>
      <c r="C241" s="85" t="s">
        <v>79</v>
      </c>
      <c r="D241" s="72">
        <v>33.644176839806001</v>
      </c>
      <c r="E241" s="72">
        <v>18.355477947444999</v>
      </c>
      <c r="F241" s="72">
        <v>26.108951919724998</v>
      </c>
      <c r="G241" s="72">
        <v>30.100076314517999</v>
      </c>
      <c r="H241" s="72">
        <v>32.209322878202002</v>
      </c>
      <c r="I241" s="72">
        <v>35.875154638264995</v>
      </c>
    </row>
    <row r="242" spans="1:9" x14ac:dyDescent="0.25">
      <c r="A242" s="73"/>
      <c r="C242" s="74" t="s">
        <v>73</v>
      </c>
      <c r="D242" s="72">
        <v>0</v>
      </c>
      <c r="E242" s="72">
        <v>0</v>
      </c>
      <c r="F242" s="72">
        <v>7.3798020000000005E-6</v>
      </c>
      <c r="G242" s="72">
        <v>0</v>
      </c>
      <c r="H242" s="72">
        <v>0</v>
      </c>
      <c r="I242" s="72">
        <v>0</v>
      </c>
    </row>
    <row r="243" spans="1:9" x14ac:dyDescent="0.25">
      <c r="A243" s="73"/>
      <c r="C243" s="74" t="s">
        <v>74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</row>
    <row r="244" spans="1:9" x14ac:dyDescent="0.25">
      <c r="A244" s="73"/>
      <c r="C244" s="85" t="s">
        <v>80</v>
      </c>
      <c r="D244" s="72">
        <v>0</v>
      </c>
      <c r="E244" s="72">
        <v>0</v>
      </c>
      <c r="F244" s="72">
        <v>0</v>
      </c>
      <c r="G244" s="72">
        <v>0</v>
      </c>
      <c r="H244" s="72">
        <v>0</v>
      </c>
      <c r="I244" s="72">
        <v>0</v>
      </c>
    </row>
    <row r="245" spans="1:9" x14ac:dyDescent="0.25">
      <c r="A245" s="73"/>
      <c r="C245" s="74" t="s">
        <v>73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</row>
    <row r="246" spans="1:9" x14ac:dyDescent="0.25">
      <c r="A246" s="73"/>
      <c r="C246" s="74" t="s">
        <v>74</v>
      </c>
      <c r="D246" s="72">
        <v>0</v>
      </c>
      <c r="E246" s="72">
        <v>0</v>
      </c>
      <c r="F246" s="72">
        <v>0</v>
      </c>
      <c r="G246" s="72">
        <v>0</v>
      </c>
      <c r="H246" s="72">
        <v>0</v>
      </c>
      <c r="I246" s="72">
        <v>0</v>
      </c>
    </row>
    <row r="247" spans="1:9" x14ac:dyDescent="0.25">
      <c r="A247" s="73"/>
      <c r="C247" s="84" t="s">
        <v>12</v>
      </c>
      <c r="D247" s="72">
        <v>0.763382914267</v>
      </c>
      <c r="E247" s="72">
        <v>1.911040730364</v>
      </c>
      <c r="F247" s="72">
        <v>2.0119507531309999</v>
      </c>
      <c r="G247" s="72">
        <v>1.34957774565</v>
      </c>
      <c r="H247" s="72">
        <v>0.88293817697400001</v>
      </c>
      <c r="I247" s="72">
        <v>1.7521679546519999</v>
      </c>
    </row>
    <row r="248" spans="1:9" x14ac:dyDescent="0.25">
      <c r="A248" s="73"/>
      <c r="C248" s="84" t="s">
        <v>13</v>
      </c>
      <c r="D248" s="72">
        <v>27.792261099888002</v>
      </c>
      <c r="E248" s="72">
        <v>26.284926422736</v>
      </c>
      <c r="F248" s="72">
        <v>27.792261099888002</v>
      </c>
      <c r="G248" s="72">
        <v>28.219369260720001</v>
      </c>
      <c r="H248" s="72">
        <v>26.305989085488001</v>
      </c>
      <c r="I248" s="72">
        <v>26.419501538640002</v>
      </c>
    </row>
    <row r="249" spans="1:9" x14ac:dyDescent="0.25">
      <c r="A249" s="73"/>
      <c r="C249" s="84" t="s">
        <v>14</v>
      </c>
      <c r="D249" s="72">
        <v>0.20646049862400001</v>
      </c>
      <c r="E249" s="72">
        <v>0.20646049862400001</v>
      </c>
      <c r="F249" s="72">
        <v>0.20646049862400001</v>
      </c>
      <c r="G249" s="72">
        <v>0.20646049862400001</v>
      </c>
      <c r="H249" s="72">
        <v>0.20646049862400001</v>
      </c>
      <c r="I249" s="72">
        <v>0.20646049862400001</v>
      </c>
    </row>
    <row r="250" spans="1:9" x14ac:dyDescent="0.25">
      <c r="A250" s="73"/>
      <c r="C250" s="84" t="s">
        <v>15</v>
      </c>
      <c r="D250" s="72">
        <v>0</v>
      </c>
      <c r="E250" s="72">
        <v>0</v>
      </c>
      <c r="F250" s="72">
        <v>0</v>
      </c>
      <c r="G250" s="72">
        <v>0</v>
      </c>
      <c r="H250" s="72">
        <v>0</v>
      </c>
      <c r="I250" s="72">
        <v>0</v>
      </c>
    </row>
    <row r="251" spans="1:9" x14ac:dyDescent="0.25">
      <c r="A251" s="73"/>
      <c r="C251" s="84" t="s">
        <v>16</v>
      </c>
      <c r="D251" s="72">
        <v>2.3217289112000001</v>
      </c>
      <c r="E251" s="72">
        <v>3.1668214680000002</v>
      </c>
      <c r="F251" s="72">
        <v>3.1668214680000002</v>
      </c>
      <c r="G251" s="72">
        <v>3.1668214680000002</v>
      </c>
      <c r="H251" s="72">
        <v>3.1668214680000002</v>
      </c>
      <c r="I251" s="72">
        <v>3.1668214680000002</v>
      </c>
    </row>
    <row r="252" spans="1:9" x14ac:dyDescent="0.25">
      <c r="A252" s="73"/>
      <c r="B252" s="77"/>
      <c r="C252" s="85" t="s">
        <v>17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</row>
    <row r="253" spans="1:9" x14ac:dyDescent="0.25">
      <c r="A253" s="73"/>
      <c r="B253" s="77"/>
      <c r="C253" s="85" t="s">
        <v>18</v>
      </c>
      <c r="D253" s="72">
        <v>2.4107099695200005</v>
      </c>
      <c r="E253" s="72">
        <v>3.9433704494400019</v>
      </c>
      <c r="F253" s="72">
        <v>4.2715533286800005</v>
      </c>
      <c r="G253" s="72">
        <v>10.16839843452</v>
      </c>
      <c r="H253" s="72">
        <v>17.770033684080005</v>
      </c>
      <c r="I253" s="72">
        <v>37.600566833999999</v>
      </c>
    </row>
    <row r="254" spans="1:9" x14ac:dyDescent="0.25">
      <c r="A254" s="73"/>
      <c r="C254" s="84" t="s">
        <v>19</v>
      </c>
      <c r="D254" s="72">
        <v>0.30578777280000002</v>
      </c>
      <c r="E254" s="72">
        <v>0.30578777280000002</v>
      </c>
      <c r="F254" s="72">
        <v>0.30578777280000002</v>
      </c>
      <c r="G254" s="72">
        <v>0.30578777280000002</v>
      </c>
      <c r="H254" s="72">
        <v>0.30578777280000002</v>
      </c>
      <c r="I254" s="72">
        <v>0.30578777280000002</v>
      </c>
    </row>
    <row r="255" spans="1:9" x14ac:dyDescent="0.25">
      <c r="A255" s="73"/>
      <c r="C255" s="85" t="s">
        <v>20</v>
      </c>
      <c r="D255" s="72">
        <v>3.069485702088</v>
      </c>
      <c r="E255" s="72">
        <v>3.069485702088</v>
      </c>
      <c r="F255" s="72">
        <v>3.8215148817359998</v>
      </c>
      <c r="G255" s="72">
        <v>3.8215148817359998</v>
      </c>
      <c r="H255" s="72">
        <v>3.8215148817359998</v>
      </c>
      <c r="I255" s="72">
        <v>3.8215148817359998</v>
      </c>
    </row>
    <row r="256" spans="1:9" x14ac:dyDescent="0.25">
      <c r="A256" s="73"/>
      <c r="C256" s="85" t="s">
        <v>75</v>
      </c>
      <c r="D256" s="72">
        <v>0</v>
      </c>
      <c r="E256" s="72">
        <v>0</v>
      </c>
      <c r="F256" s="72">
        <v>0</v>
      </c>
      <c r="G256" s="72">
        <v>0</v>
      </c>
      <c r="H256" s="72">
        <v>0</v>
      </c>
      <c r="I256" s="72">
        <v>0</v>
      </c>
    </row>
    <row r="257" spans="1:9" x14ac:dyDescent="0.25">
      <c r="A257" s="73"/>
      <c r="C257" s="85" t="s">
        <v>76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</row>
    <row r="258" spans="1:9" ht="15.75" thickBot="1" x14ac:dyDescent="0.3">
      <c r="A258" s="73"/>
      <c r="B258" s="78"/>
      <c r="C258" s="78" t="s">
        <v>21</v>
      </c>
      <c r="D258" s="23">
        <v>216.82246158220406</v>
      </c>
      <c r="E258" s="23">
        <v>212.23894746939197</v>
      </c>
      <c r="F258" s="23">
        <v>223.88425902223298</v>
      </c>
      <c r="G258" s="23">
        <v>218.88913671531998</v>
      </c>
      <c r="H258" s="23">
        <v>221.46415465472899</v>
      </c>
      <c r="I258" s="23">
        <v>240.67678780371199</v>
      </c>
    </row>
    <row r="259" spans="1:9" x14ac:dyDescent="0.25">
      <c r="A259" s="73"/>
      <c r="B259" s="31" t="s">
        <v>35</v>
      </c>
      <c r="C259" s="84" t="s">
        <v>9</v>
      </c>
      <c r="D259" s="22">
        <v>14.960471454758999</v>
      </c>
      <c r="E259" s="22">
        <v>20.222649923074002</v>
      </c>
      <c r="F259" s="22">
        <v>26.326266349562001</v>
      </c>
      <c r="G259" s="22">
        <v>28.441141193499</v>
      </c>
      <c r="H259" s="22">
        <v>31.237923761767998</v>
      </c>
      <c r="I259" s="22">
        <v>34.807309498959</v>
      </c>
    </row>
    <row r="260" spans="1:9" x14ac:dyDescent="0.25">
      <c r="A260" s="73"/>
      <c r="C260" s="84" t="s">
        <v>85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72">
        <v>0</v>
      </c>
    </row>
    <row r="261" spans="1:9" x14ac:dyDescent="0.25">
      <c r="A261" s="73"/>
      <c r="C261" s="84" t="s">
        <v>10</v>
      </c>
      <c r="D261" s="72">
        <v>0.24150632599600003</v>
      </c>
      <c r="E261" s="72">
        <v>0.24841239862600001</v>
      </c>
      <c r="F261" s="72">
        <v>0.350647589526</v>
      </c>
      <c r="G261" s="72">
        <v>0.42796444503400005</v>
      </c>
      <c r="H261" s="72">
        <v>0.45946457245900002</v>
      </c>
      <c r="I261" s="72">
        <v>0.65840930817400001</v>
      </c>
    </row>
    <row r="262" spans="1:9" x14ac:dyDescent="0.25">
      <c r="A262" s="73"/>
      <c r="C262" s="85" t="s">
        <v>79</v>
      </c>
      <c r="D262" s="72">
        <v>76.115009909463993</v>
      </c>
      <c r="E262" s="72">
        <v>64.27686895203901</v>
      </c>
      <c r="F262" s="72">
        <v>52.207987645406</v>
      </c>
      <c r="G262" s="72">
        <v>52.366600805523994</v>
      </c>
      <c r="H262" s="72">
        <v>33.342636529829001</v>
      </c>
      <c r="I262" s="72">
        <v>32.887451365293003</v>
      </c>
    </row>
    <row r="263" spans="1:9" x14ac:dyDescent="0.25">
      <c r="A263" s="73"/>
      <c r="C263" s="74" t="s">
        <v>73</v>
      </c>
      <c r="D263" s="72">
        <v>0</v>
      </c>
      <c r="E263" s="72">
        <v>0</v>
      </c>
      <c r="F263" s="72">
        <v>0</v>
      </c>
      <c r="G263" s="72">
        <v>0</v>
      </c>
      <c r="H263" s="72">
        <v>0</v>
      </c>
      <c r="I263" s="72">
        <v>0</v>
      </c>
    </row>
    <row r="264" spans="1:9" x14ac:dyDescent="0.25">
      <c r="A264" s="73"/>
      <c r="C264" s="74" t="s">
        <v>74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</row>
    <row r="265" spans="1:9" x14ac:dyDescent="0.25">
      <c r="A265" s="73"/>
      <c r="C265" s="85" t="s">
        <v>80</v>
      </c>
      <c r="D265" s="72">
        <v>0</v>
      </c>
      <c r="E265" s="72">
        <v>0</v>
      </c>
      <c r="F265" s="72">
        <v>0</v>
      </c>
      <c r="G265" s="72">
        <v>0</v>
      </c>
      <c r="H265" s="72">
        <v>13.430780462255999</v>
      </c>
      <c r="I265" s="72">
        <v>13.430780462255999</v>
      </c>
    </row>
    <row r="266" spans="1:9" x14ac:dyDescent="0.25">
      <c r="A266" s="73"/>
      <c r="C266" s="74" t="s">
        <v>73</v>
      </c>
      <c r="D266" s="72">
        <v>0</v>
      </c>
      <c r="E266" s="72">
        <v>0</v>
      </c>
      <c r="F266" s="72">
        <v>0</v>
      </c>
      <c r="G266" s="72">
        <v>0</v>
      </c>
      <c r="H266" s="72">
        <v>0</v>
      </c>
      <c r="I266" s="72">
        <v>0</v>
      </c>
    </row>
    <row r="267" spans="1:9" x14ac:dyDescent="0.25">
      <c r="A267" s="73"/>
      <c r="C267" s="74" t="s">
        <v>74</v>
      </c>
      <c r="D267" s="72">
        <v>0</v>
      </c>
      <c r="E267" s="72">
        <v>0</v>
      </c>
      <c r="F267" s="72">
        <v>0</v>
      </c>
      <c r="G267" s="72">
        <v>0</v>
      </c>
      <c r="H267" s="72">
        <v>0</v>
      </c>
      <c r="I267" s="72">
        <v>0</v>
      </c>
    </row>
    <row r="268" spans="1:9" x14ac:dyDescent="0.25">
      <c r="A268" s="73"/>
      <c r="C268" s="84" t="s">
        <v>12</v>
      </c>
      <c r="D268" s="72">
        <v>0.800452981811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</row>
    <row r="269" spans="1:9" x14ac:dyDescent="0.25">
      <c r="A269" s="73"/>
      <c r="C269" s="84" t="s">
        <v>13</v>
      </c>
      <c r="D269" s="72">
        <v>8.2251129126720013</v>
      </c>
      <c r="E269" s="72">
        <v>9.1741637853119986</v>
      </c>
      <c r="F269" s="72">
        <v>10.091580166896</v>
      </c>
      <c r="G269" s="72">
        <v>10.091580166896</v>
      </c>
      <c r="H269" s="72">
        <v>10.091580166896</v>
      </c>
      <c r="I269" s="72">
        <v>9.0476242069920012</v>
      </c>
    </row>
    <row r="270" spans="1:9" x14ac:dyDescent="0.25">
      <c r="A270" s="73"/>
      <c r="C270" s="84" t="s">
        <v>14</v>
      </c>
      <c r="D270" s="72">
        <v>129.84106830191701</v>
      </c>
      <c r="E270" s="72">
        <v>129.96504544068299</v>
      </c>
      <c r="F270" s="72">
        <v>130.106771700937</v>
      </c>
      <c r="G270" s="72">
        <v>129.17861342548699</v>
      </c>
      <c r="H270" s="72">
        <v>128.14177456878099</v>
      </c>
      <c r="I270" s="72">
        <v>126.465897468189</v>
      </c>
    </row>
    <row r="271" spans="1:9" x14ac:dyDescent="0.25">
      <c r="A271" s="73"/>
      <c r="C271" s="84" t="s">
        <v>15</v>
      </c>
      <c r="D271" s="72">
        <v>19.238097702815999</v>
      </c>
      <c r="E271" s="72">
        <v>22.959076711823997</v>
      </c>
      <c r="F271" s="72">
        <v>23.375658140832002</v>
      </c>
      <c r="G271" s="72">
        <v>23.375658140832002</v>
      </c>
      <c r="H271" s="72">
        <v>23.375658140831998</v>
      </c>
      <c r="I271" s="72">
        <v>23.375658140831995</v>
      </c>
    </row>
    <row r="272" spans="1:9" x14ac:dyDescent="0.25">
      <c r="A272" s="73"/>
      <c r="C272" s="84" t="s">
        <v>16</v>
      </c>
      <c r="D272" s="72">
        <v>2.3951201871559999</v>
      </c>
      <c r="E272" s="72">
        <v>2.5531086004500003</v>
      </c>
      <c r="F272" s="72">
        <v>2.7233878665000004</v>
      </c>
      <c r="G272" s="72">
        <v>2.7651052385000003</v>
      </c>
      <c r="H272" s="72">
        <v>2.7977974133100001</v>
      </c>
      <c r="I272" s="72">
        <v>2.9148408307999998</v>
      </c>
    </row>
    <row r="273" spans="1:9" x14ac:dyDescent="0.25">
      <c r="A273" s="73"/>
      <c r="B273" s="77"/>
      <c r="C273" s="85" t="s">
        <v>17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</row>
    <row r="274" spans="1:9" x14ac:dyDescent="0.25">
      <c r="A274" s="73"/>
      <c r="B274" s="77"/>
      <c r="C274" s="85" t="s">
        <v>18</v>
      </c>
      <c r="D274" s="72">
        <v>4.4382464488799993</v>
      </c>
      <c r="E274" s="72">
        <v>5.7999807576000002</v>
      </c>
      <c r="F274" s="72">
        <v>5.7999807576000002</v>
      </c>
      <c r="G274" s="72">
        <v>12.709722991200001</v>
      </c>
      <c r="H274" s="72">
        <v>18.373524897239999</v>
      </c>
      <c r="I274" s="72">
        <v>25.392994058639999</v>
      </c>
    </row>
    <row r="275" spans="1:9" x14ac:dyDescent="0.25">
      <c r="A275" s="73"/>
      <c r="C275" s="84" t="s">
        <v>19</v>
      </c>
      <c r="D275" s="72">
        <v>4.7366579556000001</v>
      </c>
      <c r="E275" s="72">
        <v>5.9377902437039998</v>
      </c>
      <c r="F275" s="72">
        <v>6.4610960041200007</v>
      </c>
      <c r="G275" s="72">
        <v>6.6798612361200007</v>
      </c>
      <c r="H275" s="72">
        <v>6.8440316690400005</v>
      </c>
      <c r="I275" s="72">
        <v>7.0671784165200009</v>
      </c>
    </row>
    <row r="276" spans="1:9" x14ac:dyDescent="0.25">
      <c r="A276" s="73"/>
      <c r="C276" s="85" t="s">
        <v>20</v>
      </c>
      <c r="D276" s="72">
        <v>0.47211610305599999</v>
      </c>
      <c r="E276" s="72">
        <v>0.47211610305599999</v>
      </c>
      <c r="F276" s="72">
        <v>0.47211610305599999</v>
      </c>
      <c r="G276" s="72">
        <v>0.47211610305599999</v>
      </c>
      <c r="H276" s="72">
        <v>0.47211610305599999</v>
      </c>
      <c r="I276" s="72">
        <v>0.47211610305599999</v>
      </c>
    </row>
    <row r="277" spans="1:9" x14ac:dyDescent="0.25">
      <c r="A277" s="73"/>
      <c r="C277" s="85" t="s">
        <v>75</v>
      </c>
      <c r="D277" s="72">
        <v>0</v>
      </c>
      <c r="E277" s="72">
        <v>0</v>
      </c>
      <c r="F277" s="72">
        <v>0</v>
      </c>
      <c r="G277" s="72">
        <v>0</v>
      </c>
      <c r="H277" s="72">
        <v>0</v>
      </c>
      <c r="I277" s="72">
        <v>0</v>
      </c>
    </row>
    <row r="278" spans="1:9" x14ac:dyDescent="0.25">
      <c r="A278" s="73"/>
      <c r="C278" s="85" t="s">
        <v>76</v>
      </c>
      <c r="D278" s="72">
        <v>0</v>
      </c>
      <c r="E278" s="72">
        <v>0</v>
      </c>
      <c r="F278" s="72">
        <v>0</v>
      </c>
      <c r="G278" s="72">
        <v>0</v>
      </c>
      <c r="H278" s="72">
        <v>0</v>
      </c>
      <c r="I278" s="72">
        <v>0</v>
      </c>
    </row>
    <row r="279" spans="1:9" ht="15.75" thickBot="1" x14ac:dyDescent="0.3">
      <c r="A279" s="73"/>
      <c r="B279" s="78"/>
      <c r="C279" s="78" t="s">
        <v>21</v>
      </c>
      <c r="D279" s="23">
        <v>261.46386028412701</v>
      </c>
      <c r="E279" s="23">
        <v>261.60921291636799</v>
      </c>
      <c r="F279" s="23">
        <v>257.91549232443498</v>
      </c>
      <c r="G279" s="23">
        <v>266.50836374614801</v>
      </c>
      <c r="H279" s="23">
        <v>268.56728828546699</v>
      </c>
      <c r="I279" s="23">
        <v>276.52025985971096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zoomScale="85" zoomScaleNormal="85" workbookViewId="0">
      <pane xSplit="3" ySplit="6" topLeftCell="D134" activePane="bottomRight" state="frozen"/>
      <selection activeCell="B5" sqref="B5"/>
      <selection pane="topRight" activeCell="B5" sqref="B5"/>
      <selection pane="bottomLeft" activeCell="B5" sqref="B5"/>
      <selection pane="bottomRight" activeCell="D134" sqref="D134"/>
    </sheetView>
  </sheetViews>
  <sheetFormatPr defaultColWidth="9.140625" defaultRowHeight="15" x14ac:dyDescent="0.25"/>
  <cols>
    <col min="1" max="1" width="5.140625" style="47" customWidth="1"/>
    <col min="2" max="2" width="38.28515625" style="47" bestFit="1" customWidth="1"/>
    <col min="3" max="3" width="25.5703125" style="47" bestFit="1" customWidth="1"/>
    <col min="4" max="9" width="10.5703125" style="47" customWidth="1"/>
    <col min="10" max="10" width="9.140625" style="48"/>
    <col min="11" max="16384" width="9.140625" style="47"/>
  </cols>
  <sheetData>
    <row r="1" spans="1:10" ht="15.75" thickBot="1" x14ac:dyDescent="0.3">
      <c r="A1" s="9"/>
      <c r="B1" s="8"/>
      <c r="C1" s="8"/>
      <c r="D1" s="10"/>
      <c r="E1" s="10"/>
      <c r="F1" s="10"/>
      <c r="G1" s="10"/>
      <c r="H1" s="10"/>
      <c r="I1" s="10"/>
    </row>
    <row r="2" spans="1:10" ht="19.5" thickBot="1" x14ac:dyDescent="0.3">
      <c r="A2" s="9"/>
      <c r="B2" s="169" t="s">
        <v>27</v>
      </c>
      <c r="C2" s="170"/>
      <c r="D2" s="170"/>
      <c r="E2" s="170"/>
      <c r="F2" s="170"/>
      <c r="G2" s="170"/>
      <c r="H2" s="170"/>
      <c r="I2" s="170"/>
    </row>
    <row r="3" spans="1:10" x14ac:dyDescent="0.25">
      <c r="A3" s="18"/>
      <c r="B3" s="82" t="s">
        <v>104</v>
      </c>
      <c r="C3" s="48"/>
      <c r="D3" s="49"/>
      <c r="E3" s="49"/>
      <c r="F3" s="49"/>
      <c r="G3" s="49"/>
      <c r="H3" s="49"/>
      <c r="I3" s="49"/>
    </row>
    <row r="4" spans="1:10" x14ac:dyDescent="0.25">
      <c r="A4" s="20"/>
      <c r="B4" s="81">
        <v>41715</v>
      </c>
      <c r="C4" s="52"/>
      <c r="D4" s="52"/>
      <c r="E4" s="52"/>
      <c r="F4" s="52"/>
      <c r="G4" s="52"/>
      <c r="H4" s="52"/>
      <c r="I4" s="52"/>
    </row>
    <row r="6" spans="1:10" ht="15.75" thickBot="1" x14ac:dyDescent="0.3">
      <c r="A6" s="21"/>
      <c r="B6" s="59"/>
      <c r="C6" s="59" t="s">
        <v>86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1:10" s="84" customFormat="1" x14ac:dyDescent="0.25">
      <c r="A7" s="73"/>
      <c r="B7" s="31" t="s">
        <v>72</v>
      </c>
      <c r="C7" s="84" t="s">
        <v>9</v>
      </c>
      <c r="D7" s="65">
        <v>0</v>
      </c>
      <c r="E7" s="65">
        <v>0</v>
      </c>
      <c r="F7" s="65">
        <v>9.2431431309999983</v>
      </c>
      <c r="G7" s="65">
        <v>2.3226801999999998E-2</v>
      </c>
      <c r="H7" s="65">
        <v>1.3013139999999999E-2</v>
      </c>
      <c r="I7" s="65">
        <v>2.4334081650000003</v>
      </c>
      <c r="J7" s="73"/>
    </row>
    <row r="8" spans="1:10" s="84" customFormat="1" x14ac:dyDescent="0.25">
      <c r="A8" s="73"/>
      <c r="B8" s="31"/>
      <c r="C8" s="84" t="s">
        <v>85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73"/>
    </row>
    <row r="9" spans="1:10" s="84" customFormat="1" x14ac:dyDescent="0.25">
      <c r="A9" s="73"/>
      <c r="C9" s="84" t="s">
        <v>10</v>
      </c>
      <c r="D9" s="66">
        <v>0</v>
      </c>
      <c r="E9" s="66">
        <v>0.27934435800000001</v>
      </c>
      <c r="F9" s="66">
        <v>0</v>
      </c>
      <c r="G9" s="66">
        <v>0</v>
      </c>
      <c r="H9" s="66">
        <v>0</v>
      </c>
      <c r="I9" s="66">
        <v>0</v>
      </c>
      <c r="J9" s="73"/>
    </row>
    <row r="10" spans="1:10" s="84" customFormat="1" x14ac:dyDescent="0.25">
      <c r="A10" s="73"/>
      <c r="C10" s="84" t="s">
        <v>15</v>
      </c>
      <c r="D10" s="66">
        <v>0</v>
      </c>
      <c r="E10" s="66">
        <v>5.6000000009999997</v>
      </c>
      <c r="F10" s="66">
        <v>0.44259699300000005</v>
      </c>
      <c r="G10" s="66">
        <v>0.2</v>
      </c>
      <c r="H10" s="66">
        <v>12.038004167999999</v>
      </c>
      <c r="I10" s="66">
        <v>1.422181455</v>
      </c>
      <c r="J10" s="73"/>
    </row>
    <row r="11" spans="1:10" s="84" customFormat="1" x14ac:dyDescent="0.25">
      <c r="A11" s="73"/>
      <c r="C11" s="85" t="s">
        <v>79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73"/>
    </row>
    <row r="12" spans="1:10" s="84" customFormat="1" x14ac:dyDescent="0.25">
      <c r="A12" s="73"/>
      <c r="C12" s="85" t="s">
        <v>80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73"/>
    </row>
    <row r="13" spans="1:10" s="84" customFormat="1" x14ac:dyDescent="0.25">
      <c r="A13" s="73"/>
      <c r="C13" s="85" t="s">
        <v>30</v>
      </c>
      <c r="D13" s="66">
        <v>0</v>
      </c>
      <c r="E13" s="66">
        <v>2.6232353669999999</v>
      </c>
      <c r="F13" s="66">
        <v>4.2271342360000004</v>
      </c>
      <c r="G13" s="66">
        <v>1.974374225</v>
      </c>
      <c r="H13" s="66">
        <v>1.506910628</v>
      </c>
      <c r="I13" s="66">
        <v>2.5575930929999999</v>
      </c>
      <c r="J13" s="73"/>
    </row>
    <row r="14" spans="1:10" s="84" customFormat="1" x14ac:dyDescent="0.25">
      <c r="A14" s="73"/>
      <c r="C14" s="85" t="s">
        <v>18</v>
      </c>
      <c r="D14" s="66">
        <v>9.2123169269999998</v>
      </c>
      <c r="E14" s="66">
        <v>4.1497873009999999</v>
      </c>
      <c r="F14" s="66">
        <v>16.051158345000005</v>
      </c>
      <c r="G14" s="66">
        <v>17.824816288000005</v>
      </c>
      <c r="H14" s="66">
        <v>32.101851823999993</v>
      </c>
      <c r="I14" s="66">
        <v>48.790054972000014</v>
      </c>
      <c r="J14" s="73"/>
    </row>
    <row r="15" spans="1:10" s="84" customFormat="1" x14ac:dyDescent="0.25">
      <c r="A15" s="73"/>
      <c r="C15" s="85" t="s">
        <v>19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73"/>
    </row>
    <row r="16" spans="1:10" s="84" customFormat="1" x14ac:dyDescent="0.25">
      <c r="A16" s="73"/>
      <c r="C16" s="85" t="s">
        <v>20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73"/>
    </row>
    <row r="17" spans="1:14" s="84" customFormat="1" x14ac:dyDescent="0.25">
      <c r="A17" s="73"/>
      <c r="C17" s="85" t="s">
        <v>13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73"/>
    </row>
    <row r="18" spans="1:14" s="84" customFormat="1" ht="15.75" thickBot="1" x14ac:dyDescent="0.3">
      <c r="A18" s="73"/>
      <c r="B18" s="78"/>
      <c r="C18" s="78" t="s">
        <v>21</v>
      </c>
      <c r="D18" s="67">
        <v>9.2123169269999998</v>
      </c>
      <c r="E18" s="67">
        <v>12.652367027</v>
      </c>
      <c r="F18" s="67">
        <v>29.964032705000005</v>
      </c>
      <c r="G18" s="67">
        <v>20.022417315000006</v>
      </c>
      <c r="H18" s="67">
        <v>45.659779759999992</v>
      </c>
      <c r="I18" s="67">
        <v>55.203237685000012</v>
      </c>
      <c r="J18" s="73"/>
    </row>
    <row r="19" spans="1:14" s="84" customFormat="1" x14ac:dyDescent="0.25">
      <c r="A19" s="73"/>
      <c r="B19" s="31" t="s">
        <v>32</v>
      </c>
      <c r="C19" s="84" t="s">
        <v>9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73"/>
    </row>
    <row r="20" spans="1:14" s="84" customFormat="1" x14ac:dyDescent="0.25">
      <c r="A20" s="73"/>
      <c r="B20" s="31"/>
      <c r="C20" s="84" t="s">
        <v>85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73"/>
    </row>
    <row r="21" spans="1:14" s="84" customFormat="1" x14ac:dyDescent="0.25">
      <c r="A21" s="73"/>
      <c r="B21" s="77"/>
      <c r="C21" s="84" t="s">
        <v>10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73"/>
    </row>
    <row r="22" spans="1:14" s="84" customFormat="1" x14ac:dyDescent="0.25">
      <c r="A22" s="73"/>
      <c r="B22" s="77"/>
      <c r="C22" s="84" t="s">
        <v>15</v>
      </c>
      <c r="D22" s="66">
        <v>0</v>
      </c>
      <c r="E22" s="66">
        <v>0.2</v>
      </c>
      <c r="F22" s="66">
        <v>0.4</v>
      </c>
      <c r="G22" s="66">
        <v>0.2</v>
      </c>
      <c r="H22" s="66">
        <v>0.4</v>
      </c>
      <c r="I22" s="66">
        <v>0.32218145500000001</v>
      </c>
      <c r="J22" s="73"/>
    </row>
    <row r="23" spans="1:14" s="84" customFormat="1" ht="14.45" x14ac:dyDescent="0.3">
      <c r="A23" s="73"/>
      <c r="B23" s="77"/>
      <c r="C23" s="85" t="s">
        <v>79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73"/>
    </row>
    <row r="24" spans="1:14" s="84" customFormat="1" ht="14.45" x14ac:dyDescent="0.3">
      <c r="A24" s="73"/>
      <c r="B24" s="77"/>
      <c r="C24" s="85" t="s">
        <v>80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73"/>
    </row>
    <row r="25" spans="1:14" s="84" customFormat="1" ht="14.45" x14ac:dyDescent="0.3">
      <c r="A25" s="73"/>
      <c r="B25" s="77"/>
      <c r="C25" s="85" t="s">
        <v>30</v>
      </c>
      <c r="D25" s="66">
        <v>0</v>
      </c>
      <c r="E25" s="66">
        <v>0.57209310499999999</v>
      </c>
      <c r="F25" s="66">
        <v>7.3325700000000007E-4</v>
      </c>
      <c r="G25" s="66">
        <v>0</v>
      </c>
      <c r="H25" s="66">
        <v>0</v>
      </c>
      <c r="I25" s="66">
        <v>0</v>
      </c>
      <c r="J25" s="73"/>
    </row>
    <row r="26" spans="1:14" s="84" customFormat="1" ht="14.45" x14ac:dyDescent="0.3">
      <c r="A26" s="73"/>
      <c r="B26" s="77"/>
      <c r="C26" s="85" t="s">
        <v>18</v>
      </c>
      <c r="D26" s="66">
        <v>0.72291884399999951</v>
      </c>
      <c r="E26" s="66">
        <v>0.24452930400000028</v>
      </c>
      <c r="F26" s="66">
        <v>0.83702272999999994</v>
      </c>
      <c r="G26" s="66">
        <v>0.76416250500000005</v>
      </c>
      <c r="H26" s="66">
        <v>1.3464906379999995</v>
      </c>
      <c r="I26" s="66">
        <v>1.8765837150000004</v>
      </c>
      <c r="J26" s="73"/>
    </row>
    <row r="27" spans="1:14" s="84" customFormat="1" ht="14.45" x14ac:dyDescent="0.3">
      <c r="A27" s="73"/>
      <c r="B27" s="77"/>
      <c r="C27" s="85" t="s">
        <v>19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73"/>
    </row>
    <row r="28" spans="1:14" s="84" customFormat="1" ht="14.45" x14ac:dyDescent="0.3">
      <c r="A28" s="73"/>
      <c r="B28" s="77"/>
      <c r="C28" s="85" t="s">
        <v>20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73"/>
      <c r="K28" s="11"/>
      <c r="L28" s="11"/>
      <c r="M28" s="11"/>
      <c r="N28" s="11"/>
    </row>
    <row r="29" spans="1:14" s="84" customFormat="1" ht="14.45" x14ac:dyDescent="0.3">
      <c r="A29" s="73"/>
      <c r="B29" s="77"/>
      <c r="C29" s="85" t="s">
        <v>13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73"/>
    </row>
    <row r="30" spans="1:14" s="84" customFormat="1" thickBot="1" x14ac:dyDescent="0.35">
      <c r="A30" s="73"/>
      <c r="B30" s="78"/>
      <c r="C30" s="78" t="s">
        <v>21</v>
      </c>
      <c r="D30" s="67">
        <v>0.72291884399999951</v>
      </c>
      <c r="E30" s="67">
        <v>1.0166224090000002</v>
      </c>
      <c r="F30" s="67">
        <v>1.2377559869999999</v>
      </c>
      <c r="G30" s="67">
        <v>0.964162505</v>
      </c>
      <c r="H30" s="67">
        <v>1.7464906379999996</v>
      </c>
      <c r="I30" s="67">
        <v>2.1987651700000006</v>
      </c>
      <c r="J30" s="73"/>
    </row>
    <row r="31" spans="1:14" s="84" customFormat="1" ht="14.45" x14ac:dyDescent="0.3">
      <c r="A31" s="73"/>
      <c r="B31" s="31" t="s">
        <v>34</v>
      </c>
      <c r="C31" s="84" t="s">
        <v>9</v>
      </c>
      <c r="D31" s="65">
        <v>0</v>
      </c>
      <c r="E31" s="65">
        <v>0</v>
      </c>
      <c r="F31" s="65">
        <v>9.2404175099999986</v>
      </c>
      <c r="G31" s="65">
        <v>0</v>
      </c>
      <c r="H31" s="65">
        <v>0</v>
      </c>
      <c r="I31" s="65">
        <v>1.873176653</v>
      </c>
      <c r="J31" s="73"/>
    </row>
    <row r="32" spans="1:14" s="84" customFormat="1" ht="14.45" x14ac:dyDescent="0.3">
      <c r="A32" s="73"/>
      <c r="B32" s="31"/>
      <c r="C32" s="84" t="s">
        <v>85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73"/>
    </row>
    <row r="33" spans="1:14" s="84" customFormat="1" ht="14.45" x14ac:dyDescent="0.3">
      <c r="A33" s="73"/>
      <c r="C33" s="84" t="s">
        <v>10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73"/>
    </row>
    <row r="34" spans="1:14" s="84" customFormat="1" ht="14.45" x14ac:dyDescent="0.3">
      <c r="A34" s="73"/>
      <c r="C34" s="84" t="s">
        <v>15</v>
      </c>
      <c r="D34" s="66">
        <v>0</v>
      </c>
      <c r="E34" s="66">
        <v>0.4</v>
      </c>
      <c r="F34" s="66">
        <v>1.9596993E-2</v>
      </c>
      <c r="G34" s="66">
        <v>0</v>
      </c>
      <c r="H34" s="66">
        <v>0.8</v>
      </c>
      <c r="I34" s="66">
        <v>0</v>
      </c>
      <c r="J34" s="73"/>
    </row>
    <row r="35" spans="1:14" s="84" customFormat="1" ht="14.45" x14ac:dyDescent="0.3">
      <c r="A35" s="73"/>
      <c r="C35" s="85" t="s">
        <v>79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73"/>
    </row>
    <row r="36" spans="1:14" s="84" customFormat="1" ht="14.45" x14ac:dyDescent="0.3">
      <c r="A36" s="73"/>
      <c r="C36" s="85" t="s">
        <v>80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73"/>
    </row>
    <row r="37" spans="1:14" s="84" customFormat="1" ht="14.45" x14ac:dyDescent="0.3">
      <c r="A37" s="73"/>
      <c r="C37" s="85" t="s">
        <v>30</v>
      </c>
      <c r="D37" s="66">
        <v>0</v>
      </c>
      <c r="E37" s="66">
        <v>3.5444499999999998E-3</v>
      </c>
      <c r="F37" s="66">
        <v>2.2184849999999996E-3</v>
      </c>
      <c r="G37" s="66">
        <v>0</v>
      </c>
      <c r="H37" s="66">
        <v>0</v>
      </c>
      <c r="I37" s="66">
        <v>0</v>
      </c>
      <c r="J37" s="73"/>
    </row>
    <row r="38" spans="1:14" s="84" customFormat="1" ht="14.45" x14ac:dyDescent="0.3">
      <c r="A38" s="73"/>
      <c r="C38" s="85" t="s">
        <v>18</v>
      </c>
      <c r="D38" s="66">
        <v>0.88820855999999992</v>
      </c>
      <c r="E38" s="66">
        <v>0.30043901100000026</v>
      </c>
      <c r="F38" s="66">
        <v>1.502003448</v>
      </c>
      <c r="G38" s="66">
        <v>0.93888225600000075</v>
      </c>
      <c r="H38" s="66">
        <v>2.1279571859999993</v>
      </c>
      <c r="I38" s="66">
        <v>1.7648776010000016</v>
      </c>
      <c r="J38" s="73"/>
    </row>
    <row r="39" spans="1:14" s="84" customFormat="1" ht="14.45" x14ac:dyDescent="0.3">
      <c r="A39" s="73"/>
      <c r="C39" s="85" t="s">
        <v>19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73"/>
      <c r="K39" s="31"/>
      <c r="L39" s="31"/>
      <c r="M39" s="31"/>
      <c r="N39" s="31"/>
    </row>
    <row r="40" spans="1:14" s="84" customFormat="1" ht="14.45" x14ac:dyDescent="0.3">
      <c r="A40" s="73"/>
      <c r="C40" s="85" t="s">
        <v>20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73"/>
    </row>
    <row r="41" spans="1:14" s="84" customFormat="1" ht="14.45" x14ac:dyDescent="0.3">
      <c r="A41" s="73"/>
      <c r="C41" s="85" t="s">
        <v>13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73"/>
    </row>
    <row r="42" spans="1:14" s="84" customFormat="1" thickBot="1" x14ac:dyDescent="0.35">
      <c r="A42" s="73"/>
      <c r="B42" s="78"/>
      <c r="C42" s="78" t="s">
        <v>21</v>
      </c>
      <c r="D42" s="67">
        <v>0.88820855999999992</v>
      </c>
      <c r="E42" s="67">
        <v>0.7039834610000002</v>
      </c>
      <c r="F42" s="67">
        <v>10.764236435999999</v>
      </c>
      <c r="G42" s="67">
        <v>0.93888225600000075</v>
      </c>
      <c r="H42" s="67">
        <v>2.9279571859999995</v>
      </c>
      <c r="I42" s="67">
        <v>3.6380542540000018</v>
      </c>
      <c r="J42" s="73"/>
    </row>
    <row r="43" spans="1:14" s="84" customFormat="1" ht="14.45" x14ac:dyDescent="0.3">
      <c r="A43" s="73"/>
      <c r="B43" s="31" t="s">
        <v>33</v>
      </c>
      <c r="C43" s="84" t="s">
        <v>9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73"/>
    </row>
    <row r="44" spans="1:14" s="84" customFormat="1" ht="14.45" x14ac:dyDescent="0.3">
      <c r="A44" s="73"/>
      <c r="B44" s="31"/>
      <c r="C44" s="84" t="s">
        <v>85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73"/>
    </row>
    <row r="45" spans="1:14" s="84" customFormat="1" ht="14.45" x14ac:dyDescent="0.3">
      <c r="A45" s="73"/>
      <c r="C45" s="84" t="s">
        <v>10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73"/>
    </row>
    <row r="46" spans="1:14" s="84" customFormat="1" ht="14.45" x14ac:dyDescent="0.3">
      <c r="A46" s="73"/>
      <c r="C46" s="84" t="s">
        <v>15</v>
      </c>
      <c r="D46" s="66">
        <v>0</v>
      </c>
      <c r="E46" s="66">
        <v>1.7049268549999999</v>
      </c>
      <c r="F46" s="66">
        <v>0</v>
      </c>
      <c r="G46" s="66">
        <v>0</v>
      </c>
      <c r="H46" s="66">
        <v>8.8491474199999995</v>
      </c>
      <c r="I46" s="66">
        <v>0</v>
      </c>
      <c r="J46" s="73"/>
    </row>
    <row r="47" spans="1:14" s="84" customFormat="1" ht="14.45" x14ac:dyDescent="0.3">
      <c r="A47" s="73"/>
      <c r="C47" s="85" t="s">
        <v>79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73"/>
    </row>
    <row r="48" spans="1:14" s="84" customFormat="1" ht="14.45" x14ac:dyDescent="0.3">
      <c r="A48" s="73"/>
      <c r="C48" s="85" t="s">
        <v>80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73"/>
    </row>
    <row r="49" spans="1:10" s="84" customFormat="1" ht="14.45" x14ac:dyDescent="0.3">
      <c r="A49" s="73"/>
      <c r="C49" s="85" t="s">
        <v>30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73"/>
    </row>
    <row r="50" spans="1:10" s="84" customFormat="1" ht="14.45" x14ac:dyDescent="0.3">
      <c r="A50" s="73"/>
      <c r="C50" s="85" t="s">
        <v>18</v>
      </c>
      <c r="D50" s="66">
        <v>1.4001125550000006</v>
      </c>
      <c r="E50" s="66">
        <v>0.67253825999999828</v>
      </c>
      <c r="F50" s="66">
        <v>3.1479378780000018</v>
      </c>
      <c r="G50" s="66">
        <v>3.0083893410000004</v>
      </c>
      <c r="H50" s="66">
        <v>6.0217841579999973</v>
      </c>
      <c r="I50" s="66">
        <v>8.7578371390000065</v>
      </c>
      <c r="J50" s="73"/>
    </row>
    <row r="51" spans="1:10" s="84" customFormat="1" ht="14.45" x14ac:dyDescent="0.3">
      <c r="A51" s="73"/>
      <c r="C51" s="85" t="s">
        <v>19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73"/>
    </row>
    <row r="52" spans="1:10" s="84" customFormat="1" ht="14.45" x14ac:dyDescent="0.3">
      <c r="A52" s="73"/>
      <c r="C52" s="85" t="s">
        <v>20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73"/>
    </row>
    <row r="53" spans="1:10" s="84" customFormat="1" ht="14.45" x14ac:dyDescent="0.3">
      <c r="A53" s="73"/>
      <c r="C53" s="85" t="s">
        <v>13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73"/>
    </row>
    <row r="54" spans="1:10" s="84" customFormat="1" thickBot="1" x14ac:dyDescent="0.35">
      <c r="A54" s="73"/>
      <c r="B54" s="78"/>
      <c r="C54" s="78" t="s">
        <v>21</v>
      </c>
      <c r="D54" s="67">
        <v>1.4001125550000006</v>
      </c>
      <c r="E54" s="67">
        <v>2.3774651149999979</v>
      </c>
      <c r="F54" s="67">
        <v>3.1479378780000018</v>
      </c>
      <c r="G54" s="67">
        <v>3.0083893410000004</v>
      </c>
      <c r="H54" s="67">
        <v>14.870931577999997</v>
      </c>
      <c r="I54" s="67">
        <v>8.7578371390000065</v>
      </c>
      <c r="J54" s="73"/>
    </row>
    <row r="55" spans="1:10" s="84" customFormat="1" ht="14.45" x14ac:dyDescent="0.3">
      <c r="A55" s="73"/>
      <c r="B55" s="31" t="s">
        <v>105</v>
      </c>
      <c r="C55" s="84" t="s">
        <v>9</v>
      </c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73"/>
    </row>
    <row r="56" spans="1:10" s="84" customFormat="1" ht="14.45" x14ac:dyDescent="0.3">
      <c r="A56" s="73"/>
      <c r="B56" s="31"/>
      <c r="C56" s="84" t="s">
        <v>85</v>
      </c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0</v>
      </c>
      <c r="J56" s="73"/>
    </row>
    <row r="57" spans="1:10" s="84" customFormat="1" ht="14.45" x14ac:dyDescent="0.3">
      <c r="A57" s="73"/>
      <c r="C57" s="84" t="s">
        <v>10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73"/>
    </row>
    <row r="58" spans="1:10" s="84" customFormat="1" ht="14.45" x14ac:dyDescent="0.3">
      <c r="A58" s="73"/>
      <c r="C58" s="84" t="s">
        <v>15</v>
      </c>
      <c r="D58" s="157">
        <v>0</v>
      </c>
      <c r="E58" s="157">
        <v>1.051967254</v>
      </c>
      <c r="F58" s="157">
        <v>0</v>
      </c>
      <c r="G58" s="157">
        <v>0</v>
      </c>
      <c r="H58" s="157">
        <v>0.122</v>
      </c>
      <c r="I58" s="157">
        <v>1.1000000000000001</v>
      </c>
      <c r="J58" s="73"/>
    </row>
    <row r="59" spans="1:10" s="84" customFormat="1" ht="14.45" x14ac:dyDescent="0.3">
      <c r="A59" s="73"/>
      <c r="C59" s="85" t="s">
        <v>79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73"/>
    </row>
    <row r="60" spans="1:10" s="84" customFormat="1" ht="14.45" x14ac:dyDescent="0.3">
      <c r="A60" s="73"/>
      <c r="C60" s="85" t="s">
        <v>80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73"/>
    </row>
    <row r="61" spans="1:10" s="84" customFormat="1" ht="14.45" x14ac:dyDescent="0.3">
      <c r="A61" s="73"/>
      <c r="C61" s="85" t="s">
        <v>30</v>
      </c>
      <c r="D61" s="157">
        <v>0</v>
      </c>
      <c r="E61" s="157">
        <v>0.54438341400000001</v>
      </c>
      <c r="F61" s="157">
        <v>1.0648171820000001</v>
      </c>
      <c r="G61" s="157">
        <v>0.73437422499999994</v>
      </c>
      <c r="H61" s="157">
        <v>0.32140993099999998</v>
      </c>
      <c r="I61" s="157">
        <v>0.61984865499999997</v>
      </c>
      <c r="J61" s="73"/>
    </row>
    <row r="62" spans="1:10" s="84" customFormat="1" ht="14.45" x14ac:dyDescent="0.3">
      <c r="A62" s="73"/>
      <c r="C62" s="85" t="s">
        <v>18</v>
      </c>
      <c r="D62" s="157">
        <v>1.28241918</v>
      </c>
      <c r="E62" s="157">
        <v>0.68108316899999999</v>
      </c>
      <c r="F62" s="157">
        <v>2.6849580640000008</v>
      </c>
      <c r="G62" s="157">
        <v>3.1272269609999999</v>
      </c>
      <c r="H62" s="157">
        <v>5.7801301120000037</v>
      </c>
      <c r="I62" s="157">
        <v>9.9976211059999933</v>
      </c>
      <c r="J62" s="73"/>
    </row>
    <row r="63" spans="1:10" s="84" customFormat="1" ht="14.45" x14ac:dyDescent="0.3">
      <c r="A63" s="73"/>
      <c r="C63" s="85" t="s">
        <v>19</v>
      </c>
      <c r="D63" s="157">
        <v>0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73"/>
    </row>
    <row r="64" spans="1:10" s="84" customFormat="1" ht="14.45" x14ac:dyDescent="0.3">
      <c r="A64" s="73"/>
      <c r="C64" s="85" t="s">
        <v>20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73"/>
    </row>
    <row r="65" spans="1:10" s="84" customFormat="1" ht="14.45" x14ac:dyDescent="0.3">
      <c r="A65" s="73"/>
      <c r="C65" s="85" t="s">
        <v>13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73"/>
    </row>
    <row r="66" spans="1:10" s="84" customFormat="1" thickBot="1" x14ac:dyDescent="0.35">
      <c r="A66" s="73"/>
      <c r="B66" s="78"/>
      <c r="C66" s="78" t="s">
        <v>21</v>
      </c>
      <c r="D66" s="158">
        <v>1.28241918</v>
      </c>
      <c r="E66" s="158">
        <v>2.2774338369999998</v>
      </c>
      <c r="F66" s="158">
        <v>3.7497752460000013</v>
      </c>
      <c r="G66" s="158">
        <v>3.8616011859999997</v>
      </c>
      <c r="H66" s="158">
        <v>6.2235400430000034</v>
      </c>
      <c r="I66" s="158">
        <v>11.717469760999993</v>
      </c>
      <c r="J66" s="73"/>
    </row>
    <row r="67" spans="1:10" s="84" customFormat="1" ht="14.45" x14ac:dyDescent="0.3">
      <c r="A67" s="73"/>
      <c r="B67" s="31" t="s">
        <v>36</v>
      </c>
      <c r="C67" s="84" t="s">
        <v>9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0.51963632399999993</v>
      </c>
      <c r="J67" s="73"/>
    </row>
    <row r="68" spans="1:10" s="84" customFormat="1" ht="14.45" x14ac:dyDescent="0.3">
      <c r="A68" s="73"/>
      <c r="B68" s="31"/>
      <c r="C68" s="84" t="s">
        <v>85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73"/>
    </row>
    <row r="69" spans="1:10" s="84" customFormat="1" ht="14.45" x14ac:dyDescent="0.3">
      <c r="A69" s="73"/>
      <c r="C69" s="84" t="s">
        <v>10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73"/>
    </row>
    <row r="70" spans="1:10" s="84" customFormat="1" ht="14.45" x14ac:dyDescent="0.3">
      <c r="A70" s="73"/>
      <c r="C70" s="84" t="s">
        <v>15</v>
      </c>
      <c r="D70" s="66">
        <v>0</v>
      </c>
      <c r="E70" s="66">
        <v>1.7000000000000001E-2</v>
      </c>
      <c r="F70" s="66">
        <v>0</v>
      </c>
      <c r="G70" s="66">
        <v>0</v>
      </c>
      <c r="H70" s="66">
        <v>0</v>
      </c>
      <c r="I70" s="66">
        <v>0</v>
      </c>
      <c r="J70" s="73"/>
    </row>
    <row r="71" spans="1:10" s="84" customFormat="1" ht="14.45" x14ac:dyDescent="0.3">
      <c r="A71" s="73"/>
      <c r="C71" s="85" t="s">
        <v>79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73"/>
    </row>
    <row r="72" spans="1:10" s="84" customFormat="1" ht="14.45" x14ac:dyDescent="0.3">
      <c r="A72" s="73"/>
      <c r="C72" s="85" t="s">
        <v>80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73"/>
    </row>
    <row r="73" spans="1:10" s="84" customFormat="1" ht="14.45" x14ac:dyDescent="0.3">
      <c r="A73" s="73"/>
      <c r="C73" s="85" t="s">
        <v>30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73"/>
    </row>
    <row r="74" spans="1:10" s="84" customFormat="1" ht="14.45" x14ac:dyDescent="0.3">
      <c r="A74" s="73"/>
      <c r="C74" s="85" t="s">
        <v>18</v>
      </c>
      <c r="D74" s="66">
        <v>0.24705028199999998</v>
      </c>
      <c r="E74" s="66">
        <v>0.15706750800000005</v>
      </c>
      <c r="F74" s="66">
        <v>0.67779593999999999</v>
      </c>
      <c r="G74" s="66">
        <v>0.76137796799999991</v>
      </c>
      <c r="H74" s="66">
        <v>1.4568138060000002</v>
      </c>
      <c r="I74" s="66">
        <v>2.9572052639999997</v>
      </c>
      <c r="J74" s="73"/>
    </row>
    <row r="75" spans="1:10" s="84" customFormat="1" ht="14.45" x14ac:dyDescent="0.3">
      <c r="A75" s="73"/>
      <c r="C75" s="85" t="s">
        <v>19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73"/>
    </row>
    <row r="76" spans="1:10" s="84" customFormat="1" ht="14.45" x14ac:dyDescent="0.3">
      <c r="A76" s="73"/>
      <c r="C76" s="85" t="s">
        <v>20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73"/>
    </row>
    <row r="77" spans="1:10" s="84" customFormat="1" ht="14.45" x14ac:dyDescent="0.3">
      <c r="A77" s="73"/>
      <c r="C77" s="85" t="s">
        <v>13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73"/>
    </row>
    <row r="78" spans="1:10" s="84" customFormat="1" thickBot="1" x14ac:dyDescent="0.35">
      <c r="A78" s="73"/>
      <c r="B78" s="78"/>
      <c r="C78" s="78" t="s">
        <v>21</v>
      </c>
      <c r="D78" s="67">
        <v>0.24705028199999998</v>
      </c>
      <c r="E78" s="67">
        <v>0.17406750800000004</v>
      </c>
      <c r="F78" s="67">
        <v>0.67779593999999999</v>
      </c>
      <c r="G78" s="67">
        <v>0.76137796799999991</v>
      </c>
      <c r="H78" s="67">
        <v>1.4568138060000002</v>
      </c>
      <c r="I78" s="67">
        <v>3.4768415879999996</v>
      </c>
      <c r="J78" s="73"/>
    </row>
    <row r="79" spans="1:10" s="84" customFormat="1" ht="14.45" x14ac:dyDescent="0.3">
      <c r="A79" s="73"/>
      <c r="B79" s="31" t="s">
        <v>37</v>
      </c>
      <c r="C79" s="84" t="s">
        <v>9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73"/>
    </row>
    <row r="80" spans="1:10" s="84" customFormat="1" ht="14.45" x14ac:dyDescent="0.3">
      <c r="A80" s="73"/>
      <c r="B80" s="31"/>
      <c r="C80" s="84" t="s">
        <v>85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73"/>
    </row>
    <row r="81" spans="1:10" s="84" customFormat="1" ht="14.45" x14ac:dyDescent="0.3">
      <c r="A81" s="73"/>
      <c r="C81" s="84" t="s">
        <v>10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73"/>
    </row>
    <row r="82" spans="1:10" s="84" customFormat="1" ht="14.45" x14ac:dyDescent="0.3">
      <c r="A82" s="73"/>
      <c r="C82" s="84" t="s">
        <v>15</v>
      </c>
      <c r="D82" s="66">
        <v>0</v>
      </c>
      <c r="E82" s="66">
        <v>0</v>
      </c>
      <c r="F82" s="66">
        <v>0</v>
      </c>
      <c r="G82" s="66">
        <v>0</v>
      </c>
      <c r="H82" s="66">
        <v>1.2</v>
      </c>
      <c r="I82" s="66">
        <v>0</v>
      </c>
      <c r="J82" s="73"/>
    </row>
    <row r="83" spans="1:10" s="84" customFormat="1" ht="15" customHeight="1" x14ac:dyDescent="0.3">
      <c r="A83" s="73"/>
      <c r="C83" s="85" t="s">
        <v>79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73"/>
    </row>
    <row r="84" spans="1:10" s="84" customFormat="1" ht="15" customHeight="1" x14ac:dyDescent="0.3">
      <c r="A84" s="73"/>
      <c r="C84" s="85" t="s">
        <v>80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73"/>
    </row>
    <row r="85" spans="1:10" s="84" customFormat="1" ht="14.45" x14ac:dyDescent="0.3">
      <c r="A85" s="73"/>
      <c r="C85" s="85" t="s">
        <v>30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73"/>
    </row>
    <row r="86" spans="1:10" s="84" customFormat="1" ht="14.45" x14ac:dyDescent="0.3">
      <c r="A86" s="73"/>
      <c r="C86" s="85" t="s">
        <v>18</v>
      </c>
      <c r="D86" s="66">
        <v>0.27487629899999988</v>
      </c>
      <c r="E86" s="66">
        <v>0.15972438700000008</v>
      </c>
      <c r="F86" s="66">
        <v>0.60629213999999987</v>
      </c>
      <c r="G86" s="66">
        <v>0.83968267899999982</v>
      </c>
      <c r="H86" s="66">
        <v>1.403097558</v>
      </c>
      <c r="I86" s="66">
        <v>2.3567479339999995</v>
      </c>
      <c r="J86" s="73"/>
    </row>
    <row r="87" spans="1:10" s="84" customFormat="1" ht="14.45" x14ac:dyDescent="0.3">
      <c r="A87" s="73"/>
      <c r="C87" s="85" t="s">
        <v>19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73"/>
    </row>
    <row r="88" spans="1:10" s="84" customFormat="1" ht="14.45" x14ac:dyDescent="0.3">
      <c r="A88" s="73"/>
      <c r="C88" s="85" t="s">
        <v>20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73"/>
    </row>
    <row r="89" spans="1:10" s="84" customFormat="1" ht="14.45" x14ac:dyDescent="0.3">
      <c r="A89" s="73"/>
      <c r="C89" s="85" t="s">
        <v>13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73"/>
    </row>
    <row r="90" spans="1:10" s="84" customFormat="1" thickBot="1" x14ac:dyDescent="0.35">
      <c r="A90" s="73"/>
      <c r="B90" s="78"/>
      <c r="C90" s="78" t="s">
        <v>21</v>
      </c>
      <c r="D90" s="67">
        <v>0.27487629899999988</v>
      </c>
      <c r="E90" s="67">
        <v>0.15972438700000008</v>
      </c>
      <c r="F90" s="67">
        <v>0.60629213999999987</v>
      </c>
      <c r="G90" s="67">
        <v>0.83968267899999982</v>
      </c>
      <c r="H90" s="67">
        <v>2.603097558</v>
      </c>
      <c r="I90" s="67">
        <v>2.3567479339999995</v>
      </c>
      <c r="J90" s="73"/>
    </row>
    <row r="91" spans="1:10" s="84" customFormat="1" ht="14.45" x14ac:dyDescent="0.3">
      <c r="A91" s="73"/>
      <c r="B91" s="31" t="s">
        <v>38</v>
      </c>
      <c r="C91" s="84" t="s">
        <v>9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73"/>
    </row>
    <row r="92" spans="1:10" s="84" customFormat="1" ht="14.45" x14ac:dyDescent="0.3">
      <c r="A92" s="73"/>
      <c r="B92" s="31"/>
      <c r="C92" s="84" t="s">
        <v>85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73"/>
    </row>
    <row r="93" spans="1:10" s="84" customFormat="1" ht="14.45" x14ac:dyDescent="0.3">
      <c r="A93" s="73"/>
      <c r="C93" s="84" t="s">
        <v>10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73"/>
    </row>
    <row r="94" spans="1:10" s="84" customFormat="1" ht="14.45" x14ac:dyDescent="0.3">
      <c r="A94" s="73"/>
      <c r="C94" s="84" t="s">
        <v>15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73"/>
    </row>
    <row r="95" spans="1:10" s="84" customFormat="1" ht="14.45" x14ac:dyDescent="0.3">
      <c r="A95" s="73"/>
      <c r="C95" s="85" t="s">
        <v>79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73"/>
    </row>
    <row r="96" spans="1:10" s="84" customFormat="1" ht="14.45" x14ac:dyDescent="0.3">
      <c r="A96" s="73"/>
      <c r="C96" s="85" t="s">
        <v>80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73"/>
    </row>
    <row r="97" spans="1:10" s="84" customFormat="1" ht="14.45" x14ac:dyDescent="0.3">
      <c r="A97" s="73"/>
      <c r="C97" s="85" t="s">
        <v>30</v>
      </c>
      <c r="D97" s="66">
        <v>0</v>
      </c>
      <c r="E97" s="66">
        <v>5.1642896000000001E-2</v>
      </c>
      <c r="F97" s="66">
        <v>1.8680772000000002E-2</v>
      </c>
      <c r="G97" s="66">
        <v>0</v>
      </c>
      <c r="H97" s="66">
        <v>3.5006970000000001E-3</v>
      </c>
      <c r="I97" s="66">
        <v>6.6334686000000004E-2</v>
      </c>
      <c r="J97" s="73"/>
    </row>
    <row r="98" spans="1:10" s="84" customFormat="1" ht="14.45" x14ac:dyDescent="0.3">
      <c r="A98" s="73"/>
      <c r="C98" s="85" t="s">
        <v>18</v>
      </c>
      <c r="D98" s="66">
        <v>0.11794745099999999</v>
      </c>
      <c r="E98" s="66">
        <v>5.3179269000000015E-2</v>
      </c>
      <c r="F98" s="66">
        <v>0.25478446499999996</v>
      </c>
      <c r="G98" s="66">
        <v>0.23400591000000009</v>
      </c>
      <c r="H98" s="66">
        <v>0.47210849399999982</v>
      </c>
      <c r="I98" s="66">
        <v>0.70683630300000044</v>
      </c>
      <c r="J98" s="73"/>
    </row>
    <row r="99" spans="1:10" s="84" customFormat="1" ht="14.45" x14ac:dyDescent="0.3">
      <c r="A99" s="73"/>
      <c r="C99" s="85" t="s">
        <v>19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73"/>
    </row>
    <row r="100" spans="1:10" s="84" customFormat="1" ht="14.45" x14ac:dyDescent="0.3">
      <c r="A100" s="73"/>
      <c r="C100" s="85" t="s">
        <v>20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73"/>
    </row>
    <row r="101" spans="1:10" s="84" customFormat="1" ht="14.45" x14ac:dyDescent="0.3">
      <c r="A101" s="73"/>
      <c r="C101" s="85" t="s">
        <v>13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73"/>
    </row>
    <row r="102" spans="1:10" s="84" customFormat="1" thickBot="1" x14ac:dyDescent="0.35">
      <c r="A102" s="73"/>
      <c r="B102" s="78"/>
      <c r="C102" s="78" t="s">
        <v>21</v>
      </c>
      <c r="D102" s="67">
        <v>0.11794745099999999</v>
      </c>
      <c r="E102" s="67">
        <v>0.10482216500000002</v>
      </c>
      <c r="F102" s="67">
        <v>0.27346523699999997</v>
      </c>
      <c r="G102" s="67">
        <v>0.23400591000000009</v>
      </c>
      <c r="H102" s="67">
        <v>0.47560919099999982</v>
      </c>
      <c r="I102" s="67">
        <v>0.77317098900000047</v>
      </c>
      <c r="J102" s="73"/>
    </row>
    <row r="103" spans="1:10" s="84" customFormat="1" ht="14.45" x14ac:dyDescent="0.3">
      <c r="A103" s="73"/>
      <c r="B103" s="31" t="s">
        <v>39</v>
      </c>
      <c r="C103" s="84" t="s">
        <v>9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73"/>
    </row>
    <row r="104" spans="1:10" s="84" customFormat="1" ht="14.45" x14ac:dyDescent="0.3">
      <c r="A104" s="73"/>
      <c r="B104" s="31"/>
      <c r="C104" s="84" t="s">
        <v>85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73"/>
    </row>
    <row r="105" spans="1:10" s="84" customFormat="1" ht="14.45" x14ac:dyDescent="0.3">
      <c r="A105" s="73"/>
      <c r="C105" s="84" t="s">
        <v>10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73"/>
    </row>
    <row r="106" spans="1:10" s="84" customFormat="1" ht="14.45" x14ac:dyDescent="0.3">
      <c r="A106" s="73"/>
      <c r="C106" s="84" t="s">
        <v>15</v>
      </c>
      <c r="D106" s="66">
        <v>0</v>
      </c>
      <c r="E106" s="66">
        <v>0.1</v>
      </c>
      <c r="F106" s="66">
        <v>2.3E-2</v>
      </c>
      <c r="G106" s="66">
        <v>0</v>
      </c>
      <c r="H106" s="66">
        <v>0.2</v>
      </c>
      <c r="I106" s="66">
        <v>0</v>
      </c>
      <c r="J106" s="73"/>
    </row>
    <row r="107" spans="1:10" s="84" customFormat="1" ht="14.45" x14ac:dyDescent="0.3">
      <c r="A107" s="73"/>
      <c r="C107" s="85" t="s">
        <v>79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73"/>
    </row>
    <row r="108" spans="1:10" s="84" customFormat="1" ht="14.45" x14ac:dyDescent="0.3">
      <c r="A108" s="73"/>
      <c r="C108" s="85" t="s">
        <v>80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73"/>
    </row>
    <row r="109" spans="1:10" s="84" customFormat="1" ht="14.45" x14ac:dyDescent="0.3">
      <c r="A109" s="73"/>
      <c r="C109" s="85" t="s">
        <v>30</v>
      </c>
      <c r="D109" s="66">
        <v>0</v>
      </c>
      <c r="E109" s="66">
        <v>1.0950172999999999E-2</v>
      </c>
      <c r="F109" s="66">
        <v>0.12634578600000002</v>
      </c>
      <c r="G109" s="66">
        <v>0</v>
      </c>
      <c r="H109" s="66">
        <v>0</v>
      </c>
      <c r="I109" s="66">
        <v>0</v>
      </c>
      <c r="J109" s="73"/>
    </row>
    <row r="110" spans="1:10" s="84" customFormat="1" ht="14.45" x14ac:dyDescent="0.3">
      <c r="A110" s="73"/>
      <c r="C110" s="85" t="s">
        <v>18</v>
      </c>
      <c r="D110" s="66">
        <v>0.59023602899999994</v>
      </c>
      <c r="E110" s="66">
        <v>0.3752552039999999</v>
      </c>
      <c r="F110" s="66">
        <v>1.4393104960000001</v>
      </c>
      <c r="G110" s="66">
        <v>1.8190333890000008</v>
      </c>
      <c r="H110" s="66">
        <v>3.227944873999999</v>
      </c>
      <c r="I110" s="66">
        <v>4.4986149240000017</v>
      </c>
      <c r="J110" s="73"/>
    </row>
    <row r="111" spans="1:10" s="84" customFormat="1" ht="14.45" x14ac:dyDescent="0.3">
      <c r="A111" s="73"/>
      <c r="C111" s="85" t="s">
        <v>19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73"/>
    </row>
    <row r="112" spans="1:10" s="84" customFormat="1" ht="14.45" x14ac:dyDescent="0.3">
      <c r="A112" s="73"/>
      <c r="C112" s="85" t="s">
        <v>20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73"/>
    </row>
    <row r="113" spans="1:10" s="84" customFormat="1" ht="14.45" x14ac:dyDescent="0.3">
      <c r="A113" s="73"/>
      <c r="C113" s="85" t="s">
        <v>13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73"/>
    </row>
    <row r="114" spans="1:10" s="84" customFormat="1" thickBot="1" x14ac:dyDescent="0.35">
      <c r="A114" s="73"/>
      <c r="B114" s="78"/>
      <c r="C114" s="78" t="s">
        <v>21</v>
      </c>
      <c r="D114" s="67">
        <v>0.59023602899999994</v>
      </c>
      <c r="E114" s="67">
        <v>0.48620537699999988</v>
      </c>
      <c r="F114" s="67">
        <v>1.5886562820000001</v>
      </c>
      <c r="G114" s="67">
        <v>1.8190333890000008</v>
      </c>
      <c r="H114" s="67">
        <v>3.4279448739999991</v>
      </c>
      <c r="I114" s="67">
        <v>4.4986149240000017</v>
      </c>
      <c r="J114" s="73"/>
    </row>
    <row r="115" spans="1:10" s="84" customFormat="1" ht="14.45" x14ac:dyDescent="0.3">
      <c r="A115" s="73"/>
      <c r="B115" s="31" t="s">
        <v>107</v>
      </c>
      <c r="C115" s="84" t="s">
        <v>9</v>
      </c>
      <c r="D115" s="159">
        <v>0</v>
      </c>
      <c r="E115" s="159">
        <v>0</v>
      </c>
      <c r="F115" s="159">
        <v>0</v>
      </c>
      <c r="G115" s="159">
        <v>0</v>
      </c>
      <c r="H115" s="159">
        <v>0</v>
      </c>
      <c r="I115" s="159">
        <v>0</v>
      </c>
      <c r="J115" s="73"/>
    </row>
    <row r="116" spans="1:10" s="84" customFormat="1" ht="14.45" x14ac:dyDescent="0.3">
      <c r="A116" s="73"/>
      <c r="B116" s="31"/>
      <c r="C116" s="84" t="s">
        <v>85</v>
      </c>
      <c r="D116" s="159">
        <v>0</v>
      </c>
      <c r="E116" s="159">
        <v>0</v>
      </c>
      <c r="F116" s="159">
        <v>0</v>
      </c>
      <c r="G116" s="159">
        <v>0</v>
      </c>
      <c r="H116" s="159">
        <v>0</v>
      </c>
      <c r="I116" s="159">
        <v>0</v>
      </c>
      <c r="J116" s="73"/>
    </row>
    <row r="117" spans="1:10" s="84" customFormat="1" ht="14.45" x14ac:dyDescent="0.3">
      <c r="A117" s="73"/>
      <c r="C117" s="84" t="s">
        <v>10</v>
      </c>
      <c r="D117" s="159">
        <v>0</v>
      </c>
      <c r="E117" s="159">
        <v>0</v>
      </c>
      <c r="F117" s="159">
        <v>0</v>
      </c>
      <c r="G117" s="159">
        <v>0</v>
      </c>
      <c r="H117" s="159">
        <v>0</v>
      </c>
      <c r="I117" s="159">
        <v>0</v>
      </c>
      <c r="J117" s="73"/>
    </row>
    <row r="118" spans="1:10" s="84" customFormat="1" ht="14.45" x14ac:dyDescent="0.3">
      <c r="A118" s="73"/>
      <c r="C118" s="84" t="s">
        <v>15</v>
      </c>
      <c r="D118" s="159">
        <v>0</v>
      </c>
      <c r="E118" s="159">
        <v>1.205105892</v>
      </c>
      <c r="F118" s="159">
        <v>0</v>
      </c>
      <c r="G118" s="159">
        <v>0</v>
      </c>
      <c r="H118" s="159">
        <v>0.46685674799999999</v>
      </c>
      <c r="I118" s="159">
        <v>0</v>
      </c>
      <c r="J118" s="73"/>
    </row>
    <row r="119" spans="1:10" s="84" customFormat="1" ht="14.45" x14ac:dyDescent="0.3">
      <c r="A119" s="73"/>
      <c r="C119" s="85" t="s">
        <v>79</v>
      </c>
      <c r="D119" s="159">
        <v>0</v>
      </c>
      <c r="E119" s="159">
        <v>0</v>
      </c>
      <c r="F119" s="159">
        <v>0</v>
      </c>
      <c r="G119" s="159">
        <v>0</v>
      </c>
      <c r="H119" s="159">
        <v>0</v>
      </c>
      <c r="I119" s="159">
        <v>0</v>
      </c>
      <c r="J119" s="73"/>
    </row>
    <row r="120" spans="1:10" s="84" customFormat="1" ht="14.45" x14ac:dyDescent="0.3">
      <c r="A120" s="73"/>
      <c r="C120" s="85" t="s">
        <v>80</v>
      </c>
      <c r="D120" s="159">
        <v>0</v>
      </c>
      <c r="E120" s="159">
        <v>0</v>
      </c>
      <c r="F120" s="159">
        <v>0</v>
      </c>
      <c r="G120" s="159">
        <v>0</v>
      </c>
      <c r="H120" s="159">
        <v>0</v>
      </c>
      <c r="I120" s="159">
        <v>0</v>
      </c>
      <c r="J120" s="73"/>
    </row>
    <row r="121" spans="1:10" s="84" customFormat="1" ht="14.45" x14ac:dyDescent="0.3">
      <c r="A121" s="73"/>
      <c r="C121" s="85" t="s">
        <v>30</v>
      </c>
      <c r="D121" s="159">
        <v>0</v>
      </c>
      <c r="E121" s="159">
        <v>1.4406213289999998</v>
      </c>
      <c r="F121" s="159">
        <v>3.0143387540000002</v>
      </c>
      <c r="G121" s="159">
        <v>1.24</v>
      </c>
      <c r="H121" s="159">
        <v>1.1819999999999999</v>
      </c>
      <c r="I121" s="159">
        <v>1.8714097519999999</v>
      </c>
      <c r="J121" s="73"/>
    </row>
    <row r="122" spans="1:10" s="84" customFormat="1" ht="14.45" x14ac:dyDescent="0.3">
      <c r="A122" s="73"/>
      <c r="C122" s="85" t="s">
        <v>18</v>
      </c>
      <c r="D122" s="159">
        <v>2.2134836790000003</v>
      </c>
      <c r="E122" s="159">
        <v>0.79445866700000023</v>
      </c>
      <c r="F122" s="159">
        <v>2.669356584</v>
      </c>
      <c r="G122" s="159">
        <v>2.7652519100000017</v>
      </c>
      <c r="H122" s="159">
        <v>4.7472090999999974</v>
      </c>
      <c r="I122" s="159">
        <v>6.6956988510000048</v>
      </c>
      <c r="J122" s="73"/>
    </row>
    <row r="123" spans="1:10" s="84" customFormat="1" ht="14.45" x14ac:dyDescent="0.3">
      <c r="A123" s="73"/>
      <c r="C123" s="85" t="s">
        <v>19</v>
      </c>
      <c r="D123" s="159">
        <v>0</v>
      </c>
      <c r="E123" s="159">
        <v>0</v>
      </c>
      <c r="F123" s="159">
        <v>0</v>
      </c>
      <c r="G123" s="159">
        <v>0</v>
      </c>
      <c r="H123" s="159">
        <v>0</v>
      </c>
      <c r="I123" s="159">
        <v>0</v>
      </c>
      <c r="J123" s="73"/>
    </row>
    <row r="124" spans="1:10" s="84" customFormat="1" ht="14.45" x14ac:dyDescent="0.3">
      <c r="A124" s="73"/>
      <c r="C124" s="85" t="s">
        <v>20</v>
      </c>
      <c r="D124" s="159">
        <v>0</v>
      </c>
      <c r="E124" s="159">
        <v>0</v>
      </c>
      <c r="F124" s="159">
        <v>0</v>
      </c>
      <c r="G124" s="159">
        <v>0</v>
      </c>
      <c r="H124" s="159">
        <v>0</v>
      </c>
      <c r="I124" s="159">
        <v>0</v>
      </c>
      <c r="J124" s="73"/>
    </row>
    <row r="125" spans="1:10" s="84" customFormat="1" ht="14.45" x14ac:dyDescent="0.3">
      <c r="A125" s="73"/>
      <c r="C125" s="85" t="s">
        <v>13</v>
      </c>
      <c r="D125" s="159">
        <v>0</v>
      </c>
      <c r="E125" s="159">
        <v>0</v>
      </c>
      <c r="F125" s="159">
        <v>0</v>
      </c>
      <c r="G125" s="159">
        <v>0</v>
      </c>
      <c r="H125" s="159">
        <v>0</v>
      </c>
      <c r="I125" s="159">
        <v>0</v>
      </c>
      <c r="J125" s="73"/>
    </row>
    <row r="126" spans="1:10" s="84" customFormat="1" thickBot="1" x14ac:dyDescent="0.35">
      <c r="A126" s="73"/>
      <c r="B126" s="78"/>
      <c r="C126" s="78" t="s">
        <v>21</v>
      </c>
      <c r="D126" s="160">
        <v>2.2134836790000003</v>
      </c>
      <c r="E126" s="160">
        <v>3.4401858880000002</v>
      </c>
      <c r="F126" s="160">
        <v>5.6836953380000006</v>
      </c>
      <c r="G126" s="160">
        <v>4.0052519100000019</v>
      </c>
      <c r="H126" s="160">
        <v>6.3960658479999974</v>
      </c>
      <c r="I126" s="160">
        <v>8.5671086030000048</v>
      </c>
      <c r="J126" s="73"/>
    </row>
    <row r="127" spans="1:10" s="84" customFormat="1" ht="14.45" x14ac:dyDescent="0.3">
      <c r="A127" s="73"/>
      <c r="B127" s="31" t="s">
        <v>106</v>
      </c>
      <c r="C127" s="84" t="s">
        <v>9</v>
      </c>
      <c r="D127" s="161">
        <v>0</v>
      </c>
      <c r="E127" s="161">
        <v>0</v>
      </c>
      <c r="F127" s="161">
        <v>0</v>
      </c>
      <c r="G127" s="161">
        <v>0</v>
      </c>
      <c r="H127" s="161">
        <v>0</v>
      </c>
      <c r="I127" s="161">
        <v>0</v>
      </c>
      <c r="J127" s="73"/>
    </row>
    <row r="128" spans="1:10" s="84" customFormat="1" ht="14.45" x14ac:dyDescent="0.3">
      <c r="A128" s="73"/>
      <c r="B128" s="31"/>
      <c r="C128" s="84" t="s">
        <v>85</v>
      </c>
      <c r="D128" s="157">
        <v>0</v>
      </c>
      <c r="E128" s="157">
        <v>0</v>
      </c>
      <c r="F128" s="157">
        <v>0</v>
      </c>
      <c r="G128" s="157">
        <v>0</v>
      </c>
      <c r="H128" s="157">
        <v>0</v>
      </c>
      <c r="I128" s="157">
        <v>0</v>
      </c>
      <c r="J128" s="73"/>
    </row>
    <row r="129" spans="1:10" s="84" customFormat="1" ht="14.45" x14ac:dyDescent="0.3">
      <c r="A129" s="73"/>
      <c r="C129" s="84" t="s">
        <v>10</v>
      </c>
      <c r="D129" s="157">
        <v>0</v>
      </c>
      <c r="E129" s="157">
        <v>0</v>
      </c>
      <c r="F129" s="157">
        <v>0</v>
      </c>
      <c r="G129" s="157">
        <v>0</v>
      </c>
      <c r="H129" s="157">
        <v>0</v>
      </c>
      <c r="I129" s="157">
        <v>0</v>
      </c>
      <c r="J129" s="73"/>
    </row>
    <row r="130" spans="1:10" s="84" customFormat="1" ht="14.45" x14ac:dyDescent="0.3">
      <c r="A130" s="73"/>
      <c r="C130" s="84" t="s">
        <v>15</v>
      </c>
      <c r="D130" s="157">
        <v>0</v>
      </c>
      <c r="E130" s="157">
        <v>0</v>
      </c>
      <c r="F130" s="157">
        <v>0</v>
      </c>
      <c r="G130" s="157">
        <v>0</v>
      </c>
      <c r="H130" s="157">
        <v>0</v>
      </c>
      <c r="I130" s="157">
        <v>0</v>
      </c>
      <c r="J130" s="73"/>
    </row>
    <row r="131" spans="1:10" s="84" customFormat="1" ht="14.45" x14ac:dyDescent="0.3">
      <c r="A131" s="73"/>
      <c r="C131" s="85" t="s">
        <v>79</v>
      </c>
      <c r="D131" s="157">
        <v>0</v>
      </c>
      <c r="E131" s="157">
        <v>0</v>
      </c>
      <c r="F131" s="157">
        <v>0</v>
      </c>
      <c r="G131" s="157">
        <v>0</v>
      </c>
      <c r="H131" s="157">
        <v>0</v>
      </c>
      <c r="I131" s="157">
        <v>0</v>
      </c>
      <c r="J131" s="73"/>
    </row>
    <row r="132" spans="1:10" s="84" customFormat="1" ht="14.45" x14ac:dyDescent="0.3">
      <c r="A132" s="73"/>
      <c r="C132" s="85" t="s">
        <v>80</v>
      </c>
      <c r="D132" s="157">
        <v>0</v>
      </c>
      <c r="E132" s="157">
        <v>0</v>
      </c>
      <c r="F132" s="157">
        <v>0</v>
      </c>
      <c r="G132" s="157">
        <v>0</v>
      </c>
      <c r="H132" s="157">
        <v>0</v>
      </c>
      <c r="I132" s="157">
        <v>0</v>
      </c>
      <c r="J132" s="73"/>
    </row>
    <row r="133" spans="1:10" s="84" customFormat="1" ht="14.45" x14ac:dyDescent="0.3">
      <c r="A133" s="73"/>
      <c r="C133" s="85" t="s">
        <v>30</v>
      </c>
      <c r="D133" s="157">
        <v>0</v>
      </c>
      <c r="E133" s="157">
        <v>0</v>
      </c>
      <c r="F133" s="157">
        <v>0</v>
      </c>
      <c r="G133" s="157">
        <v>0</v>
      </c>
      <c r="H133" s="157">
        <v>0</v>
      </c>
      <c r="I133" s="157">
        <v>0</v>
      </c>
      <c r="J133" s="73"/>
    </row>
    <row r="134" spans="1:10" s="84" customFormat="1" ht="14.45" x14ac:dyDescent="0.3">
      <c r="A134" s="73"/>
      <c r="C134" s="85" t="s">
        <v>18</v>
      </c>
      <c r="D134" s="157">
        <v>0.69321970799999988</v>
      </c>
      <c r="E134" s="157">
        <v>0.38110215600000025</v>
      </c>
      <c r="F134" s="157">
        <v>1.4123884609999997</v>
      </c>
      <c r="G134" s="157">
        <v>1.7744538090000013</v>
      </c>
      <c r="H134" s="157">
        <v>3.1846884439999981</v>
      </c>
      <c r="I134" s="157">
        <v>4.3206138190000001</v>
      </c>
      <c r="J134" s="73"/>
    </row>
    <row r="135" spans="1:10" s="84" customFormat="1" ht="14.45" x14ac:dyDescent="0.3">
      <c r="A135" s="73"/>
      <c r="C135" s="85" t="s">
        <v>19</v>
      </c>
      <c r="D135" s="157">
        <v>0</v>
      </c>
      <c r="E135" s="157">
        <v>0</v>
      </c>
      <c r="F135" s="157">
        <v>0</v>
      </c>
      <c r="G135" s="157">
        <v>0</v>
      </c>
      <c r="H135" s="157">
        <v>0</v>
      </c>
      <c r="I135" s="157">
        <v>0</v>
      </c>
      <c r="J135" s="73"/>
    </row>
    <row r="136" spans="1:10" s="84" customFormat="1" ht="14.45" x14ac:dyDescent="0.3">
      <c r="A136" s="73"/>
      <c r="C136" s="85" t="s">
        <v>20</v>
      </c>
      <c r="D136" s="157">
        <v>0</v>
      </c>
      <c r="E136" s="157">
        <v>0</v>
      </c>
      <c r="F136" s="157">
        <v>0</v>
      </c>
      <c r="G136" s="157">
        <v>0</v>
      </c>
      <c r="H136" s="157">
        <v>0</v>
      </c>
      <c r="I136" s="157">
        <v>0</v>
      </c>
      <c r="J136" s="73"/>
    </row>
    <row r="137" spans="1:10" s="84" customFormat="1" ht="14.45" x14ac:dyDescent="0.3">
      <c r="A137" s="73"/>
      <c r="C137" s="85" t="s">
        <v>13</v>
      </c>
      <c r="D137" s="157">
        <v>0</v>
      </c>
      <c r="E137" s="157">
        <v>0</v>
      </c>
      <c r="F137" s="157">
        <v>0</v>
      </c>
      <c r="G137" s="157">
        <v>0</v>
      </c>
      <c r="H137" s="157">
        <v>0</v>
      </c>
      <c r="I137" s="157">
        <v>0</v>
      </c>
      <c r="J137" s="73"/>
    </row>
    <row r="138" spans="1:10" s="84" customFormat="1" thickBot="1" x14ac:dyDescent="0.35">
      <c r="A138" s="73"/>
      <c r="B138" s="78"/>
      <c r="C138" s="78" t="s">
        <v>21</v>
      </c>
      <c r="D138" s="158">
        <v>0.69321970799999988</v>
      </c>
      <c r="E138" s="158">
        <v>0.38110215600000025</v>
      </c>
      <c r="F138" s="158">
        <v>1.4123884609999997</v>
      </c>
      <c r="G138" s="158">
        <v>1.7744538090000013</v>
      </c>
      <c r="H138" s="158">
        <v>3.1846884439999981</v>
      </c>
      <c r="I138" s="158">
        <v>4.3206138190000001</v>
      </c>
      <c r="J138" s="73"/>
    </row>
    <row r="139" spans="1:10" s="84" customFormat="1" ht="14.45" x14ac:dyDescent="0.3">
      <c r="A139" s="73"/>
      <c r="B139" s="31" t="s">
        <v>31</v>
      </c>
      <c r="C139" s="84" t="s">
        <v>9</v>
      </c>
      <c r="D139" s="65">
        <v>0</v>
      </c>
      <c r="E139" s="65">
        <v>0</v>
      </c>
      <c r="F139" s="65">
        <v>2.7256209999999997E-3</v>
      </c>
      <c r="G139" s="65">
        <v>2.3226801999999998E-2</v>
      </c>
      <c r="H139" s="65">
        <v>1.3013139999999999E-2</v>
      </c>
      <c r="I139" s="65">
        <v>4.0595187999999997E-2</v>
      </c>
      <c r="J139" s="73"/>
    </row>
    <row r="140" spans="1:10" s="84" customFormat="1" ht="14.45" x14ac:dyDescent="0.3">
      <c r="A140" s="73"/>
      <c r="B140" s="31"/>
      <c r="C140" s="84" t="s">
        <v>85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73"/>
    </row>
    <row r="141" spans="1:10" s="84" customFormat="1" ht="14.45" x14ac:dyDescent="0.3">
      <c r="A141" s="73"/>
      <c r="C141" s="84" t="s">
        <v>10</v>
      </c>
      <c r="D141" s="66">
        <v>0</v>
      </c>
      <c r="E141" s="66">
        <v>0.27934435800000001</v>
      </c>
      <c r="F141" s="66">
        <v>0</v>
      </c>
      <c r="G141" s="66">
        <v>0</v>
      </c>
      <c r="H141" s="66">
        <v>0</v>
      </c>
      <c r="I141" s="66">
        <v>0</v>
      </c>
      <c r="J141" s="73"/>
    </row>
    <row r="142" spans="1:10" s="84" customFormat="1" ht="14.45" x14ac:dyDescent="0.3">
      <c r="A142" s="73"/>
      <c r="C142" s="84" t="s">
        <v>15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73"/>
    </row>
    <row r="143" spans="1:10" s="84" customFormat="1" ht="14.45" x14ac:dyDescent="0.3">
      <c r="A143" s="73"/>
      <c r="C143" s="85" t="s">
        <v>79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73"/>
    </row>
    <row r="144" spans="1:10" s="84" customFormat="1" ht="14.45" x14ac:dyDescent="0.3">
      <c r="A144" s="73"/>
      <c r="C144" s="85" t="s">
        <v>80</v>
      </c>
      <c r="D144" s="66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73"/>
    </row>
    <row r="145" spans="1:10" s="84" customFormat="1" ht="14.45" x14ac:dyDescent="0.3">
      <c r="A145" s="73"/>
      <c r="C145" s="85" t="s">
        <v>30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73"/>
    </row>
    <row r="146" spans="1:10" s="84" customFormat="1" ht="14.45" x14ac:dyDescent="0.3">
      <c r="A146" s="73"/>
      <c r="C146" s="85" t="s">
        <v>18</v>
      </c>
      <c r="D146" s="66">
        <v>0.27519520200000003</v>
      </c>
      <c r="E146" s="66">
        <v>0.1749612450000001</v>
      </c>
      <c r="F146" s="66">
        <v>0.31265900100000005</v>
      </c>
      <c r="G146" s="66">
        <v>0.84811707899999966</v>
      </c>
      <c r="H146" s="66">
        <v>1.1804255880000007</v>
      </c>
      <c r="I146" s="66">
        <v>3.1118765699999975</v>
      </c>
      <c r="J146" s="73"/>
    </row>
    <row r="147" spans="1:10" s="84" customFormat="1" ht="14.45" x14ac:dyDescent="0.3">
      <c r="A147" s="73"/>
      <c r="C147" s="85" t="s">
        <v>19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73"/>
    </row>
    <row r="148" spans="1:10" s="84" customFormat="1" ht="14.45" x14ac:dyDescent="0.3">
      <c r="A148" s="73"/>
      <c r="C148" s="85" t="s">
        <v>20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73"/>
    </row>
    <row r="149" spans="1:10" s="84" customFormat="1" ht="14.45" x14ac:dyDescent="0.3">
      <c r="A149" s="73"/>
      <c r="C149" s="85" t="s">
        <v>13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73"/>
    </row>
    <row r="150" spans="1:10" s="84" customFormat="1" ht="15.75" thickBot="1" x14ac:dyDescent="0.3">
      <c r="A150" s="73"/>
      <c r="B150" s="78"/>
      <c r="C150" s="78" t="s">
        <v>21</v>
      </c>
      <c r="D150" s="67">
        <v>0.27519520200000003</v>
      </c>
      <c r="E150" s="67">
        <v>0.45430560300000011</v>
      </c>
      <c r="F150" s="67">
        <v>0.31538462200000006</v>
      </c>
      <c r="G150" s="67">
        <v>0.87134388099999971</v>
      </c>
      <c r="H150" s="67">
        <v>1.1934387280000007</v>
      </c>
      <c r="I150" s="67">
        <v>3.1524717579999977</v>
      </c>
      <c r="J150" s="73"/>
    </row>
    <row r="151" spans="1:10" s="84" customFormat="1" x14ac:dyDescent="0.25">
      <c r="A151" s="73"/>
      <c r="B151" s="31" t="s">
        <v>35</v>
      </c>
      <c r="C151" s="84" t="s">
        <v>9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73"/>
    </row>
    <row r="152" spans="1:10" s="84" customFormat="1" x14ac:dyDescent="0.25">
      <c r="A152" s="73"/>
      <c r="B152" s="31"/>
      <c r="C152" s="84" t="s">
        <v>85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73"/>
    </row>
    <row r="153" spans="1:10" s="84" customFormat="1" x14ac:dyDescent="0.25">
      <c r="A153" s="73"/>
      <c r="C153" s="84" t="s">
        <v>10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73"/>
    </row>
    <row r="154" spans="1:10" s="84" customFormat="1" x14ac:dyDescent="0.25">
      <c r="A154" s="73"/>
      <c r="C154" s="84" t="s">
        <v>15</v>
      </c>
      <c r="D154" s="66">
        <v>0</v>
      </c>
      <c r="E154" s="66">
        <v>0.92100000000000004</v>
      </c>
      <c r="F154" s="66">
        <v>0</v>
      </c>
      <c r="G154" s="66">
        <v>0</v>
      </c>
      <c r="H154" s="66">
        <v>0</v>
      </c>
      <c r="I154" s="66">
        <v>0</v>
      </c>
      <c r="J154" s="73"/>
    </row>
    <row r="155" spans="1:10" s="84" customFormat="1" x14ac:dyDescent="0.25">
      <c r="A155" s="73"/>
      <c r="C155" s="85" t="s">
        <v>79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73"/>
    </row>
    <row r="156" spans="1:10" s="84" customFormat="1" x14ac:dyDescent="0.25">
      <c r="A156" s="73"/>
      <c r="C156" s="85" t="s">
        <v>80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73"/>
    </row>
    <row r="157" spans="1:10" s="84" customFormat="1" x14ac:dyDescent="0.25">
      <c r="A157" s="73"/>
      <c r="C157" s="85" t="s">
        <v>30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73"/>
    </row>
    <row r="158" spans="1:10" s="84" customFormat="1" x14ac:dyDescent="0.25">
      <c r="A158" s="73"/>
      <c r="C158" s="85" t="s">
        <v>18</v>
      </c>
      <c r="D158" s="66">
        <v>0.506649138</v>
      </c>
      <c r="E158" s="66">
        <v>0.15544912099999997</v>
      </c>
      <c r="F158" s="66">
        <v>0.506649138</v>
      </c>
      <c r="G158" s="66">
        <v>0.94423248100000001</v>
      </c>
      <c r="H158" s="66">
        <v>1.1532018660000005</v>
      </c>
      <c r="I158" s="66">
        <v>1.7455417459999996</v>
      </c>
      <c r="J158" s="73"/>
    </row>
    <row r="159" spans="1:10" s="84" customFormat="1" x14ac:dyDescent="0.25">
      <c r="C159" s="85" t="s">
        <v>19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73"/>
    </row>
    <row r="160" spans="1:10" s="84" customFormat="1" x14ac:dyDescent="0.25">
      <c r="C160" s="85" t="s">
        <v>20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73"/>
    </row>
    <row r="161" spans="2:10" s="84" customFormat="1" x14ac:dyDescent="0.25">
      <c r="C161" s="85" t="s">
        <v>13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73"/>
    </row>
    <row r="162" spans="2:10" s="84" customFormat="1" ht="15.75" thickBot="1" x14ac:dyDescent="0.3">
      <c r="B162" s="78"/>
      <c r="C162" s="78" t="s">
        <v>21</v>
      </c>
      <c r="D162" s="67">
        <v>0.506649138</v>
      </c>
      <c r="E162" s="67">
        <v>1.076449121</v>
      </c>
      <c r="F162" s="67">
        <v>0.506649138</v>
      </c>
      <c r="G162" s="67">
        <v>0.94423248100000001</v>
      </c>
      <c r="H162" s="67">
        <v>1.1532018660000005</v>
      </c>
      <c r="I162" s="67">
        <v>1.7455417459999996</v>
      </c>
      <c r="J162" s="73"/>
    </row>
    <row r="163" spans="2:10" s="84" customFormat="1" x14ac:dyDescent="0.25">
      <c r="J163" s="73"/>
    </row>
    <row r="164" spans="2:10" s="84" customFormat="1" x14ac:dyDescent="0.25">
      <c r="J164" s="73"/>
    </row>
    <row r="165" spans="2:10" s="84" customFormat="1" x14ac:dyDescent="0.25">
      <c r="J165" s="73"/>
    </row>
    <row r="166" spans="2:10" s="84" customFormat="1" x14ac:dyDescent="0.25">
      <c r="J166" s="73"/>
    </row>
    <row r="167" spans="2:10" s="84" customFormat="1" x14ac:dyDescent="0.25">
      <c r="J167" s="73"/>
    </row>
    <row r="168" spans="2:10" s="84" customFormat="1" x14ac:dyDescent="0.25">
      <c r="J168" s="73"/>
    </row>
    <row r="169" spans="2:10" s="84" customFormat="1" x14ac:dyDescent="0.25">
      <c r="J169" s="73"/>
    </row>
    <row r="170" spans="2:10" s="84" customFormat="1" x14ac:dyDescent="0.25">
      <c r="J170" s="73"/>
    </row>
    <row r="171" spans="2:10" s="84" customFormat="1" x14ac:dyDescent="0.25">
      <c r="J171" s="73"/>
    </row>
    <row r="172" spans="2:10" s="84" customFormat="1" x14ac:dyDescent="0.25">
      <c r="J172" s="73"/>
    </row>
    <row r="173" spans="2:10" s="84" customFormat="1" x14ac:dyDescent="0.25">
      <c r="J173" s="73"/>
    </row>
    <row r="174" spans="2:10" s="84" customFormat="1" x14ac:dyDescent="0.25">
      <c r="J174" s="73"/>
    </row>
    <row r="175" spans="2:10" s="84" customFormat="1" x14ac:dyDescent="0.25">
      <c r="J175" s="73"/>
    </row>
    <row r="176" spans="2:10" s="84" customFormat="1" x14ac:dyDescent="0.25">
      <c r="J176" s="73"/>
    </row>
    <row r="177" spans="10:10" s="84" customFormat="1" x14ac:dyDescent="0.25">
      <c r="J177" s="73"/>
    </row>
    <row r="178" spans="10:10" s="84" customFormat="1" x14ac:dyDescent="0.25">
      <c r="J178" s="73"/>
    </row>
    <row r="179" spans="10:10" s="84" customFormat="1" x14ac:dyDescent="0.25">
      <c r="J179" s="73"/>
    </row>
    <row r="180" spans="10:10" s="84" customFormat="1" x14ac:dyDescent="0.25">
      <c r="J180" s="73"/>
    </row>
    <row r="181" spans="10:10" s="84" customFormat="1" x14ac:dyDescent="0.25">
      <c r="J181" s="73"/>
    </row>
    <row r="182" spans="10:10" s="84" customFormat="1" x14ac:dyDescent="0.25">
      <c r="J182" s="73"/>
    </row>
    <row r="183" spans="10:10" s="84" customFormat="1" x14ac:dyDescent="0.25">
      <c r="J183" s="73"/>
    </row>
    <row r="184" spans="10:10" s="84" customFormat="1" x14ac:dyDescent="0.25">
      <c r="J184" s="73"/>
    </row>
    <row r="185" spans="10:10" s="84" customFormat="1" x14ac:dyDescent="0.25">
      <c r="J185" s="73"/>
    </row>
    <row r="186" spans="10:10" s="84" customFormat="1" x14ac:dyDescent="0.25">
      <c r="J186" s="73"/>
    </row>
    <row r="187" spans="10:10" s="84" customFormat="1" x14ac:dyDescent="0.25">
      <c r="J187" s="73"/>
    </row>
    <row r="188" spans="10:10" s="84" customFormat="1" x14ac:dyDescent="0.25">
      <c r="J188" s="73"/>
    </row>
    <row r="189" spans="10:10" s="84" customFormat="1" x14ac:dyDescent="0.25">
      <c r="J189" s="73"/>
    </row>
    <row r="190" spans="10:10" s="84" customFormat="1" x14ac:dyDescent="0.25">
      <c r="J190" s="73"/>
    </row>
    <row r="191" spans="10:10" s="84" customFormat="1" x14ac:dyDescent="0.25">
      <c r="J191" s="73"/>
    </row>
    <row r="192" spans="10:10" s="84" customFormat="1" x14ac:dyDescent="0.25">
      <c r="J192" s="73"/>
    </row>
    <row r="193" spans="10:10" s="84" customFormat="1" x14ac:dyDescent="0.25">
      <c r="J193" s="73"/>
    </row>
    <row r="194" spans="10:10" s="84" customFormat="1" x14ac:dyDescent="0.25">
      <c r="J194" s="73"/>
    </row>
    <row r="195" spans="10:10" s="84" customFormat="1" x14ac:dyDescent="0.25">
      <c r="J195" s="73"/>
    </row>
    <row r="196" spans="10:10" s="84" customFormat="1" x14ac:dyDescent="0.25">
      <c r="J196" s="73"/>
    </row>
    <row r="197" spans="10:10" s="84" customFormat="1" x14ac:dyDescent="0.25">
      <c r="J197" s="73"/>
    </row>
    <row r="198" spans="10:10" s="84" customFormat="1" x14ac:dyDescent="0.25">
      <c r="J198" s="73"/>
    </row>
    <row r="199" spans="10:10" s="84" customFormat="1" x14ac:dyDescent="0.25">
      <c r="J199" s="73"/>
    </row>
    <row r="200" spans="10:10" s="84" customFormat="1" x14ac:dyDescent="0.25">
      <c r="J200" s="73"/>
    </row>
    <row r="201" spans="10:10" s="84" customFormat="1" x14ac:dyDescent="0.25">
      <c r="J201" s="73"/>
    </row>
    <row r="202" spans="10:10" s="84" customFormat="1" x14ac:dyDescent="0.25">
      <c r="J202" s="73"/>
    </row>
    <row r="203" spans="10:10" s="84" customFormat="1" x14ac:dyDescent="0.25">
      <c r="J203" s="73"/>
    </row>
    <row r="204" spans="10:10" s="84" customFormat="1" x14ac:dyDescent="0.25">
      <c r="J204" s="73"/>
    </row>
    <row r="205" spans="10:10" s="84" customFormat="1" x14ac:dyDescent="0.25">
      <c r="J205" s="73"/>
    </row>
    <row r="206" spans="10:10" s="84" customFormat="1" x14ac:dyDescent="0.25">
      <c r="J206" s="73"/>
    </row>
    <row r="207" spans="10:10" s="84" customFormat="1" x14ac:dyDescent="0.25">
      <c r="J207" s="73"/>
    </row>
    <row r="208" spans="10:10" s="84" customFormat="1" x14ac:dyDescent="0.25">
      <c r="J208" s="73"/>
    </row>
    <row r="209" spans="10:10" s="84" customFormat="1" x14ac:dyDescent="0.25">
      <c r="J209" s="73"/>
    </row>
    <row r="210" spans="10:10" s="84" customFormat="1" x14ac:dyDescent="0.25">
      <c r="J210" s="73"/>
    </row>
    <row r="211" spans="10:10" s="84" customFormat="1" x14ac:dyDescent="0.25">
      <c r="J211" s="73"/>
    </row>
    <row r="212" spans="10:10" s="84" customFormat="1" x14ac:dyDescent="0.25">
      <c r="J212" s="73"/>
    </row>
    <row r="213" spans="10:10" s="84" customFormat="1" x14ac:dyDescent="0.25">
      <c r="J213" s="73"/>
    </row>
    <row r="214" spans="10:10" s="84" customFormat="1" x14ac:dyDescent="0.25">
      <c r="J214" s="73"/>
    </row>
    <row r="215" spans="10:10" s="84" customFormat="1" x14ac:dyDescent="0.25">
      <c r="J215" s="73"/>
    </row>
    <row r="216" spans="10:10" s="84" customFormat="1" x14ac:dyDescent="0.25">
      <c r="J216" s="73"/>
    </row>
    <row r="217" spans="10:10" s="84" customFormat="1" x14ac:dyDescent="0.25">
      <c r="J217" s="73"/>
    </row>
    <row r="218" spans="10:10" s="84" customFormat="1" x14ac:dyDescent="0.25">
      <c r="J218" s="73"/>
    </row>
    <row r="219" spans="10:10" s="84" customFormat="1" x14ac:dyDescent="0.25">
      <c r="J219" s="73"/>
    </row>
    <row r="220" spans="10:10" s="84" customFormat="1" x14ac:dyDescent="0.25">
      <c r="J220" s="73"/>
    </row>
    <row r="221" spans="10:10" s="84" customFormat="1" x14ac:dyDescent="0.25">
      <c r="J221" s="73"/>
    </row>
    <row r="222" spans="10:10" s="84" customFormat="1" x14ac:dyDescent="0.25">
      <c r="J222" s="73"/>
    </row>
    <row r="223" spans="10:10" s="84" customFormat="1" x14ac:dyDescent="0.25">
      <c r="J223" s="73"/>
    </row>
    <row r="224" spans="10:10" s="84" customFormat="1" x14ac:dyDescent="0.25">
      <c r="J224" s="73"/>
    </row>
    <row r="225" spans="10:10" s="84" customFormat="1" x14ac:dyDescent="0.25">
      <c r="J225" s="73"/>
    </row>
    <row r="226" spans="10:10" s="84" customFormat="1" x14ac:dyDescent="0.25">
      <c r="J226" s="73"/>
    </row>
    <row r="227" spans="10:10" s="84" customFormat="1" x14ac:dyDescent="0.25">
      <c r="J227" s="73"/>
    </row>
    <row r="228" spans="10:10" s="84" customFormat="1" x14ac:dyDescent="0.25">
      <c r="J228" s="73"/>
    </row>
    <row r="229" spans="10:10" s="84" customFormat="1" x14ac:dyDescent="0.25">
      <c r="J229" s="73"/>
    </row>
    <row r="230" spans="10:10" s="84" customFormat="1" x14ac:dyDescent="0.25">
      <c r="J230" s="73"/>
    </row>
    <row r="231" spans="10:10" s="84" customFormat="1" x14ac:dyDescent="0.25">
      <c r="J231" s="73"/>
    </row>
    <row r="232" spans="10:10" s="84" customFormat="1" x14ac:dyDescent="0.25">
      <c r="J232" s="73"/>
    </row>
    <row r="233" spans="10:10" s="84" customFormat="1" x14ac:dyDescent="0.25">
      <c r="J233" s="73"/>
    </row>
    <row r="234" spans="10:10" s="84" customFormat="1" x14ac:dyDescent="0.25">
      <c r="J234" s="73"/>
    </row>
    <row r="235" spans="10:10" s="84" customFormat="1" x14ac:dyDescent="0.25">
      <c r="J235" s="73"/>
    </row>
    <row r="236" spans="10:10" s="84" customFormat="1" x14ac:dyDescent="0.25">
      <c r="J236" s="73"/>
    </row>
    <row r="237" spans="10:10" s="84" customFormat="1" x14ac:dyDescent="0.25">
      <c r="J237" s="73"/>
    </row>
    <row r="238" spans="10:10" s="84" customFormat="1" x14ac:dyDescent="0.25">
      <c r="J238" s="73"/>
    </row>
    <row r="239" spans="10:10" s="84" customFormat="1" x14ac:dyDescent="0.25">
      <c r="J239" s="73"/>
    </row>
    <row r="240" spans="10:10" s="84" customFormat="1" x14ac:dyDescent="0.25">
      <c r="J240" s="73"/>
    </row>
    <row r="241" spans="10:10" s="84" customFormat="1" x14ac:dyDescent="0.25">
      <c r="J241" s="73"/>
    </row>
    <row r="242" spans="10:10" s="84" customFormat="1" x14ac:dyDescent="0.25">
      <c r="J242" s="73"/>
    </row>
    <row r="243" spans="10:10" s="84" customFormat="1" x14ac:dyDescent="0.25">
      <c r="J243" s="73"/>
    </row>
    <row r="244" spans="10:10" s="84" customFormat="1" x14ac:dyDescent="0.25">
      <c r="J244" s="73"/>
    </row>
    <row r="245" spans="10:10" s="84" customFormat="1" x14ac:dyDescent="0.25">
      <c r="J245" s="73"/>
    </row>
    <row r="246" spans="10:10" s="84" customFormat="1" x14ac:dyDescent="0.25">
      <c r="J246" s="73"/>
    </row>
    <row r="247" spans="10:10" s="84" customFormat="1" x14ac:dyDescent="0.25">
      <c r="J247" s="73"/>
    </row>
    <row r="248" spans="10:10" s="84" customFormat="1" x14ac:dyDescent="0.25">
      <c r="J248" s="73"/>
    </row>
    <row r="249" spans="10:10" s="84" customFormat="1" x14ac:dyDescent="0.25">
      <c r="J249" s="73"/>
    </row>
    <row r="250" spans="10:10" s="84" customFormat="1" x14ac:dyDescent="0.25">
      <c r="J250" s="73"/>
    </row>
    <row r="251" spans="10:10" s="84" customFormat="1" x14ac:dyDescent="0.25">
      <c r="J251" s="73"/>
    </row>
    <row r="252" spans="10:10" s="84" customFormat="1" x14ac:dyDescent="0.25">
      <c r="J252" s="73"/>
    </row>
    <row r="253" spans="10:10" s="84" customFormat="1" x14ac:dyDescent="0.25">
      <c r="J253" s="73"/>
    </row>
    <row r="254" spans="10:10" s="84" customFormat="1" x14ac:dyDescent="0.25">
      <c r="J254" s="73"/>
    </row>
    <row r="255" spans="10:10" s="84" customFormat="1" x14ac:dyDescent="0.25">
      <c r="J255" s="73"/>
    </row>
    <row r="256" spans="10:10" s="84" customFormat="1" x14ac:dyDescent="0.25">
      <c r="J256" s="73"/>
    </row>
    <row r="257" spans="10:10" s="84" customFormat="1" x14ac:dyDescent="0.25">
      <c r="J257" s="73"/>
    </row>
    <row r="258" spans="10:10" s="84" customFormat="1" x14ac:dyDescent="0.25">
      <c r="J258" s="73"/>
    </row>
    <row r="259" spans="10:10" s="84" customFormat="1" x14ac:dyDescent="0.25">
      <c r="J259" s="73"/>
    </row>
    <row r="260" spans="10:10" s="84" customFormat="1" x14ac:dyDescent="0.25">
      <c r="J260" s="73"/>
    </row>
    <row r="261" spans="10:10" s="84" customFormat="1" x14ac:dyDescent="0.25">
      <c r="J261" s="73"/>
    </row>
    <row r="262" spans="10:10" s="84" customFormat="1" x14ac:dyDescent="0.25">
      <c r="J262" s="73"/>
    </row>
    <row r="263" spans="10:10" s="84" customFormat="1" x14ac:dyDescent="0.25">
      <c r="J263" s="73"/>
    </row>
    <row r="264" spans="10:10" s="84" customFormat="1" x14ac:dyDescent="0.25">
      <c r="J264" s="73"/>
    </row>
    <row r="265" spans="10:10" s="84" customFormat="1" x14ac:dyDescent="0.25">
      <c r="J265" s="73"/>
    </row>
    <row r="266" spans="10:10" s="84" customFormat="1" x14ac:dyDescent="0.25">
      <c r="J266" s="73"/>
    </row>
    <row r="267" spans="10:10" s="84" customFormat="1" x14ac:dyDescent="0.25">
      <c r="J267" s="73"/>
    </row>
    <row r="268" spans="10:10" s="84" customFormat="1" x14ac:dyDescent="0.25">
      <c r="J268" s="73"/>
    </row>
    <row r="269" spans="10:10" s="84" customFormat="1" x14ac:dyDescent="0.25">
      <c r="J269" s="73"/>
    </row>
    <row r="270" spans="10:10" s="84" customFormat="1" x14ac:dyDescent="0.25">
      <c r="J270" s="73"/>
    </row>
    <row r="271" spans="10:10" s="84" customFormat="1" x14ac:dyDescent="0.25">
      <c r="J271" s="73"/>
    </row>
    <row r="272" spans="10:10" s="84" customFormat="1" x14ac:dyDescent="0.25">
      <c r="J272" s="73"/>
    </row>
    <row r="273" spans="10:10" s="84" customFormat="1" x14ac:dyDescent="0.25">
      <c r="J273" s="73"/>
    </row>
    <row r="274" spans="10:10" s="84" customFormat="1" x14ac:dyDescent="0.25">
      <c r="J274" s="73"/>
    </row>
    <row r="275" spans="10:10" s="84" customFormat="1" x14ac:dyDescent="0.25">
      <c r="J275" s="73"/>
    </row>
    <row r="276" spans="10:10" s="84" customFormat="1" x14ac:dyDescent="0.25">
      <c r="J276" s="73"/>
    </row>
    <row r="277" spans="10:10" s="84" customFormat="1" x14ac:dyDescent="0.25">
      <c r="J277" s="73"/>
    </row>
    <row r="278" spans="10:10" s="84" customFormat="1" x14ac:dyDescent="0.25">
      <c r="J278" s="73"/>
    </row>
    <row r="279" spans="10:10" s="84" customFormat="1" x14ac:dyDescent="0.25">
      <c r="J279" s="73"/>
    </row>
    <row r="280" spans="10:10" s="84" customFormat="1" x14ac:dyDescent="0.25">
      <c r="J280" s="73"/>
    </row>
    <row r="281" spans="10:10" s="84" customFormat="1" x14ac:dyDescent="0.25">
      <c r="J281" s="73"/>
    </row>
    <row r="282" spans="10:10" s="84" customFormat="1" x14ac:dyDescent="0.25">
      <c r="J282" s="73"/>
    </row>
    <row r="283" spans="10:10" s="84" customFormat="1" x14ac:dyDescent="0.25">
      <c r="J283" s="73"/>
    </row>
    <row r="284" spans="10:10" s="84" customFormat="1" x14ac:dyDescent="0.25">
      <c r="J284" s="73"/>
    </row>
    <row r="285" spans="10:10" s="84" customFormat="1" x14ac:dyDescent="0.25">
      <c r="J285" s="73"/>
    </row>
    <row r="286" spans="10:10" s="84" customFormat="1" x14ac:dyDescent="0.25">
      <c r="J286" s="73"/>
    </row>
    <row r="287" spans="10:10" s="84" customFormat="1" x14ac:dyDescent="0.25">
      <c r="J287" s="73"/>
    </row>
    <row r="288" spans="10:10" s="84" customFormat="1" x14ac:dyDescent="0.25">
      <c r="J288" s="73"/>
    </row>
    <row r="289" spans="10:10" s="84" customFormat="1" x14ac:dyDescent="0.25">
      <c r="J289" s="73"/>
    </row>
    <row r="290" spans="10:10" s="84" customFormat="1" x14ac:dyDescent="0.25">
      <c r="J290" s="73"/>
    </row>
    <row r="291" spans="10:10" s="84" customFormat="1" x14ac:dyDescent="0.25">
      <c r="J291" s="73"/>
    </row>
    <row r="292" spans="10:10" s="84" customFormat="1" x14ac:dyDescent="0.25">
      <c r="J292" s="73"/>
    </row>
    <row r="293" spans="10:10" s="84" customFormat="1" x14ac:dyDescent="0.25">
      <c r="J293" s="73"/>
    </row>
    <row r="294" spans="10:10" s="84" customFormat="1" x14ac:dyDescent="0.25">
      <c r="J294" s="73"/>
    </row>
    <row r="295" spans="10:10" s="84" customFormat="1" x14ac:dyDescent="0.25">
      <c r="J295" s="73"/>
    </row>
    <row r="296" spans="10:10" s="84" customFormat="1" x14ac:dyDescent="0.25">
      <c r="J296" s="73"/>
    </row>
    <row r="297" spans="10:10" s="84" customFormat="1" x14ac:dyDescent="0.25">
      <c r="J297" s="73"/>
    </row>
    <row r="298" spans="10:10" s="84" customFormat="1" x14ac:dyDescent="0.25">
      <c r="J298" s="73"/>
    </row>
    <row r="299" spans="10:10" s="84" customFormat="1" x14ac:dyDescent="0.25">
      <c r="J299" s="73"/>
    </row>
    <row r="300" spans="10:10" s="84" customFormat="1" x14ac:dyDescent="0.25">
      <c r="J300" s="73"/>
    </row>
    <row r="301" spans="10:10" s="84" customFormat="1" x14ac:dyDescent="0.25">
      <c r="J301" s="73"/>
    </row>
    <row r="302" spans="10:10" s="84" customFormat="1" x14ac:dyDescent="0.25">
      <c r="J302" s="73"/>
    </row>
    <row r="303" spans="10:10" s="84" customFormat="1" x14ac:dyDescent="0.25">
      <c r="J303" s="73"/>
    </row>
    <row r="304" spans="10:10" s="84" customFormat="1" x14ac:dyDescent="0.25">
      <c r="J304" s="73"/>
    </row>
    <row r="305" spans="10:10" s="84" customFormat="1" x14ac:dyDescent="0.25">
      <c r="J305" s="73"/>
    </row>
    <row r="306" spans="10:10" s="84" customFormat="1" x14ac:dyDescent="0.25">
      <c r="J306" s="73"/>
    </row>
    <row r="307" spans="10:10" s="84" customFormat="1" x14ac:dyDescent="0.25">
      <c r="J307" s="73"/>
    </row>
    <row r="308" spans="10:10" s="84" customFormat="1" x14ac:dyDescent="0.25">
      <c r="J308" s="73"/>
    </row>
    <row r="309" spans="10:10" s="84" customFormat="1" x14ac:dyDescent="0.25">
      <c r="J309" s="73"/>
    </row>
    <row r="310" spans="10:10" s="84" customFormat="1" x14ac:dyDescent="0.25">
      <c r="J310" s="73"/>
    </row>
    <row r="311" spans="10:10" s="84" customFormat="1" x14ac:dyDescent="0.25">
      <c r="J311" s="73"/>
    </row>
    <row r="312" spans="10:10" s="84" customFormat="1" x14ac:dyDescent="0.25">
      <c r="J312" s="73"/>
    </row>
    <row r="313" spans="10:10" s="84" customFormat="1" x14ac:dyDescent="0.25">
      <c r="J313" s="73"/>
    </row>
    <row r="314" spans="10:10" s="84" customFormat="1" x14ac:dyDescent="0.25">
      <c r="J314" s="73"/>
    </row>
    <row r="315" spans="10:10" s="84" customFormat="1" x14ac:dyDescent="0.25">
      <c r="J315" s="73"/>
    </row>
    <row r="316" spans="10:10" s="84" customFormat="1" x14ac:dyDescent="0.25">
      <c r="J316" s="73"/>
    </row>
    <row r="317" spans="10:10" s="84" customFormat="1" x14ac:dyDescent="0.25">
      <c r="J317" s="73"/>
    </row>
    <row r="318" spans="10:10" s="84" customFormat="1" x14ac:dyDescent="0.25">
      <c r="J318" s="73"/>
    </row>
    <row r="319" spans="10:10" s="84" customFormat="1" x14ac:dyDescent="0.25">
      <c r="J319" s="73"/>
    </row>
    <row r="320" spans="10:10" s="84" customFormat="1" x14ac:dyDescent="0.25">
      <c r="J320" s="73"/>
    </row>
    <row r="321" spans="10:10" s="84" customFormat="1" x14ac:dyDescent="0.25">
      <c r="J321" s="73"/>
    </row>
    <row r="322" spans="10:10" s="84" customFormat="1" x14ac:dyDescent="0.25">
      <c r="J322" s="73"/>
    </row>
    <row r="323" spans="10:10" s="84" customFormat="1" x14ac:dyDescent="0.25">
      <c r="J323" s="73"/>
    </row>
    <row r="324" spans="10:10" s="84" customFormat="1" x14ac:dyDescent="0.25">
      <c r="J324" s="73"/>
    </row>
    <row r="325" spans="10:10" s="84" customFormat="1" x14ac:dyDescent="0.25">
      <c r="J325" s="73"/>
    </row>
    <row r="326" spans="10:10" s="84" customFormat="1" x14ac:dyDescent="0.25">
      <c r="J326" s="73"/>
    </row>
    <row r="327" spans="10:10" s="84" customFormat="1" x14ac:dyDescent="0.25">
      <c r="J327" s="73"/>
    </row>
    <row r="328" spans="10:10" s="84" customFormat="1" x14ac:dyDescent="0.25">
      <c r="J328" s="73"/>
    </row>
    <row r="329" spans="10:10" s="84" customFormat="1" x14ac:dyDescent="0.25">
      <c r="J329" s="73"/>
    </row>
    <row r="330" spans="10:10" s="84" customFormat="1" x14ac:dyDescent="0.25">
      <c r="J330" s="73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7" customWidth="1"/>
    <col min="2" max="2" width="38.28515625" style="47" bestFit="1" customWidth="1"/>
    <col min="3" max="3" width="25.5703125" style="47" bestFit="1" customWidth="1"/>
    <col min="4" max="9" width="10.5703125" style="47" customWidth="1"/>
    <col min="10" max="16384" width="9.140625" style="47"/>
  </cols>
  <sheetData>
    <row r="1" spans="1:9" ht="15.75" thickBot="1" x14ac:dyDescent="0.3">
      <c r="A1" s="13"/>
      <c r="B1" s="14"/>
      <c r="C1" s="14"/>
      <c r="D1" s="15"/>
      <c r="E1" s="15"/>
      <c r="F1" s="15"/>
      <c r="G1" s="15"/>
      <c r="H1" s="15"/>
      <c r="I1" s="15"/>
    </row>
    <row r="2" spans="1:9" ht="19.5" thickBot="1" x14ac:dyDescent="0.3">
      <c r="A2" s="13"/>
      <c r="B2" s="169" t="s">
        <v>42</v>
      </c>
      <c r="C2" s="170"/>
      <c r="D2" s="170"/>
      <c r="E2" s="170"/>
      <c r="F2" s="170"/>
      <c r="G2" s="170"/>
      <c r="H2" s="170"/>
      <c r="I2" s="170"/>
    </row>
    <row r="3" spans="1:9" x14ac:dyDescent="0.25">
      <c r="A3" s="13"/>
      <c r="B3" s="82" t="s">
        <v>104</v>
      </c>
      <c r="C3" s="48"/>
      <c r="D3" s="49"/>
      <c r="E3" s="49"/>
      <c r="F3" s="49"/>
      <c r="G3" s="49"/>
      <c r="H3" s="49"/>
      <c r="I3" s="49"/>
    </row>
    <row r="4" spans="1:9" x14ac:dyDescent="0.25">
      <c r="A4" s="16"/>
      <c r="B4" s="81">
        <v>41715</v>
      </c>
      <c r="C4" s="52"/>
      <c r="D4" s="52"/>
      <c r="E4" s="52"/>
      <c r="F4" s="52"/>
      <c r="G4" s="52"/>
      <c r="H4" s="52"/>
      <c r="I4" s="52"/>
    </row>
    <row r="6" spans="1:9" ht="15.75" thickBot="1" x14ac:dyDescent="0.3">
      <c r="B6" s="59"/>
      <c r="C6" s="59" t="s">
        <v>86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1:9" s="84" customFormat="1" x14ac:dyDescent="0.25">
      <c r="A7" s="13"/>
      <c r="B7" s="31" t="s">
        <v>72</v>
      </c>
      <c r="C7" s="84" t="s">
        <v>9</v>
      </c>
      <c r="D7" s="65">
        <v>4.2149999999999999</v>
      </c>
      <c r="E7" s="65">
        <v>4.4969999999999999</v>
      </c>
      <c r="F7" s="65">
        <v>14.869143130999998</v>
      </c>
      <c r="G7" s="65">
        <v>0.598226802</v>
      </c>
      <c r="H7" s="65">
        <v>1.3013139999999999E-2</v>
      </c>
      <c r="I7" s="65">
        <v>2.4334081650000003</v>
      </c>
    </row>
    <row r="8" spans="1:9" s="84" customFormat="1" x14ac:dyDescent="0.25">
      <c r="A8" s="13"/>
      <c r="B8" s="31"/>
      <c r="C8" s="84" t="s">
        <v>85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</row>
    <row r="9" spans="1:9" s="84" customFormat="1" ht="13.5" customHeight="1" x14ac:dyDescent="0.25">
      <c r="A9" s="13"/>
      <c r="C9" s="84" t="s">
        <v>10</v>
      </c>
      <c r="D9" s="66">
        <v>3.3530000000000002</v>
      </c>
      <c r="E9" s="66">
        <v>0.71934435800000007</v>
      </c>
      <c r="F9" s="66">
        <v>0.09</v>
      </c>
      <c r="G9" s="66">
        <v>0</v>
      </c>
      <c r="H9" s="66">
        <v>0</v>
      </c>
      <c r="I9" s="66">
        <v>0</v>
      </c>
    </row>
    <row r="10" spans="1:9" s="84" customFormat="1" x14ac:dyDescent="0.25">
      <c r="A10" s="13"/>
      <c r="C10" s="84" t="s">
        <v>15</v>
      </c>
      <c r="D10" s="66">
        <v>6.0990000000000002</v>
      </c>
      <c r="E10" s="66">
        <v>7.1180000010000004</v>
      </c>
      <c r="F10" s="66">
        <v>2.3235969930000002</v>
      </c>
      <c r="G10" s="66">
        <v>0.45400000000000001</v>
      </c>
      <c r="H10" s="66">
        <v>12.038004167999999</v>
      </c>
      <c r="I10" s="66">
        <v>1.422181455</v>
      </c>
    </row>
    <row r="11" spans="1:9" s="84" customFormat="1" x14ac:dyDescent="0.25">
      <c r="A11" s="13"/>
      <c r="C11" s="85" t="s">
        <v>79</v>
      </c>
      <c r="D11" s="66">
        <v>1.5</v>
      </c>
      <c r="E11" s="66">
        <v>0.6</v>
      </c>
      <c r="F11" s="66">
        <v>1.264</v>
      </c>
      <c r="G11" s="66">
        <v>1.879</v>
      </c>
      <c r="H11" s="66">
        <v>0</v>
      </c>
      <c r="I11" s="66">
        <v>0</v>
      </c>
    </row>
    <row r="12" spans="1:9" s="84" customFormat="1" x14ac:dyDescent="0.25">
      <c r="A12" s="13"/>
      <c r="C12" s="85" t="s">
        <v>80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</row>
    <row r="13" spans="1:9" s="84" customFormat="1" x14ac:dyDescent="0.25">
      <c r="A13" s="13"/>
      <c r="C13" s="85" t="s">
        <v>30</v>
      </c>
      <c r="D13" s="66">
        <v>3.1456529999999998</v>
      </c>
      <c r="E13" s="66">
        <v>4.4494413670000004</v>
      </c>
      <c r="F13" s="66">
        <v>6.2960562360000001</v>
      </c>
      <c r="G13" s="66">
        <v>1.974374225</v>
      </c>
      <c r="H13" s="66">
        <v>1.506910628</v>
      </c>
      <c r="I13" s="66">
        <v>2.5575930929999999</v>
      </c>
    </row>
    <row r="14" spans="1:9" s="84" customFormat="1" x14ac:dyDescent="0.25">
      <c r="A14" s="13"/>
      <c r="C14" s="85" t="s">
        <v>18</v>
      </c>
      <c r="D14" s="66">
        <v>9.2123169269999998</v>
      </c>
      <c r="E14" s="66">
        <v>4.1497873009999999</v>
      </c>
      <c r="F14" s="66">
        <v>16.051158345000005</v>
      </c>
      <c r="G14" s="66">
        <v>17.824816288000005</v>
      </c>
      <c r="H14" s="66">
        <v>32.101851823999993</v>
      </c>
      <c r="I14" s="66">
        <v>48.790054972000014</v>
      </c>
    </row>
    <row r="15" spans="1:9" s="84" customFormat="1" x14ac:dyDescent="0.25">
      <c r="A15" s="13"/>
      <c r="C15" s="85" t="s">
        <v>19</v>
      </c>
      <c r="D15" s="66">
        <v>0.90100000000000013</v>
      </c>
      <c r="E15" s="66">
        <v>0.47600000000000003</v>
      </c>
      <c r="F15" s="66">
        <v>0.39</v>
      </c>
      <c r="G15" s="66">
        <v>3.2000000000000001E-2</v>
      </c>
      <c r="H15" s="66">
        <v>0</v>
      </c>
      <c r="I15" s="66">
        <v>0</v>
      </c>
    </row>
    <row r="16" spans="1:9" s="84" customFormat="1" x14ac:dyDescent="0.25">
      <c r="A16" s="13"/>
      <c r="C16" s="85" t="s">
        <v>20</v>
      </c>
      <c r="D16" s="66">
        <v>0.13600000000000001</v>
      </c>
      <c r="E16" s="66">
        <v>0.06</v>
      </c>
      <c r="F16" s="66">
        <v>3.0709999999999997</v>
      </c>
      <c r="G16" s="66">
        <v>0</v>
      </c>
      <c r="H16" s="66">
        <v>0</v>
      </c>
      <c r="I16" s="66">
        <v>0</v>
      </c>
    </row>
    <row r="17" spans="1:9" s="84" customFormat="1" x14ac:dyDescent="0.25">
      <c r="A17" s="13"/>
      <c r="C17" s="85" t="s">
        <v>13</v>
      </c>
      <c r="D17" s="66">
        <v>0</v>
      </c>
      <c r="E17" s="66">
        <v>0</v>
      </c>
      <c r="F17" s="66">
        <v>1.1220000000000001</v>
      </c>
      <c r="G17" s="66">
        <v>3.3340000000000001</v>
      </c>
      <c r="H17" s="66">
        <v>1.7065000000000001</v>
      </c>
      <c r="I17" s="66">
        <v>0</v>
      </c>
    </row>
    <row r="18" spans="1:9" s="84" customFormat="1" ht="15.75" thickBot="1" x14ac:dyDescent="0.3">
      <c r="A18" s="13"/>
      <c r="B18" s="50"/>
      <c r="C18" s="50" t="s">
        <v>21</v>
      </c>
      <c r="D18" s="66">
        <v>28.561969927</v>
      </c>
      <c r="E18" s="66">
        <v>22.069573027000004</v>
      </c>
      <c r="F18" s="66">
        <v>45.476954705000004</v>
      </c>
      <c r="G18" s="66">
        <v>26.096417315000004</v>
      </c>
      <c r="H18" s="66">
        <v>47.366279759999991</v>
      </c>
      <c r="I18" s="66">
        <v>55.203237685000012</v>
      </c>
    </row>
    <row r="19" spans="1:9" s="84" customFormat="1" x14ac:dyDescent="0.25">
      <c r="A19" s="13"/>
      <c r="B19" s="31" t="s">
        <v>32</v>
      </c>
      <c r="C19" s="84" t="s">
        <v>9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</row>
    <row r="20" spans="1:9" s="84" customFormat="1" x14ac:dyDescent="0.25">
      <c r="A20" s="13"/>
      <c r="B20" s="31"/>
      <c r="C20" s="84" t="s">
        <v>85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</row>
    <row r="21" spans="1:9" s="84" customFormat="1" x14ac:dyDescent="0.25">
      <c r="A21" s="13"/>
      <c r="B21" s="77"/>
      <c r="C21" s="84" t="s">
        <v>10</v>
      </c>
      <c r="D21" s="66">
        <v>0</v>
      </c>
      <c r="E21" s="66">
        <v>0.03</v>
      </c>
      <c r="F21" s="66">
        <v>0</v>
      </c>
      <c r="G21" s="66">
        <v>0</v>
      </c>
      <c r="H21" s="66">
        <v>0</v>
      </c>
      <c r="I21" s="66">
        <v>0</v>
      </c>
    </row>
    <row r="22" spans="1:9" s="84" customFormat="1" x14ac:dyDescent="0.25">
      <c r="A22" s="13"/>
      <c r="B22" s="77"/>
      <c r="C22" s="84" t="s">
        <v>15</v>
      </c>
      <c r="D22" s="66">
        <v>6.0999999999999999E-2</v>
      </c>
      <c r="E22" s="66">
        <v>0.29300000000000004</v>
      </c>
      <c r="F22" s="66">
        <v>0.76400000000000001</v>
      </c>
      <c r="G22" s="66">
        <v>0.30399999999999999</v>
      </c>
      <c r="H22" s="66">
        <v>0.4</v>
      </c>
      <c r="I22" s="66">
        <v>0.32218145500000001</v>
      </c>
    </row>
    <row r="23" spans="1:9" s="84" customFormat="1" x14ac:dyDescent="0.25">
      <c r="A23" s="13"/>
      <c r="B23" s="77"/>
      <c r="C23" s="85" t="s">
        <v>79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</row>
    <row r="24" spans="1:9" s="84" customFormat="1" x14ac:dyDescent="0.25">
      <c r="A24" s="13"/>
      <c r="B24" s="77"/>
      <c r="C24" s="85" t="s">
        <v>80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</row>
    <row r="25" spans="1:9" s="84" customFormat="1" x14ac:dyDescent="0.25">
      <c r="A25" s="13"/>
      <c r="B25" s="77"/>
      <c r="C25" s="85" t="s">
        <v>30</v>
      </c>
      <c r="D25" s="66">
        <v>1.4166E-2</v>
      </c>
      <c r="E25" s="66">
        <v>0.57509310499999999</v>
      </c>
      <c r="F25" s="66">
        <v>7.3325700000000007E-4</v>
      </c>
      <c r="G25" s="66">
        <v>0</v>
      </c>
      <c r="H25" s="66">
        <v>0</v>
      </c>
      <c r="I25" s="66">
        <v>0</v>
      </c>
    </row>
    <row r="26" spans="1:9" s="84" customFormat="1" x14ac:dyDescent="0.25">
      <c r="A26" s="13"/>
      <c r="B26" s="77"/>
      <c r="C26" s="85" t="s">
        <v>18</v>
      </c>
      <c r="D26" s="66">
        <v>0.72291884399999951</v>
      </c>
      <c r="E26" s="66">
        <v>0.24452930400000028</v>
      </c>
      <c r="F26" s="66">
        <v>0.83702272999999994</v>
      </c>
      <c r="G26" s="66">
        <v>0.76416250500000005</v>
      </c>
      <c r="H26" s="66">
        <v>1.3464906379999995</v>
      </c>
      <c r="I26" s="66">
        <v>1.8765837150000004</v>
      </c>
    </row>
    <row r="27" spans="1:9" s="84" customFormat="1" x14ac:dyDescent="0.25">
      <c r="A27" s="13"/>
      <c r="B27" s="77"/>
      <c r="C27" s="85" t="s">
        <v>19</v>
      </c>
      <c r="D27" s="66">
        <v>0.104</v>
      </c>
      <c r="E27" s="66">
        <v>7.4999999999999997E-2</v>
      </c>
      <c r="F27" s="66">
        <v>3.4000000000000002E-2</v>
      </c>
      <c r="G27" s="66">
        <v>0</v>
      </c>
      <c r="H27" s="66">
        <v>0</v>
      </c>
      <c r="I27" s="66">
        <v>0</v>
      </c>
    </row>
    <row r="28" spans="1:9" s="84" customFormat="1" x14ac:dyDescent="0.25">
      <c r="A28" s="13"/>
      <c r="B28" s="77"/>
      <c r="C28" s="85" t="s">
        <v>20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</row>
    <row r="29" spans="1:9" s="84" customFormat="1" x14ac:dyDescent="0.25">
      <c r="A29" s="13"/>
      <c r="B29" s="77"/>
      <c r="C29" s="85" t="s">
        <v>13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</row>
    <row r="30" spans="1:9" s="84" customFormat="1" ht="15.75" thickBot="1" x14ac:dyDescent="0.3">
      <c r="A30" s="13"/>
      <c r="B30" s="78"/>
      <c r="C30" s="50" t="s">
        <v>21</v>
      </c>
      <c r="D30" s="66">
        <v>0.90208484399999955</v>
      </c>
      <c r="E30" s="66">
        <v>1.2176224090000003</v>
      </c>
      <c r="F30" s="66">
        <v>1.635755987</v>
      </c>
      <c r="G30" s="66">
        <v>1.0681625050000001</v>
      </c>
      <c r="H30" s="66">
        <v>1.7464906379999996</v>
      </c>
      <c r="I30" s="66">
        <v>2.1987651700000006</v>
      </c>
    </row>
    <row r="31" spans="1:9" s="84" customFormat="1" x14ac:dyDescent="0.25">
      <c r="A31" s="13"/>
      <c r="B31" s="31" t="s">
        <v>34</v>
      </c>
      <c r="C31" s="84" t="s">
        <v>9</v>
      </c>
      <c r="D31" s="65">
        <v>0</v>
      </c>
      <c r="E31" s="65">
        <v>0</v>
      </c>
      <c r="F31" s="65">
        <v>9.2404175099999986</v>
      </c>
      <c r="G31" s="65">
        <v>0</v>
      </c>
      <c r="H31" s="65">
        <v>0</v>
      </c>
      <c r="I31" s="65">
        <v>1.873176653</v>
      </c>
    </row>
    <row r="32" spans="1:9" s="84" customFormat="1" x14ac:dyDescent="0.25">
      <c r="A32" s="13"/>
      <c r="B32" s="31"/>
      <c r="C32" s="84" t="s">
        <v>85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</row>
    <row r="33" spans="1:9" s="84" customFormat="1" x14ac:dyDescent="0.25">
      <c r="A33" s="13"/>
      <c r="C33" s="84" t="s">
        <v>10</v>
      </c>
      <c r="D33" s="66">
        <v>0</v>
      </c>
      <c r="E33" s="66">
        <v>0</v>
      </c>
      <c r="F33" s="66">
        <v>0.09</v>
      </c>
      <c r="G33" s="66">
        <v>0</v>
      </c>
      <c r="H33" s="66">
        <v>0</v>
      </c>
      <c r="I33" s="66">
        <v>0</v>
      </c>
    </row>
    <row r="34" spans="1:9" s="84" customFormat="1" x14ac:dyDescent="0.25">
      <c r="A34" s="13"/>
      <c r="C34" s="84" t="s">
        <v>15</v>
      </c>
      <c r="D34" s="66">
        <v>7.1999999999999995E-2</v>
      </c>
      <c r="E34" s="66">
        <v>0.47800000000000004</v>
      </c>
      <c r="F34" s="66">
        <v>1.9596993E-2</v>
      </c>
      <c r="G34" s="66">
        <v>0</v>
      </c>
      <c r="H34" s="66">
        <v>0.8</v>
      </c>
      <c r="I34" s="66">
        <v>0</v>
      </c>
    </row>
    <row r="35" spans="1:9" s="84" customFormat="1" x14ac:dyDescent="0.25">
      <c r="A35" s="13"/>
      <c r="C35" s="85" t="s">
        <v>79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</row>
    <row r="36" spans="1:9" s="84" customFormat="1" x14ac:dyDescent="0.25">
      <c r="A36" s="13"/>
      <c r="C36" s="85" t="s">
        <v>80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</row>
    <row r="37" spans="1:9" s="84" customFormat="1" x14ac:dyDescent="0.25">
      <c r="A37" s="13"/>
      <c r="C37" s="85" t="s">
        <v>30</v>
      </c>
      <c r="D37" s="66">
        <v>6.4070000000000004E-3</v>
      </c>
      <c r="E37" s="66">
        <v>3.5444499999999998E-3</v>
      </c>
      <c r="F37" s="66">
        <v>2.2184849999999996E-3</v>
      </c>
      <c r="G37" s="66">
        <v>0</v>
      </c>
      <c r="H37" s="66">
        <v>0</v>
      </c>
      <c r="I37" s="66">
        <v>0</v>
      </c>
    </row>
    <row r="38" spans="1:9" s="84" customFormat="1" x14ac:dyDescent="0.25">
      <c r="A38" s="13"/>
      <c r="C38" s="85" t="s">
        <v>18</v>
      </c>
      <c r="D38" s="66">
        <v>0.88820855999999992</v>
      </c>
      <c r="E38" s="66">
        <v>0.30043901100000026</v>
      </c>
      <c r="F38" s="66">
        <v>1.502003448</v>
      </c>
      <c r="G38" s="66">
        <v>0.93888225600000075</v>
      </c>
      <c r="H38" s="66">
        <v>2.1279571859999993</v>
      </c>
      <c r="I38" s="66">
        <v>1.7648776010000016</v>
      </c>
    </row>
    <row r="39" spans="1:9" s="84" customFormat="1" x14ac:dyDescent="0.25">
      <c r="A39" s="13"/>
      <c r="C39" s="85" t="s">
        <v>19</v>
      </c>
      <c r="D39" s="66">
        <v>8.0000000000000002E-3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</row>
    <row r="40" spans="1:9" s="84" customFormat="1" x14ac:dyDescent="0.25">
      <c r="A40" s="13"/>
      <c r="C40" s="85" t="s">
        <v>20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</row>
    <row r="41" spans="1:9" s="84" customFormat="1" x14ac:dyDescent="0.25">
      <c r="A41" s="13"/>
      <c r="C41" s="85" t="s">
        <v>13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</row>
    <row r="42" spans="1:9" s="84" customFormat="1" ht="15.75" thickBot="1" x14ac:dyDescent="0.3">
      <c r="A42" s="13"/>
      <c r="B42" s="50"/>
      <c r="C42" s="50" t="s">
        <v>21</v>
      </c>
      <c r="D42" s="66">
        <v>0.97461555999999994</v>
      </c>
      <c r="E42" s="66">
        <v>0.78198346100000016</v>
      </c>
      <c r="F42" s="66">
        <v>10.854236435999999</v>
      </c>
      <c r="G42" s="66">
        <v>0.93888225600000075</v>
      </c>
      <c r="H42" s="66">
        <v>2.9279571859999995</v>
      </c>
      <c r="I42" s="66">
        <v>3.6380542540000018</v>
      </c>
    </row>
    <row r="43" spans="1:9" s="84" customFormat="1" x14ac:dyDescent="0.25">
      <c r="A43" s="13"/>
      <c r="B43" s="31" t="s">
        <v>33</v>
      </c>
      <c r="C43" s="84" t="s">
        <v>9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</row>
    <row r="44" spans="1:9" s="84" customFormat="1" x14ac:dyDescent="0.25">
      <c r="A44" s="13"/>
      <c r="B44" s="31"/>
      <c r="C44" s="84" t="s">
        <v>85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</row>
    <row r="45" spans="1:9" s="84" customFormat="1" x14ac:dyDescent="0.25">
      <c r="A45" s="13"/>
      <c r="C45" s="84" t="s">
        <v>10</v>
      </c>
      <c r="D45" s="66">
        <v>0.121</v>
      </c>
      <c r="E45" s="66">
        <v>4.8000000000000001E-2</v>
      </c>
      <c r="F45" s="66">
        <v>0</v>
      </c>
      <c r="G45" s="66">
        <v>0</v>
      </c>
      <c r="H45" s="66">
        <v>0</v>
      </c>
      <c r="I45" s="66">
        <v>0</v>
      </c>
    </row>
    <row r="46" spans="1:9" s="84" customFormat="1" x14ac:dyDescent="0.25">
      <c r="A46" s="13"/>
      <c r="C46" s="84" t="s">
        <v>15</v>
      </c>
      <c r="D46" s="66">
        <v>1.732</v>
      </c>
      <c r="E46" s="66">
        <v>2.4109268549999996</v>
      </c>
      <c r="F46" s="66">
        <v>0.878</v>
      </c>
      <c r="G46" s="66">
        <v>0.15</v>
      </c>
      <c r="H46" s="66">
        <v>8.8491474199999995</v>
      </c>
      <c r="I46" s="66">
        <v>0</v>
      </c>
    </row>
    <row r="47" spans="1:9" s="84" customFormat="1" x14ac:dyDescent="0.25">
      <c r="A47" s="13"/>
      <c r="C47" s="85" t="s">
        <v>79</v>
      </c>
      <c r="D47" s="66">
        <v>0.6</v>
      </c>
      <c r="E47" s="66">
        <v>0</v>
      </c>
      <c r="F47" s="66">
        <v>9.9000000000000005E-2</v>
      </c>
      <c r="G47" s="66">
        <v>0.13400000000000001</v>
      </c>
      <c r="H47" s="66">
        <v>0</v>
      </c>
      <c r="I47" s="66">
        <v>0</v>
      </c>
    </row>
    <row r="48" spans="1:9" s="84" customFormat="1" x14ac:dyDescent="0.25">
      <c r="A48" s="13"/>
      <c r="C48" s="85" t="s">
        <v>80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</row>
    <row r="49" spans="1:9" s="84" customFormat="1" x14ac:dyDescent="0.25">
      <c r="A49" s="13"/>
      <c r="C49" s="85" t="s">
        <v>30</v>
      </c>
      <c r="D49" s="66">
        <v>1.1410999999999999E-2</v>
      </c>
      <c r="E49" s="66">
        <v>2.4060000000000002E-3</v>
      </c>
      <c r="F49" s="66">
        <v>0</v>
      </c>
      <c r="G49" s="66">
        <v>0</v>
      </c>
      <c r="H49" s="66">
        <v>0</v>
      </c>
      <c r="I49" s="66">
        <v>0</v>
      </c>
    </row>
    <row r="50" spans="1:9" s="84" customFormat="1" x14ac:dyDescent="0.25">
      <c r="A50" s="13"/>
      <c r="C50" s="85" t="s">
        <v>18</v>
      </c>
      <c r="D50" s="66">
        <v>1.4001125550000006</v>
      </c>
      <c r="E50" s="66">
        <v>0.67253825999999828</v>
      </c>
      <c r="F50" s="66">
        <v>3.1479378780000018</v>
      </c>
      <c r="G50" s="66">
        <v>3.0083893410000004</v>
      </c>
      <c r="H50" s="66">
        <v>6.0217841579999973</v>
      </c>
      <c r="I50" s="66">
        <v>8.7578371390000065</v>
      </c>
    </row>
    <row r="51" spans="1:9" s="84" customFormat="1" x14ac:dyDescent="0.25">
      <c r="A51" s="13"/>
      <c r="C51" s="85" t="s">
        <v>19</v>
      </c>
      <c r="D51" s="66">
        <v>8.3000000000000004E-2</v>
      </c>
      <c r="E51" s="66">
        <v>5.6000000000000001E-2</v>
      </c>
      <c r="F51" s="66">
        <v>1.2E-2</v>
      </c>
      <c r="G51" s="66">
        <v>0</v>
      </c>
      <c r="H51" s="66">
        <v>0</v>
      </c>
      <c r="I51" s="66">
        <v>0</v>
      </c>
    </row>
    <row r="52" spans="1:9" s="84" customFormat="1" x14ac:dyDescent="0.25">
      <c r="A52" s="13"/>
      <c r="C52" s="85" t="s">
        <v>20</v>
      </c>
      <c r="D52" s="66">
        <v>0.1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</row>
    <row r="53" spans="1:9" s="84" customFormat="1" x14ac:dyDescent="0.25">
      <c r="A53" s="13"/>
      <c r="C53" s="85" t="s">
        <v>13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</row>
    <row r="54" spans="1:9" s="84" customFormat="1" ht="15.75" thickBot="1" x14ac:dyDescent="0.3">
      <c r="A54" s="13"/>
      <c r="B54" s="50"/>
      <c r="C54" s="50" t="s">
        <v>21</v>
      </c>
      <c r="D54" s="66">
        <v>4.0475235550000006</v>
      </c>
      <c r="E54" s="66">
        <v>3.1898711149999981</v>
      </c>
      <c r="F54" s="66">
        <v>4.1369378780000021</v>
      </c>
      <c r="G54" s="66">
        <v>3.2923893410000007</v>
      </c>
      <c r="H54" s="66">
        <v>14.870931577999997</v>
      </c>
      <c r="I54" s="66">
        <v>8.7578371390000065</v>
      </c>
    </row>
    <row r="55" spans="1:9" s="84" customFormat="1" x14ac:dyDescent="0.25">
      <c r="B55" s="31" t="s">
        <v>105</v>
      </c>
      <c r="C55" s="84" t="s">
        <v>9</v>
      </c>
      <c r="D55" s="65">
        <v>0</v>
      </c>
      <c r="E55" s="65">
        <v>1.17</v>
      </c>
      <c r="F55" s="65">
        <v>4.234</v>
      </c>
      <c r="G55" s="65">
        <v>0</v>
      </c>
      <c r="H55" s="65">
        <v>0</v>
      </c>
      <c r="I55" s="65">
        <v>0</v>
      </c>
    </row>
    <row r="56" spans="1:9" s="84" customFormat="1" x14ac:dyDescent="0.25">
      <c r="B56" s="31"/>
      <c r="C56" s="84" t="s">
        <v>85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</row>
    <row r="57" spans="1:9" s="84" customFormat="1" x14ac:dyDescent="0.25">
      <c r="C57" s="84" t="s">
        <v>10</v>
      </c>
      <c r="D57" s="66">
        <v>0.19400000000000001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</row>
    <row r="58" spans="1:9" s="84" customFormat="1" x14ac:dyDescent="0.25">
      <c r="C58" s="84" t="s">
        <v>15</v>
      </c>
      <c r="D58" s="66">
        <v>0.752</v>
      </c>
      <c r="E58" s="66">
        <v>1.2709672540000001</v>
      </c>
      <c r="F58" s="66">
        <v>0</v>
      </c>
      <c r="G58" s="66">
        <v>0</v>
      </c>
      <c r="H58" s="66">
        <v>0.122</v>
      </c>
      <c r="I58" s="66">
        <v>1.1000000000000001</v>
      </c>
    </row>
    <row r="59" spans="1:9" s="84" customFormat="1" x14ac:dyDescent="0.25">
      <c r="C59" s="85" t="s">
        <v>79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</row>
    <row r="60" spans="1:9" s="84" customFormat="1" x14ac:dyDescent="0.25">
      <c r="C60" s="85" t="s">
        <v>80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</row>
    <row r="61" spans="1:9" s="84" customFormat="1" x14ac:dyDescent="0.25">
      <c r="C61" s="85" t="s">
        <v>30</v>
      </c>
      <c r="D61" s="66">
        <v>0.12847999999999998</v>
      </c>
      <c r="E61" s="66">
        <v>0.54638341400000001</v>
      </c>
      <c r="F61" s="66">
        <v>1.069739182</v>
      </c>
      <c r="G61" s="66">
        <v>0.73437422499999994</v>
      </c>
      <c r="H61" s="66">
        <v>0.32140993099999998</v>
      </c>
      <c r="I61" s="66">
        <v>0.61984865499999997</v>
      </c>
    </row>
    <row r="62" spans="1:9" s="84" customFormat="1" x14ac:dyDescent="0.25">
      <c r="C62" s="85" t="s">
        <v>18</v>
      </c>
      <c r="D62" s="66">
        <v>1.28241918</v>
      </c>
      <c r="E62" s="66">
        <v>0.68108316899999999</v>
      </c>
      <c r="F62" s="66">
        <v>2.6849580640000008</v>
      </c>
      <c r="G62" s="66">
        <v>3.1272269609999999</v>
      </c>
      <c r="H62" s="66">
        <v>5.7801301120000037</v>
      </c>
      <c r="I62" s="66">
        <v>9.9976211059999933</v>
      </c>
    </row>
    <row r="63" spans="1:9" s="84" customFormat="1" x14ac:dyDescent="0.25">
      <c r="C63" s="85" t="s">
        <v>19</v>
      </c>
      <c r="D63" s="66">
        <v>0.25800000000000001</v>
      </c>
      <c r="E63" s="66">
        <v>3.0000000000000001E-3</v>
      </c>
      <c r="F63" s="66">
        <v>3.5000000000000003E-2</v>
      </c>
      <c r="G63" s="66">
        <v>0</v>
      </c>
      <c r="H63" s="66">
        <v>0</v>
      </c>
      <c r="I63" s="66">
        <v>0</v>
      </c>
    </row>
    <row r="64" spans="1:9" s="84" customFormat="1" x14ac:dyDescent="0.25">
      <c r="C64" s="85" t="s">
        <v>20</v>
      </c>
      <c r="D64" s="66">
        <v>0</v>
      </c>
      <c r="E64" s="66">
        <v>0.03</v>
      </c>
      <c r="F64" s="66">
        <v>0.96900000000000008</v>
      </c>
      <c r="G64" s="66">
        <v>0</v>
      </c>
      <c r="H64" s="66">
        <v>0</v>
      </c>
      <c r="I64" s="66">
        <v>0</v>
      </c>
    </row>
    <row r="65" spans="1:9" s="84" customFormat="1" x14ac:dyDescent="0.25">
      <c r="C65" s="85" t="s">
        <v>13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</row>
    <row r="66" spans="1:9" s="84" customFormat="1" ht="15.75" thickBot="1" x14ac:dyDescent="0.3">
      <c r="B66" s="50"/>
      <c r="C66" s="50" t="s">
        <v>21</v>
      </c>
      <c r="D66" s="66">
        <v>2.6148991800000001</v>
      </c>
      <c r="E66" s="66">
        <v>3.7014338369999997</v>
      </c>
      <c r="F66" s="66">
        <v>8.9926972460000023</v>
      </c>
      <c r="G66" s="66">
        <v>3.8616011859999997</v>
      </c>
      <c r="H66" s="66">
        <v>6.2235400430000034</v>
      </c>
      <c r="I66" s="66">
        <v>11.717469760999993</v>
      </c>
    </row>
    <row r="67" spans="1:9" s="84" customFormat="1" x14ac:dyDescent="0.25">
      <c r="A67" s="13"/>
      <c r="B67" s="31" t="s">
        <v>36</v>
      </c>
      <c r="C67" s="84" t="s">
        <v>9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0.51963632399999993</v>
      </c>
    </row>
    <row r="68" spans="1:9" s="84" customFormat="1" x14ac:dyDescent="0.25">
      <c r="A68" s="13"/>
      <c r="B68" s="31"/>
      <c r="C68" s="84" t="s">
        <v>85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</row>
    <row r="69" spans="1:9" s="84" customFormat="1" x14ac:dyDescent="0.25">
      <c r="A69" s="13"/>
      <c r="C69" s="84" t="s">
        <v>10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</row>
    <row r="70" spans="1:9" s="84" customFormat="1" x14ac:dyDescent="0.25">
      <c r="A70" s="13"/>
      <c r="C70" s="84" t="s">
        <v>15</v>
      </c>
      <c r="D70" s="66">
        <v>0</v>
      </c>
      <c r="E70" s="66">
        <v>1.7000000000000001E-2</v>
      </c>
      <c r="F70" s="66">
        <v>0</v>
      </c>
      <c r="G70" s="66">
        <v>0</v>
      </c>
      <c r="H70" s="66">
        <v>0</v>
      </c>
      <c r="I70" s="66">
        <v>0</v>
      </c>
    </row>
    <row r="71" spans="1:9" s="84" customFormat="1" x14ac:dyDescent="0.25">
      <c r="A71" s="13"/>
      <c r="C71" s="85" t="s">
        <v>79</v>
      </c>
      <c r="D71" s="66">
        <v>0</v>
      </c>
      <c r="E71" s="66">
        <v>0.6</v>
      </c>
      <c r="F71" s="66">
        <v>0</v>
      </c>
      <c r="G71" s="66">
        <v>0</v>
      </c>
      <c r="H71" s="66">
        <v>0</v>
      </c>
      <c r="I71" s="66">
        <v>0</v>
      </c>
    </row>
    <row r="72" spans="1:9" s="84" customFormat="1" x14ac:dyDescent="0.25">
      <c r="A72" s="13"/>
      <c r="C72" s="85" t="s">
        <v>80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</row>
    <row r="73" spans="1:9" s="84" customFormat="1" x14ac:dyDescent="0.25">
      <c r="A73" s="13"/>
      <c r="C73" s="85" t="s">
        <v>30</v>
      </c>
      <c r="D73" s="66">
        <v>1.0500000000000001E-2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</row>
    <row r="74" spans="1:9" s="84" customFormat="1" x14ac:dyDescent="0.25">
      <c r="A74" s="13"/>
      <c r="C74" s="85" t="s">
        <v>18</v>
      </c>
      <c r="D74" s="66">
        <v>0.24705028199999998</v>
      </c>
      <c r="E74" s="66">
        <v>0.15706750800000005</v>
      </c>
      <c r="F74" s="66">
        <v>0.67779593999999999</v>
      </c>
      <c r="G74" s="66">
        <v>0.76137796799999991</v>
      </c>
      <c r="H74" s="66">
        <v>1.4568138060000002</v>
      </c>
      <c r="I74" s="66">
        <v>2.9572052639999997</v>
      </c>
    </row>
    <row r="75" spans="1:9" s="84" customFormat="1" x14ac:dyDescent="0.25">
      <c r="A75" s="13"/>
      <c r="C75" s="85" t="s">
        <v>19</v>
      </c>
      <c r="D75" s="66">
        <v>0</v>
      </c>
      <c r="E75" s="66">
        <v>8.4000000000000005E-2</v>
      </c>
      <c r="F75" s="66">
        <v>0.129</v>
      </c>
      <c r="G75" s="66">
        <v>0</v>
      </c>
      <c r="H75" s="66">
        <v>0</v>
      </c>
      <c r="I75" s="66">
        <v>0</v>
      </c>
    </row>
    <row r="76" spans="1:9" s="84" customFormat="1" x14ac:dyDescent="0.25">
      <c r="A76" s="13"/>
      <c r="C76" s="85" t="s">
        <v>20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</row>
    <row r="77" spans="1:9" s="84" customFormat="1" x14ac:dyDescent="0.25">
      <c r="A77" s="13"/>
      <c r="C77" s="85" t="s">
        <v>13</v>
      </c>
      <c r="D77" s="66">
        <v>0</v>
      </c>
      <c r="E77" s="66">
        <v>0</v>
      </c>
      <c r="F77" s="66">
        <v>1.1220000000000001</v>
      </c>
      <c r="G77" s="66">
        <v>0</v>
      </c>
      <c r="H77" s="66">
        <v>0.60650000000000004</v>
      </c>
      <c r="I77" s="66">
        <v>0</v>
      </c>
    </row>
    <row r="78" spans="1:9" s="84" customFormat="1" ht="15.75" thickBot="1" x14ac:dyDescent="0.3">
      <c r="A78" s="13"/>
      <c r="B78" s="50"/>
      <c r="C78" s="50" t="s">
        <v>21</v>
      </c>
      <c r="D78" s="66">
        <v>0.25755028199999996</v>
      </c>
      <c r="E78" s="66">
        <v>0.85806750799999998</v>
      </c>
      <c r="F78" s="66">
        <v>1.9287959400000001</v>
      </c>
      <c r="G78" s="66">
        <v>0.76137796799999991</v>
      </c>
      <c r="H78" s="66">
        <v>2.063313806</v>
      </c>
      <c r="I78" s="66">
        <v>3.4768415879999996</v>
      </c>
    </row>
    <row r="79" spans="1:9" s="84" customFormat="1" ht="15" customHeight="1" x14ac:dyDescent="0.25">
      <c r="A79" s="13"/>
      <c r="B79" s="31" t="s">
        <v>37</v>
      </c>
      <c r="C79" s="84" t="s">
        <v>9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</row>
    <row r="80" spans="1:9" s="84" customFormat="1" ht="15" customHeight="1" x14ac:dyDescent="0.25">
      <c r="A80" s="13"/>
      <c r="B80" s="31"/>
      <c r="C80" s="84" t="s">
        <v>85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</row>
    <row r="81" spans="1:9" s="84" customFormat="1" x14ac:dyDescent="0.25">
      <c r="A81" s="13"/>
      <c r="C81" s="84" t="s">
        <v>10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</row>
    <row r="82" spans="1:9" s="84" customFormat="1" x14ac:dyDescent="0.25">
      <c r="A82" s="13"/>
      <c r="C82" s="84" t="s">
        <v>15</v>
      </c>
      <c r="D82" s="66">
        <v>0.77</v>
      </c>
      <c r="E82" s="66">
        <v>0.22500000000000001</v>
      </c>
      <c r="F82" s="66">
        <v>0</v>
      </c>
      <c r="G82" s="66">
        <v>0</v>
      </c>
      <c r="H82" s="66">
        <v>1.2</v>
      </c>
      <c r="I82" s="66">
        <v>0</v>
      </c>
    </row>
    <row r="83" spans="1:9" s="84" customFormat="1" x14ac:dyDescent="0.25">
      <c r="A83" s="13"/>
      <c r="C83" s="85" t="s">
        <v>79</v>
      </c>
      <c r="D83" s="66">
        <v>0</v>
      </c>
      <c r="E83" s="66">
        <v>0</v>
      </c>
      <c r="F83" s="66">
        <v>0</v>
      </c>
      <c r="G83" s="66">
        <v>0.89500000000000002</v>
      </c>
      <c r="H83" s="66">
        <v>0</v>
      </c>
      <c r="I83" s="66">
        <v>0</v>
      </c>
    </row>
    <row r="84" spans="1:9" s="84" customFormat="1" x14ac:dyDescent="0.25">
      <c r="A84" s="13"/>
      <c r="C84" s="85" t="s">
        <v>80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</row>
    <row r="85" spans="1:9" s="84" customFormat="1" x14ac:dyDescent="0.25">
      <c r="A85" s="13"/>
      <c r="C85" s="85" t="s">
        <v>30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</row>
    <row r="86" spans="1:9" s="84" customFormat="1" x14ac:dyDescent="0.25">
      <c r="A86" s="13"/>
      <c r="C86" s="85" t="s">
        <v>18</v>
      </c>
      <c r="D86" s="66">
        <v>0.27487629899999988</v>
      </c>
      <c r="E86" s="66">
        <v>0.15972438700000008</v>
      </c>
      <c r="F86" s="66">
        <v>0.60629213999999987</v>
      </c>
      <c r="G86" s="66">
        <v>0.83968267899999982</v>
      </c>
      <c r="H86" s="66">
        <v>1.403097558</v>
      </c>
      <c r="I86" s="66">
        <v>2.3567479339999995</v>
      </c>
    </row>
    <row r="87" spans="1:9" s="84" customFormat="1" x14ac:dyDescent="0.25">
      <c r="A87" s="13"/>
      <c r="C87" s="85" t="s">
        <v>19</v>
      </c>
      <c r="D87" s="66">
        <v>0</v>
      </c>
      <c r="E87" s="66">
        <v>0</v>
      </c>
      <c r="F87" s="66">
        <v>0.05</v>
      </c>
      <c r="G87" s="66">
        <v>0</v>
      </c>
      <c r="H87" s="66">
        <v>0</v>
      </c>
      <c r="I87" s="66">
        <v>0</v>
      </c>
    </row>
    <row r="88" spans="1:9" s="84" customFormat="1" x14ac:dyDescent="0.25">
      <c r="A88" s="13"/>
      <c r="C88" s="85" t="s">
        <v>20</v>
      </c>
      <c r="D88" s="66">
        <v>0</v>
      </c>
      <c r="E88" s="66">
        <v>4.0000000000000001E-3</v>
      </c>
      <c r="F88" s="66">
        <v>8.1000000000000003E-2</v>
      </c>
      <c r="G88" s="66">
        <v>0</v>
      </c>
      <c r="H88" s="66">
        <v>0</v>
      </c>
      <c r="I88" s="66">
        <v>0</v>
      </c>
    </row>
    <row r="89" spans="1:9" s="84" customFormat="1" x14ac:dyDescent="0.25">
      <c r="A89" s="13"/>
      <c r="C89" s="85" t="s">
        <v>13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</row>
    <row r="90" spans="1:9" s="84" customFormat="1" ht="15.75" thickBot="1" x14ac:dyDescent="0.3">
      <c r="A90" s="13"/>
      <c r="B90" s="50"/>
      <c r="C90" s="50" t="s">
        <v>21</v>
      </c>
      <c r="D90" s="66">
        <v>1.0448762989999998</v>
      </c>
      <c r="E90" s="66">
        <v>0.38872438700000012</v>
      </c>
      <c r="F90" s="66">
        <v>0.73729213999999987</v>
      </c>
      <c r="G90" s="66">
        <v>1.7346826789999998</v>
      </c>
      <c r="H90" s="66">
        <v>2.603097558</v>
      </c>
      <c r="I90" s="66">
        <v>2.3567479339999995</v>
      </c>
    </row>
    <row r="91" spans="1:9" s="84" customFormat="1" x14ac:dyDescent="0.25">
      <c r="B91" s="31" t="s">
        <v>38</v>
      </c>
      <c r="C91" s="84" t="s">
        <v>9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</row>
    <row r="92" spans="1:9" s="84" customFormat="1" x14ac:dyDescent="0.25">
      <c r="B92" s="31"/>
      <c r="C92" s="84" t="s">
        <v>85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</row>
    <row r="93" spans="1:9" s="84" customFormat="1" x14ac:dyDescent="0.25">
      <c r="C93" s="84" t="s">
        <v>10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</row>
    <row r="94" spans="1:9" s="84" customFormat="1" x14ac:dyDescent="0.25">
      <c r="C94" s="84" t="s">
        <v>15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</row>
    <row r="95" spans="1:9" s="84" customFormat="1" x14ac:dyDescent="0.25">
      <c r="C95" s="85" t="s">
        <v>79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</row>
    <row r="96" spans="1:9" s="84" customFormat="1" x14ac:dyDescent="0.25">
      <c r="C96" s="85" t="s">
        <v>80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</row>
    <row r="97" spans="2:9" s="84" customFormat="1" x14ac:dyDescent="0.25">
      <c r="C97" s="85" t="s">
        <v>30</v>
      </c>
      <c r="D97" s="66">
        <v>0</v>
      </c>
      <c r="E97" s="66">
        <v>5.1642896000000001E-2</v>
      </c>
      <c r="F97" s="66">
        <v>1.8680772000000002E-2</v>
      </c>
      <c r="G97" s="66">
        <v>0</v>
      </c>
      <c r="H97" s="66">
        <v>3.5006970000000001E-3</v>
      </c>
      <c r="I97" s="66">
        <v>6.6334686000000004E-2</v>
      </c>
    </row>
    <row r="98" spans="2:9" s="84" customFormat="1" x14ac:dyDescent="0.25">
      <c r="C98" s="85" t="s">
        <v>18</v>
      </c>
      <c r="D98" s="66">
        <v>0.11794745099999999</v>
      </c>
      <c r="E98" s="66">
        <v>5.3179269000000015E-2</v>
      </c>
      <c r="F98" s="66">
        <v>0.25478446499999996</v>
      </c>
      <c r="G98" s="66">
        <v>0.23400591000000009</v>
      </c>
      <c r="H98" s="66">
        <v>0.47210849399999982</v>
      </c>
      <c r="I98" s="66">
        <v>0.70683630300000044</v>
      </c>
    </row>
    <row r="99" spans="2:9" s="84" customFormat="1" x14ac:dyDescent="0.25">
      <c r="C99" s="85" t="s">
        <v>19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</row>
    <row r="100" spans="2:9" s="84" customFormat="1" x14ac:dyDescent="0.25">
      <c r="C100" s="85" t="s">
        <v>20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</row>
    <row r="101" spans="2:9" s="84" customFormat="1" x14ac:dyDescent="0.25">
      <c r="C101" s="85" t="s">
        <v>13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</row>
    <row r="102" spans="2:9" s="84" customFormat="1" ht="15.75" thickBot="1" x14ac:dyDescent="0.3">
      <c r="B102" s="50"/>
      <c r="C102" s="50" t="s">
        <v>21</v>
      </c>
      <c r="D102" s="66">
        <v>0.11794745099999999</v>
      </c>
      <c r="E102" s="66">
        <v>0.10482216500000002</v>
      </c>
      <c r="F102" s="66">
        <v>0.27346523699999997</v>
      </c>
      <c r="G102" s="66">
        <v>0.23400591000000009</v>
      </c>
      <c r="H102" s="66">
        <v>0.47560919099999982</v>
      </c>
      <c r="I102" s="66">
        <v>0.77317098900000047</v>
      </c>
    </row>
    <row r="103" spans="2:9" s="84" customFormat="1" x14ac:dyDescent="0.25">
      <c r="B103" s="31" t="s">
        <v>39</v>
      </c>
      <c r="C103" s="84" t="s">
        <v>9</v>
      </c>
      <c r="D103" s="65">
        <v>1.57</v>
      </c>
      <c r="E103" s="65">
        <v>0.625</v>
      </c>
      <c r="F103" s="65">
        <v>0</v>
      </c>
      <c r="G103" s="65">
        <v>0</v>
      </c>
      <c r="H103" s="65">
        <v>0</v>
      </c>
      <c r="I103" s="65">
        <v>0</v>
      </c>
    </row>
    <row r="104" spans="2:9" s="84" customFormat="1" x14ac:dyDescent="0.25">
      <c r="B104" s="31"/>
      <c r="C104" s="84" t="s">
        <v>85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</row>
    <row r="105" spans="2:9" s="84" customFormat="1" x14ac:dyDescent="0.25">
      <c r="C105" s="84" t="s">
        <v>10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</row>
    <row r="106" spans="2:9" s="84" customFormat="1" x14ac:dyDescent="0.25">
      <c r="C106" s="84" t="s">
        <v>15</v>
      </c>
      <c r="D106" s="66">
        <v>0</v>
      </c>
      <c r="E106" s="66">
        <v>0.1</v>
      </c>
      <c r="F106" s="66">
        <v>2.3E-2</v>
      </c>
      <c r="G106" s="66">
        <v>0</v>
      </c>
      <c r="H106" s="66">
        <v>0.2</v>
      </c>
      <c r="I106" s="66">
        <v>0</v>
      </c>
    </row>
    <row r="107" spans="2:9" s="84" customFormat="1" x14ac:dyDescent="0.25">
      <c r="C107" s="85" t="s">
        <v>79</v>
      </c>
      <c r="D107" s="66">
        <v>0</v>
      </c>
      <c r="E107" s="66">
        <v>0</v>
      </c>
      <c r="F107" s="66">
        <v>0</v>
      </c>
      <c r="G107" s="66">
        <v>0.85</v>
      </c>
      <c r="H107" s="66">
        <v>0</v>
      </c>
      <c r="I107" s="66">
        <v>0</v>
      </c>
    </row>
    <row r="108" spans="2:9" s="84" customFormat="1" x14ac:dyDescent="0.25">
      <c r="C108" s="85" t="s">
        <v>80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</row>
    <row r="109" spans="2:9" s="84" customFormat="1" ht="14.25" customHeight="1" x14ac:dyDescent="0.25">
      <c r="C109" s="85" t="s">
        <v>30</v>
      </c>
      <c r="D109" s="66">
        <v>0.11361599999999999</v>
      </c>
      <c r="E109" s="66">
        <v>2.0750173E-2</v>
      </c>
      <c r="F109" s="66">
        <v>0.15634578600000001</v>
      </c>
      <c r="G109" s="66">
        <v>0</v>
      </c>
      <c r="H109" s="66">
        <v>0</v>
      </c>
      <c r="I109" s="66">
        <v>0</v>
      </c>
    </row>
    <row r="110" spans="2:9" s="84" customFormat="1" ht="14.25" customHeight="1" x14ac:dyDescent="0.25">
      <c r="C110" s="85" t="s">
        <v>18</v>
      </c>
      <c r="D110" s="66">
        <v>0.59023602899999994</v>
      </c>
      <c r="E110" s="66">
        <v>0.3752552039999999</v>
      </c>
      <c r="F110" s="66">
        <v>1.4393104960000001</v>
      </c>
      <c r="G110" s="66">
        <v>1.8190333890000008</v>
      </c>
      <c r="H110" s="66">
        <v>3.227944873999999</v>
      </c>
      <c r="I110" s="66">
        <v>4.4986149240000017</v>
      </c>
    </row>
    <row r="111" spans="2:9" s="84" customFormat="1" x14ac:dyDescent="0.25">
      <c r="C111" s="85" t="s">
        <v>19</v>
      </c>
      <c r="D111" s="66">
        <v>9.0999999999999998E-2</v>
      </c>
      <c r="E111" s="66">
        <v>4.1000000000000002E-2</v>
      </c>
      <c r="F111" s="66">
        <v>0</v>
      </c>
      <c r="G111" s="66">
        <v>0</v>
      </c>
      <c r="H111" s="66">
        <v>0</v>
      </c>
      <c r="I111" s="66">
        <v>0</v>
      </c>
    </row>
    <row r="112" spans="2:9" s="84" customFormat="1" x14ac:dyDescent="0.25">
      <c r="C112" s="85" t="s">
        <v>20</v>
      </c>
      <c r="D112" s="66">
        <v>0</v>
      </c>
      <c r="E112" s="66">
        <v>2.5999999999999999E-2</v>
      </c>
      <c r="F112" s="66">
        <v>1.117</v>
      </c>
      <c r="G112" s="66">
        <v>0</v>
      </c>
      <c r="H112" s="66">
        <v>0</v>
      </c>
      <c r="I112" s="66">
        <v>0</v>
      </c>
    </row>
    <row r="113" spans="2:9" s="84" customFormat="1" x14ac:dyDescent="0.25">
      <c r="C113" s="85" t="s">
        <v>13</v>
      </c>
      <c r="D113" s="66">
        <v>0</v>
      </c>
      <c r="E113" s="66">
        <v>0</v>
      </c>
      <c r="F113" s="66">
        <v>0</v>
      </c>
      <c r="G113" s="66">
        <v>3.3340000000000001</v>
      </c>
      <c r="H113" s="66">
        <v>1.1000000000000001</v>
      </c>
      <c r="I113" s="66">
        <v>0</v>
      </c>
    </row>
    <row r="114" spans="2:9" s="84" customFormat="1" ht="15.75" thickBot="1" x14ac:dyDescent="0.3">
      <c r="B114" s="50"/>
      <c r="C114" s="50" t="s">
        <v>21</v>
      </c>
      <c r="D114" s="66">
        <v>2.3648520289999997</v>
      </c>
      <c r="E114" s="66">
        <v>1.1880053770000001</v>
      </c>
      <c r="F114" s="66">
        <v>2.7356562819999999</v>
      </c>
      <c r="G114" s="66">
        <v>6.0030333890000005</v>
      </c>
      <c r="H114" s="66">
        <v>4.5279448739999992</v>
      </c>
      <c r="I114" s="66">
        <v>4.4986149240000017</v>
      </c>
    </row>
    <row r="115" spans="2:9" s="84" customFormat="1" x14ac:dyDescent="0.25">
      <c r="B115" s="31" t="s">
        <v>107</v>
      </c>
      <c r="C115" s="84" t="s">
        <v>9</v>
      </c>
      <c r="D115" s="65">
        <v>1.488</v>
      </c>
      <c r="E115" s="65">
        <v>4.4999999999999998E-2</v>
      </c>
      <c r="F115" s="65">
        <v>0.624</v>
      </c>
      <c r="G115" s="65">
        <v>0.57499999999999996</v>
      </c>
      <c r="H115" s="65">
        <v>0</v>
      </c>
      <c r="I115" s="65">
        <v>0</v>
      </c>
    </row>
    <row r="116" spans="2:9" s="84" customFormat="1" x14ac:dyDescent="0.25">
      <c r="B116" s="31"/>
      <c r="C116" s="84" t="s">
        <v>85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</row>
    <row r="117" spans="2:9" s="84" customFormat="1" x14ac:dyDescent="0.25">
      <c r="C117" s="84" t="s">
        <v>10</v>
      </c>
      <c r="D117" s="66">
        <v>3.0380000000000003</v>
      </c>
      <c r="E117" s="66">
        <v>0.34499999999999997</v>
      </c>
      <c r="F117" s="66">
        <v>0</v>
      </c>
      <c r="G117" s="66">
        <v>0</v>
      </c>
      <c r="H117" s="66">
        <v>0</v>
      </c>
      <c r="I117" s="66">
        <v>0</v>
      </c>
    </row>
    <row r="118" spans="2:9" s="84" customFormat="1" x14ac:dyDescent="0.25">
      <c r="C118" s="84" t="s">
        <v>15</v>
      </c>
      <c r="D118" s="66">
        <v>1.212</v>
      </c>
      <c r="E118" s="66">
        <v>1.2621058919999999</v>
      </c>
      <c r="F118" s="66">
        <v>0.438</v>
      </c>
      <c r="G118" s="66">
        <v>0</v>
      </c>
      <c r="H118" s="66">
        <v>0.46685674799999999</v>
      </c>
      <c r="I118" s="66">
        <v>0</v>
      </c>
    </row>
    <row r="119" spans="2:9" s="84" customFormat="1" x14ac:dyDescent="0.25">
      <c r="C119" s="85" t="s">
        <v>79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</row>
    <row r="120" spans="2:9" s="84" customFormat="1" x14ac:dyDescent="0.25">
      <c r="C120" s="85" t="s">
        <v>80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</row>
    <row r="121" spans="2:9" s="84" customFormat="1" x14ac:dyDescent="0.25">
      <c r="C121" s="85" t="s">
        <v>30</v>
      </c>
      <c r="D121" s="66">
        <v>2.6079379999999999</v>
      </c>
      <c r="E121" s="66">
        <v>3.0506213289999997</v>
      </c>
      <c r="F121" s="66">
        <v>5.0483387540000004</v>
      </c>
      <c r="G121" s="66">
        <v>1.24</v>
      </c>
      <c r="H121" s="66">
        <v>1.1819999999999999</v>
      </c>
      <c r="I121" s="66">
        <v>1.8714097519999999</v>
      </c>
    </row>
    <row r="122" spans="2:9" s="84" customFormat="1" x14ac:dyDescent="0.25">
      <c r="C122" s="85" t="s">
        <v>18</v>
      </c>
      <c r="D122" s="66">
        <v>2.2134836790000003</v>
      </c>
      <c r="E122" s="66">
        <v>0.79445866700000023</v>
      </c>
      <c r="F122" s="66">
        <v>2.669356584</v>
      </c>
      <c r="G122" s="66">
        <v>2.7652519100000017</v>
      </c>
      <c r="H122" s="66">
        <v>4.7472090999999974</v>
      </c>
      <c r="I122" s="66">
        <v>6.6956988510000048</v>
      </c>
    </row>
    <row r="123" spans="2:9" s="84" customFormat="1" x14ac:dyDescent="0.25">
      <c r="C123" s="85" t="s">
        <v>19</v>
      </c>
      <c r="D123" s="66">
        <v>0.13700000000000001</v>
      </c>
      <c r="E123" s="66">
        <v>4.4999999999999998E-2</v>
      </c>
      <c r="F123" s="66">
        <v>0</v>
      </c>
      <c r="G123" s="66">
        <v>4.0000000000000001E-3</v>
      </c>
      <c r="H123" s="66">
        <v>0</v>
      </c>
      <c r="I123" s="66">
        <v>0</v>
      </c>
    </row>
    <row r="124" spans="2:9" s="84" customFormat="1" x14ac:dyDescent="0.25">
      <c r="C124" s="85" t="s">
        <v>20</v>
      </c>
      <c r="D124" s="66">
        <v>3.5999999999999997E-2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</row>
    <row r="125" spans="2:9" s="84" customFormat="1" x14ac:dyDescent="0.25">
      <c r="C125" s="85" t="s">
        <v>13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</row>
    <row r="126" spans="2:9" s="84" customFormat="1" ht="15.75" thickBot="1" x14ac:dyDescent="0.3">
      <c r="B126" s="50"/>
      <c r="C126" s="50" t="s">
        <v>21</v>
      </c>
      <c r="D126" s="156">
        <v>10.732421679</v>
      </c>
      <c r="E126" s="156">
        <v>5.5421858880000006</v>
      </c>
      <c r="F126" s="156">
        <v>8.7796953379999998</v>
      </c>
      <c r="G126" s="156">
        <v>4.5842519100000017</v>
      </c>
      <c r="H126" s="156">
        <v>6.3960658479999974</v>
      </c>
      <c r="I126" s="156">
        <v>8.5671086030000048</v>
      </c>
    </row>
    <row r="127" spans="2:9" s="84" customFormat="1" x14ac:dyDescent="0.25">
      <c r="B127" s="31" t="s">
        <v>106</v>
      </c>
      <c r="C127" s="84" t="s">
        <v>9</v>
      </c>
      <c r="D127" s="66">
        <v>0</v>
      </c>
      <c r="E127" s="66">
        <v>1.4379999999999999</v>
      </c>
      <c r="F127" s="66">
        <v>0.76800000000000002</v>
      </c>
      <c r="G127" s="66">
        <v>0</v>
      </c>
      <c r="H127" s="66">
        <v>0</v>
      </c>
      <c r="I127" s="66">
        <v>0</v>
      </c>
    </row>
    <row r="128" spans="2:9" s="84" customFormat="1" x14ac:dyDescent="0.25">
      <c r="B128" s="31"/>
      <c r="C128" s="84" t="s">
        <v>85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</row>
    <row r="129" spans="2:9" s="84" customFormat="1" x14ac:dyDescent="0.25">
      <c r="C129" s="84" t="s">
        <v>10</v>
      </c>
      <c r="D129" s="66">
        <v>0</v>
      </c>
      <c r="E129" s="66">
        <v>1.7000000000000001E-2</v>
      </c>
      <c r="F129" s="66">
        <v>0</v>
      </c>
      <c r="G129" s="66">
        <v>0</v>
      </c>
      <c r="H129" s="66">
        <v>0</v>
      </c>
      <c r="I129" s="66">
        <v>0</v>
      </c>
    </row>
    <row r="130" spans="2:9" s="84" customFormat="1" x14ac:dyDescent="0.25">
      <c r="C130" s="84" t="s">
        <v>15</v>
      </c>
      <c r="D130" s="66">
        <v>1.069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</row>
    <row r="131" spans="2:9" s="84" customFormat="1" x14ac:dyDescent="0.25">
      <c r="C131" s="85" t="s">
        <v>79</v>
      </c>
      <c r="D131" s="66">
        <v>0.9</v>
      </c>
      <c r="E131" s="66">
        <v>0</v>
      </c>
      <c r="F131" s="66">
        <v>1.165</v>
      </c>
      <c r="G131" s="66">
        <v>0</v>
      </c>
      <c r="H131" s="66">
        <v>0</v>
      </c>
      <c r="I131" s="66">
        <v>0</v>
      </c>
    </row>
    <row r="132" spans="2:9" s="84" customFormat="1" x14ac:dyDescent="0.25">
      <c r="C132" s="85" t="s">
        <v>80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</row>
    <row r="133" spans="2:9" s="84" customFormat="1" x14ac:dyDescent="0.25">
      <c r="C133" s="85" t="s">
        <v>30</v>
      </c>
      <c r="D133" s="66">
        <v>0.10100000000000001</v>
      </c>
      <c r="E133" s="66">
        <v>2E-3</v>
      </c>
      <c r="F133" s="66">
        <v>0</v>
      </c>
      <c r="G133" s="66">
        <v>0</v>
      </c>
      <c r="H133" s="66">
        <v>0</v>
      </c>
      <c r="I133" s="66">
        <v>0</v>
      </c>
    </row>
    <row r="134" spans="2:9" s="84" customFormat="1" x14ac:dyDescent="0.25">
      <c r="C134" s="85" t="s">
        <v>18</v>
      </c>
      <c r="D134" s="66">
        <v>0.69321970799999988</v>
      </c>
      <c r="E134" s="66">
        <v>0.38110215600000025</v>
      </c>
      <c r="F134" s="66">
        <v>1.4123884609999997</v>
      </c>
      <c r="G134" s="66">
        <v>1.7744538090000013</v>
      </c>
      <c r="H134" s="66">
        <v>3.1846884439999981</v>
      </c>
      <c r="I134" s="66">
        <v>4.3206138190000001</v>
      </c>
    </row>
    <row r="135" spans="2:9" s="84" customFormat="1" x14ac:dyDescent="0.25">
      <c r="C135" s="85" t="s">
        <v>19</v>
      </c>
      <c r="D135" s="66">
        <v>4.7E-2</v>
      </c>
      <c r="E135" s="66">
        <v>0.04</v>
      </c>
      <c r="F135" s="66">
        <v>0.02</v>
      </c>
      <c r="G135" s="66">
        <v>0</v>
      </c>
      <c r="H135" s="66">
        <v>0</v>
      </c>
      <c r="I135" s="66">
        <v>0</v>
      </c>
    </row>
    <row r="136" spans="2:9" s="84" customFormat="1" x14ac:dyDescent="0.25">
      <c r="C136" s="85" t="s">
        <v>20</v>
      </c>
      <c r="D136" s="66">
        <v>0</v>
      </c>
      <c r="E136" s="66">
        <v>0</v>
      </c>
      <c r="F136" s="66">
        <v>0.80900000000000005</v>
      </c>
      <c r="G136" s="66">
        <v>0</v>
      </c>
      <c r="H136" s="66">
        <v>0</v>
      </c>
      <c r="I136" s="66">
        <v>0</v>
      </c>
    </row>
    <row r="137" spans="2:9" s="84" customFormat="1" x14ac:dyDescent="0.25">
      <c r="C137" s="85" t="s">
        <v>13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</row>
    <row r="138" spans="2:9" s="84" customFormat="1" ht="15.75" thickBot="1" x14ac:dyDescent="0.3">
      <c r="B138" s="50"/>
      <c r="C138" s="50" t="s">
        <v>21</v>
      </c>
      <c r="D138" s="66">
        <v>2.810219708</v>
      </c>
      <c r="E138" s="66">
        <v>1.878102156</v>
      </c>
      <c r="F138" s="66">
        <v>4.1743884609999995</v>
      </c>
      <c r="G138" s="66">
        <v>1.7744538090000013</v>
      </c>
      <c r="H138" s="66">
        <v>3.1846884439999981</v>
      </c>
      <c r="I138" s="66">
        <v>4.3206138190000001</v>
      </c>
    </row>
    <row r="139" spans="2:9" s="84" customFormat="1" x14ac:dyDescent="0.25">
      <c r="B139" s="31" t="s">
        <v>31</v>
      </c>
      <c r="C139" s="84" t="s">
        <v>9</v>
      </c>
      <c r="D139" s="65">
        <v>1.157</v>
      </c>
      <c r="E139" s="65">
        <v>1.2190000000000001</v>
      </c>
      <c r="F139" s="65">
        <v>2.7256209999999997E-3</v>
      </c>
      <c r="G139" s="65">
        <v>2.3226801999999998E-2</v>
      </c>
      <c r="H139" s="65">
        <v>1.3013139999999999E-2</v>
      </c>
      <c r="I139" s="65">
        <v>4.0595187999999997E-2</v>
      </c>
    </row>
    <row r="140" spans="2:9" s="84" customFormat="1" x14ac:dyDescent="0.25">
      <c r="B140" s="31"/>
      <c r="C140" s="84" t="s">
        <v>85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</row>
    <row r="141" spans="2:9" s="84" customFormat="1" x14ac:dyDescent="0.25">
      <c r="C141" s="84" t="s">
        <v>10</v>
      </c>
      <c r="D141" s="66">
        <v>0</v>
      </c>
      <c r="E141" s="66">
        <v>0.27934435800000001</v>
      </c>
      <c r="F141" s="66">
        <v>0</v>
      </c>
      <c r="G141" s="66">
        <v>0</v>
      </c>
      <c r="H141" s="66">
        <v>0</v>
      </c>
      <c r="I141" s="66">
        <v>0</v>
      </c>
    </row>
    <row r="142" spans="2:9" s="84" customFormat="1" x14ac:dyDescent="0.25">
      <c r="C142" s="84" t="s">
        <v>15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</row>
    <row r="143" spans="2:9" s="84" customFormat="1" x14ac:dyDescent="0.25">
      <c r="C143" s="85" t="s">
        <v>79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</row>
    <row r="144" spans="2:9" s="84" customFormat="1" x14ac:dyDescent="0.25">
      <c r="C144" s="85" t="s">
        <v>80</v>
      </c>
      <c r="D144" s="66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</row>
    <row r="145" spans="2:9" s="84" customFormat="1" x14ac:dyDescent="0.25">
      <c r="C145" s="85" t="s">
        <v>30</v>
      </c>
      <c r="D145" s="66">
        <v>0.1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</row>
    <row r="146" spans="2:9" s="84" customFormat="1" x14ac:dyDescent="0.25">
      <c r="C146" s="85" t="s">
        <v>18</v>
      </c>
      <c r="D146" s="66">
        <v>0.27519520200000003</v>
      </c>
      <c r="E146" s="66">
        <v>0.1749612450000001</v>
      </c>
      <c r="F146" s="66">
        <v>0.31265900100000005</v>
      </c>
      <c r="G146" s="66">
        <v>0.84811707899999966</v>
      </c>
      <c r="H146" s="66">
        <v>1.1804255880000007</v>
      </c>
      <c r="I146" s="66">
        <v>3.1118765699999975</v>
      </c>
    </row>
    <row r="147" spans="2:9" s="84" customFormat="1" x14ac:dyDescent="0.25">
      <c r="C147" s="85" t="s">
        <v>19</v>
      </c>
      <c r="D147" s="66">
        <v>0.10299999999999999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</row>
    <row r="148" spans="2:9" s="84" customFormat="1" x14ac:dyDescent="0.25">
      <c r="C148" s="85" t="s">
        <v>20</v>
      </c>
      <c r="D148" s="66">
        <v>0</v>
      </c>
      <c r="E148" s="66">
        <v>0</v>
      </c>
      <c r="F148" s="66">
        <v>9.5000000000000001E-2</v>
      </c>
      <c r="G148" s="66">
        <v>0</v>
      </c>
      <c r="H148" s="66">
        <v>0</v>
      </c>
      <c r="I148" s="66">
        <v>0</v>
      </c>
    </row>
    <row r="149" spans="2:9" s="84" customFormat="1" x14ac:dyDescent="0.25">
      <c r="C149" s="85" t="s">
        <v>13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</row>
    <row r="150" spans="2:9" s="84" customFormat="1" ht="15.75" thickBot="1" x14ac:dyDescent="0.3">
      <c r="B150" s="50"/>
      <c r="C150" s="50" t="s">
        <v>21</v>
      </c>
      <c r="D150" s="66">
        <v>1.6351952020000002</v>
      </c>
      <c r="E150" s="66">
        <v>1.6733056030000002</v>
      </c>
      <c r="F150" s="66">
        <v>0.41038462200000003</v>
      </c>
      <c r="G150" s="66">
        <v>0.87134388099999971</v>
      </c>
      <c r="H150" s="66">
        <v>1.1934387280000007</v>
      </c>
      <c r="I150" s="66">
        <v>3.1524717579999977</v>
      </c>
    </row>
    <row r="151" spans="2:9" s="84" customFormat="1" x14ac:dyDescent="0.25">
      <c r="B151" s="31" t="s">
        <v>35</v>
      </c>
      <c r="C151" s="84" t="s">
        <v>9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</row>
    <row r="152" spans="2:9" s="84" customFormat="1" x14ac:dyDescent="0.25">
      <c r="B152" s="31"/>
      <c r="C152" s="84" t="s">
        <v>85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</row>
    <row r="153" spans="2:9" s="84" customFormat="1" x14ac:dyDescent="0.25">
      <c r="C153" s="84" t="s">
        <v>10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</row>
    <row r="154" spans="2:9" s="84" customFormat="1" x14ac:dyDescent="0.25">
      <c r="C154" s="84" t="s">
        <v>15</v>
      </c>
      <c r="D154" s="66">
        <v>0.43099999999999999</v>
      </c>
      <c r="E154" s="66">
        <v>1.0609999999999999</v>
      </c>
      <c r="F154" s="66">
        <v>0.20100000000000001</v>
      </c>
      <c r="G154" s="66">
        <v>0</v>
      </c>
      <c r="H154" s="66">
        <v>0</v>
      </c>
      <c r="I154" s="66">
        <v>0</v>
      </c>
    </row>
    <row r="155" spans="2:9" s="84" customFormat="1" x14ac:dyDescent="0.25">
      <c r="C155" s="85" t="s">
        <v>79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</row>
    <row r="156" spans="2:9" s="84" customFormat="1" x14ac:dyDescent="0.25">
      <c r="C156" s="85" t="s">
        <v>80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</row>
    <row r="157" spans="2:9" s="84" customFormat="1" x14ac:dyDescent="0.25">
      <c r="C157" s="85" t="s">
        <v>30</v>
      </c>
      <c r="D157" s="66">
        <v>5.2135000000000001E-2</v>
      </c>
      <c r="E157" s="66">
        <v>0.19700000000000001</v>
      </c>
      <c r="F157" s="66">
        <v>0</v>
      </c>
      <c r="G157" s="66">
        <v>0</v>
      </c>
      <c r="H157" s="66">
        <v>0</v>
      </c>
      <c r="I157" s="66">
        <v>0</v>
      </c>
    </row>
    <row r="158" spans="2:9" s="84" customFormat="1" x14ac:dyDescent="0.25">
      <c r="C158" s="85" t="s">
        <v>18</v>
      </c>
      <c r="D158" s="66">
        <v>0.506649138</v>
      </c>
      <c r="E158" s="66">
        <v>0.15544912099999997</v>
      </c>
      <c r="F158" s="66">
        <v>0.506649138</v>
      </c>
      <c r="G158" s="66">
        <v>0.94423248100000001</v>
      </c>
      <c r="H158" s="66">
        <v>1.1532018660000005</v>
      </c>
      <c r="I158" s="66">
        <v>1.7455417459999996</v>
      </c>
    </row>
    <row r="159" spans="2:9" s="84" customFormat="1" x14ac:dyDescent="0.25">
      <c r="C159" s="85" t="s">
        <v>19</v>
      </c>
      <c r="D159" s="66">
        <v>7.0000000000000007E-2</v>
      </c>
      <c r="E159" s="66">
        <v>0.13200000000000001</v>
      </c>
      <c r="F159" s="66">
        <v>0.11</v>
      </c>
      <c r="G159" s="66">
        <v>2.8000000000000001E-2</v>
      </c>
      <c r="H159" s="66">
        <v>0</v>
      </c>
      <c r="I159" s="66">
        <v>0</v>
      </c>
    </row>
    <row r="160" spans="2:9" s="84" customFormat="1" x14ac:dyDescent="0.25">
      <c r="C160" s="85" t="s">
        <v>20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</row>
    <row r="161" spans="2:11" s="84" customFormat="1" x14ac:dyDescent="0.25">
      <c r="C161" s="85" t="s">
        <v>13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</row>
    <row r="162" spans="2:11" s="84" customFormat="1" ht="15.75" thickBot="1" x14ac:dyDescent="0.3">
      <c r="B162" s="50"/>
      <c r="C162" s="50" t="s">
        <v>21</v>
      </c>
      <c r="D162" s="66">
        <v>1.0597841379999999</v>
      </c>
      <c r="E162" s="66">
        <v>1.5454491210000001</v>
      </c>
      <c r="F162" s="66">
        <v>0.81764913799999994</v>
      </c>
      <c r="G162" s="66">
        <v>0.97223248100000004</v>
      </c>
      <c r="H162" s="66">
        <v>1.1532018660000005</v>
      </c>
      <c r="I162" s="66">
        <v>1.7455417459999996</v>
      </c>
    </row>
    <row r="163" spans="2:11" s="84" customFormat="1" x14ac:dyDescent="0.25">
      <c r="D163" s="57"/>
      <c r="E163" s="57"/>
      <c r="F163" s="57"/>
      <c r="G163" s="57"/>
      <c r="H163" s="57"/>
      <c r="I163" s="57"/>
    </row>
    <row r="164" spans="2:11" s="84" customFormat="1" x14ac:dyDescent="0.25">
      <c r="D164" s="12"/>
      <c r="E164" s="12"/>
      <c r="F164" s="12"/>
      <c r="G164" s="12"/>
      <c r="H164" s="12"/>
      <c r="I164" s="12"/>
    </row>
    <row r="165" spans="2:11" s="84" customFormat="1" x14ac:dyDescent="0.25">
      <c r="D165" s="12"/>
      <c r="E165" s="12"/>
      <c r="F165" s="12"/>
      <c r="G165" s="12"/>
      <c r="H165" s="12"/>
      <c r="I165" s="12"/>
    </row>
    <row r="166" spans="2:11" s="84" customFormat="1" x14ac:dyDescent="0.25">
      <c r="D166" s="12"/>
      <c r="E166" s="12"/>
      <c r="F166" s="12"/>
      <c r="G166" s="12"/>
      <c r="H166" s="12"/>
      <c r="I166" s="12"/>
    </row>
    <row r="167" spans="2:11" s="84" customFormat="1" x14ac:dyDescent="0.25">
      <c r="D167" s="12"/>
      <c r="E167" s="12"/>
      <c r="F167" s="12"/>
      <c r="G167" s="12"/>
      <c r="H167" s="12"/>
      <c r="I167" s="12"/>
    </row>
    <row r="168" spans="2:11" s="84" customFormat="1" x14ac:dyDescent="0.25">
      <c r="B168" s="85"/>
      <c r="C168" s="85"/>
      <c r="D168" s="12"/>
      <c r="E168" s="12"/>
      <c r="F168" s="12"/>
      <c r="G168" s="12"/>
      <c r="H168" s="12"/>
      <c r="I168" s="12"/>
      <c r="J168" s="85"/>
      <c r="K168" s="85"/>
    </row>
    <row r="169" spans="2:11" s="84" customFormat="1" x14ac:dyDescent="0.25">
      <c r="B169" s="85"/>
      <c r="C169" s="85"/>
      <c r="D169" s="12"/>
      <c r="E169" s="12"/>
      <c r="F169" s="12"/>
      <c r="G169" s="12"/>
      <c r="H169" s="12"/>
      <c r="I169" s="12"/>
      <c r="J169" s="85"/>
      <c r="K169" s="85"/>
    </row>
    <row r="170" spans="2:11" s="84" customFormat="1" x14ac:dyDescent="0.25">
      <c r="B170" s="85"/>
      <c r="C170" s="85"/>
      <c r="D170" s="26"/>
      <c r="E170" s="26"/>
      <c r="F170" s="26"/>
      <c r="G170" s="26"/>
      <c r="H170" s="26"/>
      <c r="I170" s="26"/>
      <c r="J170" s="85"/>
      <c r="K170" s="85"/>
    </row>
    <row r="171" spans="2:11" s="84" customFormat="1" x14ac:dyDescent="0.25">
      <c r="B171" s="85"/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2:11" s="84" customFormat="1" x14ac:dyDescent="0.25">
      <c r="B172" s="85"/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2:11" s="84" customFormat="1" x14ac:dyDescent="0.25">
      <c r="B173" s="85"/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2:11" s="84" customFormat="1" x14ac:dyDescent="0.25">
      <c r="B174" s="85"/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2:11" s="84" customFormat="1" x14ac:dyDescent="0.25">
      <c r="B175" s="85"/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2:11" s="84" customFormat="1" x14ac:dyDescent="0.25">
      <c r="B176" s="85"/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2:11" s="84" customFormat="1" x14ac:dyDescent="0.25">
      <c r="B177" s="85"/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2:11" s="84" customFormat="1" x14ac:dyDescent="0.25">
      <c r="B178" s="85"/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2:11" s="84" customFormat="1" x14ac:dyDescent="0.25">
      <c r="B179" s="85"/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2:11" s="84" customFormat="1" x14ac:dyDescent="0.25">
      <c r="B180" s="85"/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2:11" s="84" customFormat="1" x14ac:dyDescent="0.25"/>
    <row r="182" spans="2:11" s="84" customFormat="1" x14ac:dyDescent="0.25"/>
    <row r="183" spans="2:11" s="84" customFormat="1" x14ac:dyDescent="0.25"/>
    <row r="184" spans="2:11" s="84" customFormat="1" x14ac:dyDescent="0.25"/>
    <row r="185" spans="2:11" s="84" customFormat="1" x14ac:dyDescent="0.25"/>
    <row r="186" spans="2:11" s="84" customFormat="1" x14ac:dyDescent="0.25"/>
    <row r="187" spans="2:11" s="84" customFormat="1" x14ac:dyDescent="0.25"/>
    <row r="188" spans="2:11" s="84" customFormat="1" x14ac:dyDescent="0.25"/>
    <row r="189" spans="2:11" s="84" customFormat="1" x14ac:dyDescent="0.25"/>
    <row r="190" spans="2:11" s="84" customFormat="1" x14ac:dyDescent="0.25"/>
    <row r="191" spans="2:11" s="84" customFormat="1" x14ac:dyDescent="0.25"/>
    <row r="192" spans="2:11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  <row r="214" s="84" customFormat="1" x14ac:dyDescent="0.25"/>
    <row r="215" s="84" customFormat="1" x14ac:dyDescent="0.25"/>
    <row r="216" s="84" customFormat="1" x14ac:dyDescent="0.25"/>
    <row r="217" s="84" customFormat="1" x14ac:dyDescent="0.25"/>
    <row r="218" s="84" customFormat="1" x14ac:dyDescent="0.25"/>
    <row r="219" s="84" customFormat="1" x14ac:dyDescent="0.25"/>
    <row r="220" s="84" customFormat="1" x14ac:dyDescent="0.25"/>
    <row r="221" s="84" customFormat="1" x14ac:dyDescent="0.25"/>
    <row r="222" s="84" customFormat="1" x14ac:dyDescent="0.25"/>
    <row r="223" s="84" customFormat="1" x14ac:dyDescent="0.25"/>
    <row r="224" s="84" customFormat="1" x14ac:dyDescent="0.25"/>
    <row r="225" s="84" customFormat="1" x14ac:dyDescent="0.25"/>
    <row r="226" s="84" customFormat="1" x14ac:dyDescent="0.25"/>
    <row r="227" s="84" customFormat="1" x14ac:dyDescent="0.25"/>
    <row r="228" s="84" customFormat="1" x14ac:dyDescent="0.25"/>
    <row r="229" s="84" customFormat="1" x14ac:dyDescent="0.25"/>
    <row r="230" s="84" customFormat="1" x14ac:dyDescent="0.25"/>
    <row r="231" s="84" customFormat="1" x14ac:dyDescent="0.25"/>
    <row r="232" s="84" customFormat="1" x14ac:dyDescent="0.25"/>
    <row r="233" s="84" customFormat="1" x14ac:dyDescent="0.25"/>
    <row r="234" s="84" customFormat="1" x14ac:dyDescent="0.25"/>
    <row r="235" s="84" customFormat="1" x14ac:dyDescent="0.25"/>
    <row r="236" s="84" customFormat="1" x14ac:dyDescent="0.25"/>
    <row r="237" s="84" customFormat="1" x14ac:dyDescent="0.25"/>
    <row r="238" s="84" customFormat="1" x14ac:dyDescent="0.25"/>
    <row r="239" s="84" customFormat="1" x14ac:dyDescent="0.25"/>
    <row r="240" s="84" customFormat="1" x14ac:dyDescent="0.25"/>
    <row r="241" s="84" customFormat="1" x14ac:dyDescent="0.25"/>
    <row r="242" s="84" customFormat="1" x14ac:dyDescent="0.25"/>
    <row r="243" s="84" customFormat="1" x14ac:dyDescent="0.25"/>
    <row r="244" s="84" customFormat="1" x14ac:dyDescent="0.25"/>
    <row r="245" s="84" customFormat="1" x14ac:dyDescent="0.25"/>
    <row r="246" s="84" customFormat="1" x14ac:dyDescent="0.25"/>
    <row r="247" s="84" customFormat="1" x14ac:dyDescent="0.25"/>
    <row r="248" s="84" customFormat="1" x14ac:dyDescent="0.25"/>
    <row r="249" s="84" customFormat="1" x14ac:dyDescent="0.25"/>
    <row r="250" s="84" customFormat="1" x14ac:dyDescent="0.25"/>
    <row r="251" s="84" customFormat="1" x14ac:dyDescent="0.25"/>
    <row r="252" s="84" customFormat="1" x14ac:dyDescent="0.25"/>
    <row r="253" s="84" customFormat="1" x14ac:dyDescent="0.25"/>
    <row r="254" s="84" customFormat="1" x14ac:dyDescent="0.25"/>
    <row r="255" s="84" customFormat="1" x14ac:dyDescent="0.25"/>
    <row r="256" s="84" customFormat="1" x14ac:dyDescent="0.25"/>
    <row r="257" s="84" customFormat="1" x14ac:dyDescent="0.25"/>
    <row r="258" s="84" customFormat="1" x14ac:dyDescent="0.25"/>
    <row r="259" s="84" customFormat="1" x14ac:dyDescent="0.25"/>
    <row r="260" s="84" customFormat="1" x14ac:dyDescent="0.25"/>
    <row r="261" s="84" customFormat="1" x14ac:dyDescent="0.25"/>
    <row r="262" s="84" customFormat="1" x14ac:dyDescent="0.25"/>
    <row r="263" s="84" customFormat="1" x14ac:dyDescent="0.25"/>
    <row r="264" s="84" customFormat="1" x14ac:dyDescent="0.25"/>
    <row r="265" s="84" customFormat="1" x14ac:dyDescent="0.25"/>
    <row r="266" s="84" customFormat="1" x14ac:dyDescent="0.25"/>
    <row r="267" s="84" customFormat="1" x14ac:dyDescent="0.25"/>
    <row r="268" s="84" customFormat="1" x14ac:dyDescent="0.25"/>
    <row r="269" s="84" customFormat="1" x14ac:dyDescent="0.25"/>
    <row r="270" s="84" customFormat="1" x14ac:dyDescent="0.25"/>
    <row r="271" s="84" customFormat="1" x14ac:dyDescent="0.25"/>
    <row r="272" s="84" customFormat="1" x14ac:dyDescent="0.25"/>
    <row r="273" s="84" customFormat="1" x14ac:dyDescent="0.25"/>
    <row r="274" s="84" customFormat="1" x14ac:dyDescent="0.25"/>
    <row r="275" s="84" customFormat="1" x14ac:dyDescent="0.25"/>
    <row r="276" s="84" customFormat="1" x14ac:dyDescent="0.25"/>
    <row r="277" s="84" customFormat="1" x14ac:dyDescent="0.25"/>
    <row r="278" s="84" customFormat="1" x14ac:dyDescent="0.25"/>
    <row r="279" s="84" customFormat="1" x14ac:dyDescent="0.25"/>
    <row r="280" s="84" customFormat="1" x14ac:dyDescent="0.25"/>
    <row r="281" s="84" customFormat="1" x14ac:dyDescent="0.25"/>
    <row r="282" s="84" customFormat="1" x14ac:dyDescent="0.25"/>
    <row r="283" s="84" customFormat="1" x14ac:dyDescent="0.25"/>
    <row r="284" s="84" customFormat="1" x14ac:dyDescent="0.25"/>
    <row r="285" s="84" customFormat="1" x14ac:dyDescent="0.25"/>
    <row r="286" s="84" customFormat="1" x14ac:dyDescent="0.25"/>
    <row r="287" s="84" customFormat="1" x14ac:dyDescent="0.25"/>
    <row r="288" s="84" customFormat="1" x14ac:dyDescent="0.25"/>
    <row r="289" s="84" customFormat="1" x14ac:dyDescent="0.25"/>
    <row r="290" s="84" customFormat="1" x14ac:dyDescent="0.25"/>
    <row r="291" s="84" customFormat="1" x14ac:dyDescent="0.25"/>
    <row r="292" s="84" customFormat="1" x14ac:dyDescent="0.25"/>
    <row r="293" s="84" customFormat="1" x14ac:dyDescent="0.25"/>
    <row r="294" s="84" customFormat="1" x14ac:dyDescent="0.25"/>
    <row r="295" s="84" customFormat="1" x14ac:dyDescent="0.25"/>
    <row r="296" s="84" customFormat="1" x14ac:dyDescent="0.25"/>
    <row r="297" s="84" customFormat="1" x14ac:dyDescent="0.25"/>
    <row r="298" s="84" customFormat="1" x14ac:dyDescent="0.25"/>
    <row r="299" s="84" customFormat="1" x14ac:dyDescent="0.25"/>
    <row r="300" s="84" customFormat="1" x14ac:dyDescent="0.25"/>
    <row r="301" s="84" customFormat="1" x14ac:dyDescent="0.25"/>
    <row r="302" s="84" customFormat="1" x14ac:dyDescent="0.25"/>
    <row r="303" s="84" customFormat="1" x14ac:dyDescent="0.25"/>
    <row r="304" s="84" customFormat="1" x14ac:dyDescent="0.25"/>
    <row r="305" s="84" customFormat="1" x14ac:dyDescent="0.25"/>
    <row r="306" s="84" customFormat="1" x14ac:dyDescent="0.25"/>
    <row r="307" s="84" customFormat="1" x14ac:dyDescent="0.25"/>
    <row r="308" s="84" customFormat="1" x14ac:dyDescent="0.25"/>
    <row r="309" s="84" customFormat="1" x14ac:dyDescent="0.25"/>
    <row r="310" s="84" customFormat="1" x14ac:dyDescent="0.25"/>
    <row r="311" s="84" customFormat="1" x14ac:dyDescent="0.25"/>
    <row r="312" s="84" customFormat="1" x14ac:dyDescent="0.25"/>
    <row r="313" s="84" customFormat="1" x14ac:dyDescent="0.25"/>
    <row r="314" s="84" customFormat="1" x14ac:dyDescent="0.25"/>
    <row r="315" s="84" customFormat="1" x14ac:dyDescent="0.25"/>
    <row r="316" s="84" customFormat="1" x14ac:dyDescent="0.25"/>
    <row r="317" s="84" customFormat="1" x14ac:dyDescent="0.25"/>
    <row r="318" s="84" customFormat="1" x14ac:dyDescent="0.25"/>
    <row r="319" s="84" customFormat="1" x14ac:dyDescent="0.25"/>
    <row r="320" s="84" customFormat="1" x14ac:dyDescent="0.25"/>
    <row r="321" s="84" customFormat="1" x14ac:dyDescent="0.25"/>
    <row r="322" s="84" customFormat="1" x14ac:dyDescent="0.25"/>
    <row r="323" s="84" customFormat="1" x14ac:dyDescent="0.25"/>
    <row r="324" s="84" customFormat="1" x14ac:dyDescent="0.25"/>
    <row r="325" s="84" customFormat="1" x14ac:dyDescent="0.25"/>
    <row r="326" s="84" customFormat="1" x14ac:dyDescent="0.25"/>
    <row r="327" s="84" customFormat="1" x14ac:dyDescent="0.25"/>
    <row r="328" s="84" customFormat="1" x14ac:dyDescent="0.25"/>
    <row r="329" s="84" customFormat="1" x14ac:dyDescent="0.25"/>
    <row r="330" s="84" customFormat="1" x14ac:dyDescent="0.25"/>
  </sheetData>
  <mergeCells count="1"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7" customWidth="1"/>
    <col min="2" max="2" width="38.28515625" style="47" bestFit="1" customWidth="1"/>
    <col min="3" max="3" width="25.5703125" style="47" bestFit="1" customWidth="1"/>
    <col min="4" max="9" width="11.5703125" style="47" customWidth="1"/>
    <col min="10" max="16384" width="9.140625" style="85"/>
  </cols>
  <sheetData>
    <row r="1" spans="1:9" ht="15.75" thickBot="1" x14ac:dyDescent="0.3">
      <c r="A1" s="18"/>
      <c r="B1" s="17"/>
      <c r="C1" s="17"/>
      <c r="D1" s="19"/>
      <c r="E1" s="19"/>
      <c r="F1" s="19"/>
      <c r="G1" s="19"/>
      <c r="H1" s="19"/>
      <c r="I1" s="19"/>
    </row>
    <row r="2" spans="1:9" ht="19.5" thickBot="1" x14ac:dyDescent="0.3">
      <c r="A2" s="18"/>
      <c r="B2" s="169" t="s">
        <v>78</v>
      </c>
      <c r="C2" s="170"/>
      <c r="D2" s="170"/>
      <c r="E2" s="170"/>
      <c r="F2" s="170"/>
      <c r="G2" s="170"/>
      <c r="H2" s="170"/>
      <c r="I2" s="170"/>
    </row>
    <row r="3" spans="1:9" x14ac:dyDescent="0.25">
      <c r="A3" s="18"/>
      <c r="B3" s="82" t="s">
        <v>104</v>
      </c>
      <c r="C3" s="48"/>
      <c r="D3" s="49"/>
      <c r="E3" s="49"/>
      <c r="F3" s="49"/>
      <c r="G3" s="49"/>
      <c r="H3" s="49"/>
      <c r="I3" s="49"/>
    </row>
    <row r="4" spans="1:9" x14ac:dyDescent="0.25">
      <c r="A4" s="20"/>
      <c r="B4" s="81">
        <v>41715</v>
      </c>
      <c r="C4" s="52"/>
      <c r="D4" s="52"/>
      <c r="E4" s="52"/>
      <c r="F4" s="52"/>
      <c r="G4" s="52"/>
      <c r="H4" s="52"/>
      <c r="I4" s="52"/>
    </row>
    <row r="6" spans="1:9" ht="15.75" thickBot="1" x14ac:dyDescent="0.3">
      <c r="A6" s="21"/>
      <c r="B6" s="59"/>
      <c r="C6" s="59" t="s">
        <v>86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1:9" x14ac:dyDescent="0.25">
      <c r="A7" s="73"/>
      <c r="B7" s="31" t="s">
        <v>72</v>
      </c>
      <c r="C7" s="84" t="s">
        <v>9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</row>
    <row r="8" spans="1:9" x14ac:dyDescent="0.25">
      <c r="A8" s="73"/>
      <c r="B8" s="84"/>
      <c r="C8" s="84" t="s">
        <v>10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</row>
    <row r="9" spans="1:9" x14ac:dyDescent="0.25">
      <c r="A9" s="73"/>
      <c r="B9" s="84"/>
      <c r="C9" s="84" t="s">
        <v>15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</row>
    <row r="10" spans="1:9" x14ac:dyDescent="0.25">
      <c r="A10" s="73"/>
      <c r="B10" s="84"/>
      <c r="C10" s="85" t="s">
        <v>41</v>
      </c>
      <c r="D10" s="102">
        <v>0</v>
      </c>
      <c r="E10" s="102">
        <v>10.018451125000002</v>
      </c>
      <c r="F10" s="102">
        <v>63.155703898151131</v>
      </c>
      <c r="G10" s="102">
        <v>7.9962733760750897</v>
      </c>
      <c r="H10" s="102">
        <v>8.0265739996407159</v>
      </c>
      <c r="I10" s="102">
        <v>18.542703763156279</v>
      </c>
    </row>
    <row r="11" spans="1:9" x14ac:dyDescent="0.25">
      <c r="A11" s="73"/>
      <c r="B11" s="84"/>
      <c r="C11" s="85" t="s">
        <v>30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</row>
    <row r="12" spans="1:9" x14ac:dyDescent="0.25">
      <c r="A12" s="73"/>
      <c r="B12" s="84"/>
      <c r="C12" s="85" t="s">
        <v>19</v>
      </c>
      <c r="D12" s="102">
        <v>0</v>
      </c>
      <c r="E12" s="102">
        <v>0.88958999999999999</v>
      </c>
      <c r="F12" s="102">
        <v>0.31819999999999998</v>
      </c>
      <c r="G12" s="102">
        <v>0</v>
      </c>
      <c r="H12" s="102">
        <v>6.6400000000000001E-2</v>
      </c>
      <c r="I12" s="102">
        <v>1.4699999999999998E-2</v>
      </c>
    </row>
    <row r="13" spans="1:9" x14ac:dyDescent="0.25">
      <c r="A13" s="73"/>
      <c r="B13" s="84"/>
      <c r="C13" s="85" t="s">
        <v>20</v>
      </c>
      <c r="D13" s="102">
        <v>0</v>
      </c>
      <c r="E13" s="102">
        <v>63.450227882</v>
      </c>
      <c r="F13" s="102">
        <v>6.7047082919999994</v>
      </c>
      <c r="G13" s="102">
        <v>0.60174973999999992</v>
      </c>
      <c r="H13" s="102">
        <v>0.86772062800000005</v>
      </c>
      <c r="I13" s="102">
        <v>6.6973336840000002</v>
      </c>
    </row>
    <row r="14" spans="1:9" x14ac:dyDescent="0.25">
      <c r="A14" s="18"/>
      <c r="B14" s="73"/>
      <c r="C14" s="85" t="s">
        <v>13</v>
      </c>
      <c r="D14" s="104">
        <v>0</v>
      </c>
      <c r="E14" s="104">
        <v>5.4313444728831168</v>
      </c>
      <c r="F14" s="104">
        <v>0</v>
      </c>
      <c r="G14" s="104">
        <v>7.0735728906072382E-2</v>
      </c>
      <c r="H14" s="104">
        <v>0.12397692990239557</v>
      </c>
      <c r="I14" s="104">
        <v>0</v>
      </c>
    </row>
    <row r="15" spans="1:9" ht="15.75" thickBot="1" x14ac:dyDescent="0.3">
      <c r="A15" s="73"/>
      <c r="B15" s="78"/>
      <c r="C15" s="78" t="s">
        <v>21</v>
      </c>
      <c r="D15" s="103">
        <v>0</v>
      </c>
      <c r="E15" s="103">
        <v>79.789613479883116</v>
      </c>
      <c r="F15" s="103">
        <v>70.178612190151128</v>
      </c>
      <c r="G15" s="103">
        <v>8.6687588449811628</v>
      </c>
      <c r="H15" s="103">
        <v>9.0846715575431123</v>
      </c>
      <c r="I15" s="103">
        <v>25.25473744715628</v>
      </c>
    </row>
    <row r="16" spans="1:9" x14ac:dyDescent="0.25">
      <c r="A16" s="73"/>
      <c r="B16" s="31" t="s">
        <v>32</v>
      </c>
      <c r="C16" s="84" t="s">
        <v>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</row>
    <row r="17" spans="1:14" x14ac:dyDescent="0.25">
      <c r="A17" s="73"/>
      <c r="B17" s="77"/>
      <c r="C17" s="84" t="s">
        <v>10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</row>
    <row r="18" spans="1:14" x14ac:dyDescent="0.25">
      <c r="A18" s="73"/>
      <c r="B18" s="77"/>
      <c r="C18" s="84" t="s">
        <v>15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</row>
    <row r="19" spans="1:14" x14ac:dyDescent="0.25">
      <c r="A19" s="73"/>
      <c r="B19" s="77"/>
      <c r="C19" s="85" t="s">
        <v>41</v>
      </c>
      <c r="D19" s="102">
        <v>0</v>
      </c>
      <c r="E19" s="102">
        <v>0.61497449999999998</v>
      </c>
      <c r="F19" s="102">
        <v>1.5304259999999998</v>
      </c>
      <c r="G19" s="102">
        <v>0</v>
      </c>
      <c r="H19" s="102">
        <v>0</v>
      </c>
      <c r="I19" s="102">
        <v>0</v>
      </c>
    </row>
    <row r="20" spans="1:14" x14ac:dyDescent="0.25">
      <c r="A20" s="73"/>
      <c r="B20" s="77"/>
      <c r="C20" s="85" t="s">
        <v>30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</row>
    <row r="21" spans="1:14" x14ac:dyDescent="0.25">
      <c r="A21" s="73"/>
      <c r="B21" s="77"/>
      <c r="C21" s="85" t="s">
        <v>19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3.0000000000000001E-3</v>
      </c>
    </row>
    <row r="22" spans="1:14" x14ac:dyDescent="0.25">
      <c r="A22" s="73"/>
      <c r="B22" s="77"/>
      <c r="C22" s="85" t="s">
        <v>20</v>
      </c>
      <c r="D22" s="102">
        <v>0</v>
      </c>
      <c r="E22" s="102">
        <v>5.7547869999999985</v>
      </c>
      <c r="F22" s="102">
        <v>0</v>
      </c>
      <c r="G22" s="102">
        <v>0</v>
      </c>
      <c r="H22" s="102">
        <v>0</v>
      </c>
      <c r="I22" s="102">
        <v>0</v>
      </c>
    </row>
    <row r="23" spans="1:14" x14ac:dyDescent="0.25">
      <c r="A23" s="73"/>
      <c r="B23" s="77"/>
      <c r="C23" s="85" t="s">
        <v>13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</row>
    <row r="24" spans="1:14" ht="15.75" thickBot="1" x14ac:dyDescent="0.3">
      <c r="A24" s="73"/>
      <c r="B24" s="78"/>
      <c r="C24" s="78" t="s">
        <v>21</v>
      </c>
      <c r="D24" s="103">
        <v>0</v>
      </c>
      <c r="E24" s="103">
        <v>6.3697614999999983</v>
      </c>
      <c r="F24" s="103">
        <v>1.5304259999999998</v>
      </c>
      <c r="G24" s="103">
        <v>0</v>
      </c>
      <c r="H24" s="103">
        <v>0</v>
      </c>
      <c r="I24" s="103">
        <v>3.0000000000000001E-3</v>
      </c>
      <c r="J24" s="93"/>
      <c r="K24" s="93"/>
      <c r="L24" s="93"/>
      <c r="M24" s="93"/>
      <c r="N24" s="93"/>
    </row>
    <row r="25" spans="1:14" x14ac:dyDescent="0.25">
      <c r="A25" s="73"/>
      <c r="B25" s="31" t="s">
        <v>34</v>
      </c>
      <c r="C25" s="84" t="s">
        <v>9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</row>
    <row r="26" spans="1:14" x14ac:dyDescent="0.25">
      <c r="A26" s="73"/>
      <c r="B26" s="84"/>
      <c r="C26" s="84" t="s">
        <v>10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</row>
    <row r="27" spans="1:14" x14ac:dyDescent="0.25">
      <c r="A27" s="73"/>
      <c r="B27" s="84"/>
      <c r="C27" s="84" t="s">
        <v>15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</row>
    <row r="28" spans="1:14" x14ac:dyDescent="0.25">
      <c r="A28" s="73"/>
      <c r="B28" s="84"/>
      <c r="C28" s="85" t="s">
        <v>41</v>
      </c>
      <c r="D28" s="102">
        <v>0</v>
      </c>
      <c r="E28" s="102">
        <v>4.2700000000000002E-2</v>
      </c>
      <c r="F28" s="102">
        <v>1.2749999999999999</v>
      </c>
      <c r="G28" s="102">
        <v>0</v>
      </c>
      <c r="H28" s="102">
        <v>0</v>
      </c>
      <c r="I28" s="102">
        <v>0</v>
      </c>
    </row>
    <row r="29" spans="1:14" x14ac:dyDescent="0.25">
      <c r="A29" s="73"/>
      <c r="B29" s="84"/>
      <c r="C29" s="85" t="s">
        <v>30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</row>
    <row r="30" spans="1:14" x14ac:dyDescent="0.25">
      <c r="A30" s="73"/>
      <c r="B30" s="84"/>
      <c r="C30" s="85" t="s">
        <v>19</v>
      </c>
      <c r="D30" s="102">
        <v>0</v>
      </c>
      <c r="E30" s="102">
        <v>0</v>
      </c>
      <c r="F30" s="102">
        <v>0.31819999999999998</v>
      </c>
      <c r="G30" s="102">
        <v>0</v>
      </c>
      <c r="H30" s="102">
        <v>0</v>
      </c>
      <c r="I30" s="102">
        <v>0</v>
      </c>
    </row>
    <row r="31" spans="1:14" x14ac:dyDescent="0.25">
      <c r="A31" s="73"/>
      <c r="B31" s="84"/>
      <c r="C31" s="85" t="s">
        <v>20</v>
      </c>
      <c r="D31" s="102">
        <v>0</v>
      </c>
      <c r="E31" s="102">
        <v>3.8137652970000002</v>
      </c>
      <c r="F31" s="102">
        <v>5.6300107389999994</v>
      </c>
      <c r="G31" s="102">
        <v>0.14002396399999997</v>
      </c>
      <c r="H31" s="102">
        <v>0</v>
      </c>
      <c r="I31" s="102">
        <v>0</v>
      </c>
    </row>
    <row r="32" spans="1:14" x14ac:dyDescent="0.25">
      <c r="A32" s="73"/>
      <c r="B32" s="84"/>
      <c r="C32" s="85" t="s">
        <v>13</v>
      </c>
      <c r="D32" s="102">
        <v>0</v>
      </c>
      <c r="E32" s="102">
        <v>1.5895999999999999</v>
      </c>
      <c r="F32" s="102">
        <v>0</v>
      </c>
      <c r="G32" s="102">
        <v>0</v>
      </c>
      <c r="H32" s="102">
        <v>0</v>
      </c>
      <c r="I32" s="102">
        <v>0</v>
      </c>
    </row>
    <row r="33" spans="1:14" ht="15.75" thickBot="1" x14ac:dyDescent="0.3">
      <c r="A33" s="73"/>
      <c r="B33" s="78"/>
      <c r="C33" s="78" t="s">
        <v>21</v>
      </c>
      <c r="D33" s="103">
        <v>0</v>
      </c>
      <c r="E33" s="103">
        <v>3.8564652970000002</v>
      </c>
      <c r="F33" s="103">
        <v>7.2232107389999989</v>
      </c>
      <c r="G33" s="103">
        <v>0.14002396399999997</v>
      </c>
      <c r="H33" s="103">
        <v>0</v>
      </c>
      <c r="I33" s="103">
        <v>0</v>
      </c>
      <c r="J33" s="77"/>
      <c r="K33" s="77"/>
      <c r="L33" s="77"/>
      <c r="M33" s="77"/>
      <c r="N33" s="77"/>
    </row>
    <row r="34" spans="1:14" x14ac:dyDescent="0.25">
      <c r="A34" s="73"/>
      <c r="B34" s="31" t="s">
        <v>33</v>
      </c>
      <c r="C34" s="84" t="s">
        <v>9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</row>
    <row r="35" spans="1:14" x14ac:dyDescent="0.25">
      <c r="A35" s="73"/>
      <c r="B35" s="84"/>
      <c r="C35" s="84" t="s">
        <v>10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</row>
    <row r="36" spans="1:14" x14ac:dyDescent="0.25">
      <c r="A36" s="73"/>
      <c r="B36" s="84"/>
      <c r="C36" s="84" t="s">
        <v>15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</row>
    <row r="37" spans="1:14" x14ac:dyDescent="0.25">
      <c r="A37" s="73"/>
      <c r="B37" s="84"/>
      <c r="C37" s="85" t="s">
        <v>41</v>
      </c>
      <c r="D37" s="102">
        <v>0</v>
      </c>
      <c r="E37" s="102">
        <v>2.0968399190000007</v>
      </c>
      <c r="F37" s="102">
        <v>6.3035070081613229</v>
      </c>
      <c r="G37" s="102">
        <v>2.7158584690240168</v>
      </c>
      <c r="H37" s="102">
        <v>1.9556574630000001</v>
      </c>
      <c r="I37" s="102">
        <v>3.8031360490132791</v>
      </c>
    </row>
    <row r="38" spans="1:14" x14ac:dyDescent="0.25">
      <c r="A38" s="73"/>
      <c r="B38" s="84"/>
      <c r="C38" s="85" t="s">
        <v>30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</row>
    <row r="39" spans="1:14" x14ac:dyDescent="0.25">
      <c r="A39" s="73"/>
      <c r="B39" s="84"/>
      <c r="C39" s="85" t="s">
        <v>19</v>
      </c>
      <c r="D39" s="102">
        <v>0</v>
      </c>
      <c r="E39" s="102">
        <v>5.1799999999999999E-2</v>
      </c>
      <c r="F39" s="102">
        <v>0</v>
      </c>
      <c r="G39" s="102">
        <v>0</v>
      </c>
      <c r="H39" s="102">
        <v>0</v>
      </c>
      <c r="I39" s="102">
        <v>0</v>
      </c>
    </row>
    <row r="40" spans="1:14" x14ac:dyDescent="0.25">
      <c r="A40" s="73"/>
      <c r="B40" s="84"/>
      <c r="C40" s="85" t="s">
        <v>20</v>
      </c>
      <c r="D40" s="102">
        <v>0</v>
      </c>
      <c r="E40" s="102">
        <v>0.13266179</v>
      </c>
      <c r="F40" s="102">
        <v>0</v>
      </c>
      <c r="G40" s="102">
        <v>0</v>
      </c>
      <c r="H40" s="102">
        <v>0</v>
      </c>
      <c r="I40" s="102">
        <v>0.21433821</v>
      </c>
    </row>
    <row r="41" spans="1:14" x14ac:dyDescent="0.25">
      <c r="A41" s="73"/>
      <c r="B41" s="84"/>
      <c r="C41" s="85" t="s">
        <v>13</v>
      </c>
      <c r="D41" s="102">
        <v>0</v>
      </c>
      <c r="E41" s="102">
        <v>1.0259999998831171</v>
      </c>
      <c r="F41" s="102">
        <v>0</v>
      </c>
      <c r="G41" s="102">
        <v>0</v>
      </c>
      <c r="H41" s="102">
        <v>0</v>
      </c>
      <c r="I41" s="102">
        <v>0</v>
      </c>
    </row>
    <row r="42" spans="1:14" ht="15.75" thickBot="1" x14ac:dyDescent="0.3">
      <c r="A42" s="73"/>
      <c r="B42" s="78"/>
      <c r="C42" s="78" t="s">
        <v>21</v>
      </c>
      <c r="D42" s="103">
        <v>0</v>
      </c>
      <c r="E42" s="103">
        <v>2.281301709000001</v>
      </c>
      <c r="F42" s="103">
        <v>6.3035070081613229</v>
      </c>
      <c r="G42" s="103">
        <v>2.7158584690240168</v>
      </c>
      <c r="H42" s="103">
        <v>1.9556574630000001</v>
      </c>
      <c r="I42" s="103">
        <v>4.0174742590132793</v>
      </c>
    </row>
    <row r="43" spans="1:14" x14ac:dyDescent="0.25">
      <c r="A43" s="73"/>
      <c r="B43" s="31" t="s">
        <v>105</v>
      </c>
      <c r="C43" s="84" t="s">
        <v>9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</row>
    <row r="44" spans="1:14" x14ac:dyDescent="0.25">
      <c r="A44" s="73"/>
      <c r="B44" s="84"/>
      <c r="C44" s="84" t="s">
        <v>10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</row>
    <row r="45" spans="1:14" x14ac:dyDescent="0.25">
      <c r="A45" s="73"/>
      <c r="B45" s="84"/>
      <c r="C45" s="84" t="s">
        <v>15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</row>
    <row r="46" spans="1:14" x14ac:dyDescent="0.25">
      <c r="A46" s="73"/>
      <c r="B46" s="84"/>
      <c r="C46" s="85" t="s">
        <v>41</v>
      </c>
      <c r="D46" s="102">
        <v>0</v>
      </c>
      <c r="E46" s="102">
        <v>1.7336779999999998</v>
      </c>
      <c r="F46" s="102">
        <v>14.759357694654582</v>
      </c>
      <c r="G46" s="102">
        <v>0.34423370399999997</v>
      </c>
      <c r="H46" s="102">
        <v>1.2</v>
      </c>
      <c r="I46" s="102">
        <v>8.6451178359999989</v>
      </c>
    </row>
    <row r="47" spans="1:14" x14ac:dyDescent="0.25">
      <c r="A47" s="73"/>
      <c r="B47" s="84"/>
      <c r="C47" s="85" t="s">
        <v>30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</row>
    <row r="48" spans="1:14" x14ac:dyDescent="0.25">
      <c r="A48" s="73"/>
      <c r="B48" s="84"/>
      <c r="C48" s="85" t="s">
        <v>19</v>
      </c>
      <c r="D48" s="102">
        <v>0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</row>
    <row r="49" spans="1:9" x14ac:dyDescent="0.25">
      <c r="A49" s="73"/>
      <c r="B49" s="84"/>
      <c r="C49" s="85" t="s">
        <v>20</v>
      </c>
      <c r="D49" s="102">
        <v>0</v>
      </c>
      <c r="E49" s="102">
        <v>2.617</v>
      </c>
      <c r="F49" s="102">
        <v>0.83835638900000009</v>
      </c>
      <c r="G49" s="102">
        <v>9.7643610999999964E-2</v>
      </c>
      <c r="H49" s="102">
        <v>0</v>
      </c>
      <c r="I49" s="102">
        <v>0.501</v>
      </c>
    </row>
    <row r="50" spans="1:9" x14ac:dyDescent="0.25">
      <c r="A50" s="73"/>
      <c r="B50" s="84"/>
      <c r="C50" s="85" t="s">
        <v>13</v>
      </c>
      <c r="D50" s="102">
        <v>0</v>
      </c>
      <c r="E50" s="102">
        <v>1.5716444730000001</v>
      </c>
      <c r="F50" s="102">
        <v>0</v>
      </c>
      <c r="G50" s="102">
        <v>0</v>
      </c>
      <c r="H50" s="102">
        <v>0</v>
      </c>
      <c r="I50" s="102">
        <v>0</v>
      </c>
    </row>
    <row r="51" spans="1:9" ht="15.75" thickBot="1" x14ac:dyDescent="0.3">
      <c r="A51" s="73"/>
      <c r="B51" s="78"/>
      <c r="C51" s="78" t="s">
        <v>21</v>
      </c>
      <c r="D51" s="103">
        <v>0</v>
      </c>
      <c r="E51" s="103">
        <v>4.3506780000000003</v>
      </c>
      <c r="F51" s="103">
        <v>15.597714083654582</v>
      </c>
      <c r="G51" s="103">
        <v>0.44187731499999994</v>
      </c>
      <c r="H51" s="103">
        <v>1.2</v>
      </c>
      <c r="I51" s="103">
        <v>9.1461178359999984</v>
      </c>
    </row>
    <row r="52" spans="1:9" x14ac:dyDescent="0.25">
      <c r="A52" s="73"/>
      <c r="B52" s="31" t="s">
        <v>36</v>
      </c>
      <c r="C52" s="84" t="s">
        <v>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</row>
    <row r="53" spans="1:9" x14ac:dyDescent="0.25">
      <c r="A53" s="73"/>
      <c r="B53" s="84"/>
      <c r="C53" s="84" t="s">
        <v>10</v>
      </c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</row>
    <row r="54" spans="1:9" x14ac:dyDescent="0.25">
      <c r="A54" s="73"/>
      <c r="B54" s="84"/>
      <c r="C54" s="84" t="s">
        <v>15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</row>
    <row r="55" spans="1:9" x14ac:dyDescent="0.25">
      <c r="A55" s="73"/>
      <c r="B55" s="84"/>
      <c r="C55" s="85" t="s">
        <v>41</v>
      </c>
      <c r="D55" s="102">
        <v>0</v>
      </c>
      <c r="E55" s="102">
        <v>0.53487499999999999</v>
      </c>
      <c r="F55" s="102">
        <v>4.7039139959798995</v>
      </c>
      <c r="G55" s="102">
        <v>0.37342415600000006</v>
      </c>
      <c r="H55" s="102">
        <v>1.8879184860201006</v>
      </c>
      <c r="I55" s="102">
        <v>1.8914820850919305</v>
      </c>
    </row>
    <row r="56" spans="1:9" x14ac:dyDescent="0.25">
      <c r="A56" s="73"/>
      <c r="B56" s="84"/>
      <c r="C56" s="85" t="s">
        <v>30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</row>
    <row r="57" spans="1:9" x14ac:dyDescent="0.25">
      <c r="A57" s="73"/>
      <c r="B57" s="84"/>
      <c r="C57" s="85" t="s">
        <v>19</v>
      </c>
      <c r="D57" s="102">
        <v>0</v>
      </c>
      <c r="E57" s="102">
        <v>0</v>
      </c>
      <c r="F57" s="102">
        <v>0</v>
      </c>
      <c r="G57" s="102">
        <v>0</v>
      </c>
      <c r="H57" s="102">
        <v>0</v>
      </c>
      <c r="I57" s="102">
        <v>0</v>
      </c>
    </row>
    <row r="58" spans="1:9" x14ac:dyDescent="0.25">
      <c r="A58" s="73"/>
      <c r="B58" s="84"/>
      <c r="C58" s="85" t="s">
        <v>20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</row>
    <row r="59" spans="1:9" x14ac:dyDescent="0.25">
      <c r="A59" s="73"/>
      <c r="B59" s="84"/>
      <c r="C59" s="85" t="s">
        <v>13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</row>
    <row r="60" spans="1:9" ht="15.75" thickBot="1" x14ac:dyDescent="0.3">
      <c r="A60" s="73"/>
      <c r="B60" s="78"/>
      <c r="C60" s="78" t="s">
        <v>21</v>
      </c>
      <c r="D60" s="103">
        <v>0</v>
      </c>
      <c r="E60" s="103">
        <v>0.53487499999999999</v>
      </c>
      <c r="F60" s="103">
        <v>4.7039139959798995</v>
      </c>
      <c r="G60" s="103">
        <v>0.37342415600000006</v>
      </c>
      <c r="H60" s="103">
        <v>1.8879184860201006</v>
      </c>
      <c r="I60" s="103">
        <v>1.8914820850919305</v>
      </c>
    </row>
    <row r="61" spans="1:9" x14ac:dyDescent="0.25">
      <c r="A61" s="73"/>
      <c r="B61" s="31" t="s">
        <v>37</v>
      </c>
      <c r="C61" s="84" t="s">
        <v>9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</row>
    <row r="62" spans="1:9" x14ac:dyDescent="0.25">
      <c r="A62" s="73"/>
      <c r="B62" s="84"/>
      <c r="C62" s="84" t="s">
        <v>10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</row>
    <row r="63" spans="1:9" x14ac:dyDescent="0.25">
      <c r="A63" s="73"/>
      <c r="B63" s="84"/>
      <c r="C63" s="84" t="s">
        <v>15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</row>
    <row r="64" spans="1:9" x14ac:dyDescent="0.25">
      <c r="A64" s="73"/>
      <c r="B64" s="84"/>
      <c r="C64" s="85" t="s">
        <v>41</v>
      </c>
      <c r="D64" s="102">
        <v>0</v>
      </c>
      <c r="E64" s="102">
        <v>0.64200000000000002</v>
      </c>
      <c r="F64" s="102">
        <v>4.6916263089798784</v>
      </c>
      <c r="G64" s="102">
        <v>0.76011207705107253</v>
      </c>
      <c r="H64" s="102">
        <v>0.62282921686432147</v>
      </c>
      <c r="I64" s="102">
        <v>1.3009588519999999</v>
      </c>
    </row>
    <row r="65" spans="1:9" x14ac:dyDescent="0.25">
      <c r="A65" s="73"/>
      <c r="B65" s="84"/>
      <c r="C65" s="85" t="s">
        <v>30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</row>
    <row r="66" spans="1:9" x14ac:dyDescent="0.25">
      <c r="A66" s="73"/>
      <c r="B66" s="84"/>
      <c r="C66" s="85" t="s">
        <v>19</v>
      </c>
      <c r="D66" s="102">
        <v>0</v>
      </c>
      <c r="E66" s="102">
        <v>0.76300000000000001</v>
      </c>
      <c r="F66" s="102">
        <v>0</v>
      </c>
      <c r="G66" s="102">
        <v>0</v>
      </c>
      <c r="H66" s="102">
        <v>0</v>
      </c>
      <c r="I66" s="102">
        <v>0</v>
      </c>
    </row>
    <row r="67" spans="1:9" x14ac:dyDescent="0.25">
      <c r="A67" s="73"/>
      <c r="B67" s="84"/>
      <c r="C67" s="85" t="s">
        <v>20</v>
      </c>
      <c r="D67" s="102">
        <v>0</v>
      </c>
      <c r="E67" s="102">
        <v>14.264697556</v>
      </c>
      <c r="F67" s="102">
        <v>0</v>
      </c>
      <c r="G67" s="102">
        <v>0</v>
      </c>
      <c r="H67" s="102">
        <v>0.2363533950000001</v>
      </c>
      <c r="I67" s="102">
        <v>0.71456450900000001</v>
      </c>
    </row>
    <row r="68" spans="1:9" x14ac:dyDescent="0.25">
      <c r="A68" s="73"/>
      <c r="B68" s="84"/>
      <c r="C68" s="85" t="s">
        <v>13</v>
      </c>
      <c r="D68" s="102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</row>
    <row r="69" spans="1:9" ht="15.75" thickBot="1" x14ac:dyDescent="0.3">
      <c r="A69" s="73"/>
      <c r="B69" s="78"/>
      <c r="C69" s="78" t="s">
        <v>21</v>
      </c>
      <c r="D69" s="103">
        <v>0</v>
      </c>
      <c r="E69" s="103">
        <v>15.669697555999999</v>
      </c>
      <c r="F69" s="103">
        <v>4.6916263089798784</v>
      </c>
      <c r="G69" s="103">
        <v>0.76011207705107253</v>
      </c>
      <c r="H69" s="103">
        <v>0.85918261186432154</v>
      </c>
      <c r="I69" s="103">
        <v>2.0155233610000001</v>
      </c>
    </row>
    <row r="70" spans="1:9" ht="15" customHeight="1" x14ac:dyDescent="0.25">
      <c r="A70" s="73"/>
      <c r="B70" s="31" t="s">
        <v>38</v>
      </c>
      <c r="C70" s="84" t="s">
        <v>9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</row>
    <row r="71" spans="1:9" x14ac:dyDescent="0.25">
      <c r="A71" s="73"/>
      <c r="B71" s="84"/>
      <c r="C71" s="84" t="s">
        <v>10</v>
      </c>
      <c r="D71" s="102">
        <v>0</v>
      </c>
      <c r="E71" s="102">
        <v>0</v>
      </c>
      <c r="F71" s="102">
        <v>0</v>
      </c>
      <c r="G71" s="102">
        <v>0</v>
      </c>
      <c r="H71" s="102">
        <v>0</v>
      </c>
      <c r="I71" s="102">
        <v>0</v>
      </c>
    </row>
    <row r="72" spans="1:9" x14ac:dyDescent="0.25">
      <c r="A72" s="73"/>
      <c r="B72" s="84"/>
      <c r="C72" s="84" t="s">
        <v>15</v>
      </c>
      <c r="D72" s="102">
        <v>0</v>
      </c>
      <c r="E72" s="102">
        <v>0</v>
      </c>
      <c r="F72" s="102">
        <v>0</v>
      </c>
      <c r="G72" s="102">
        <v>0</v>
      </c>
      <c r="H72" s="102">
        <v>0</v>
      </c>
      <c r="I72" s="102">
        <v>0</v>
      </c>
    </row>
    <row r="73" spans="1:9" x14ac:dyDescent="0.25">
      <c r="A73" s="73"/>
      <c r="B73" s="84"/>
      <c r="C73" s="85" t="s">
        <v>41</v>
      </c>
      <c r="D73" s="102">
        <v>0</v>
      </c>
      <c r="E73" s="102">
        <v>2.3940000000000001</v>
      </c>
      <c r="F73" s="102">
        <v>0.54824000000000006</v>
      </c>
      <c r="G73" s="102">
        <v>0.77400000000000002</v>
      </c>
      <c r="H73" s="102">
        <v>1.7370000000000001</v>
      </c>
      <c r="I73" s="102">
        <v>1.1347810500510724</v>
      </c>
    </row>
    <row r="74" spans="1:9" x14ac:dyDescent="0.25">
      <c r="A74" s="73"/>
      <c r="B74" s="84"/>
      <c r="C74" s="85" t="s">
        <v>30</v>
      </c>
      <c r="D74" s="102">
        <v>0</v>
      </c>
      <c r="E74" s="102">
        <v>0</v>
      </c>
      <c r="F74" s="102">
        <v>0</v>
      </c>
      <c r="G74" s="102">
        <v>0</v>
      </c>
      <c r="H74" s="102">
        <v>0</v>
      </c>
      <c r="I74" s="102">
        <v>0</v>
      </c>
    </row>
    <row r="75" spans="1:9" x14ac:dyDescent="0.25">
      <c r="A75" s="73"/>
      <c r="B75" s="84"/>
      <c r="C75" s="85" t="s">
        <v>19</v>
      </c>
      <c r="D75" s="102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</row>
    <row r="76" spans="1:9" x14ac:dyDescent="0.25">
      <c r="A76" s="73"/>
      <c r="B76" s="84"/>
      <c r="C76" s="85" t="s">
        <v>20</v>
      </c>
      <c r="D76" s="102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</row>
    <row r="77" spans="1:9" x14ac:dyDescent="0.25">
      <c r="A77" s="73"/>
      <c r="B77" s="84"/>
      <c r="C77" s="85" t="s">
        <v>13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0</v>
      </c>
    </row>
    <row r="78" spans="1:9" ht="15.75" thickBot="1" x14ac:dyDescent="0.3">
      <c r="A78" s="73"/>
      <c r="B78" s="78"/>
      <c r="C78" s="78" t="s">
        <v>21</v>
      </c>
      <c r="D78" s="103">
        <v>0</v>
      </c>
      <c r="E78" s="103">
        <v>2.3940000000000001</v>
      </c>
      <c r="F78" s="103">
        <v>0.54824000000000006</v>
      </c>
      <c r="G78" s="103">
        <v>0.77400000000000002</v>
      </c>
      <c r="H78" s="103">
        <v>1.7370000000000001</v>
      </c>
      <c r="I78" s="103">
        <v>1.1347810500510724</v>
      </c>
    </row>
    <row r="79" spans="1:9" x14ac:dyDescent="0.25">
      <c r="A79" s="73"/>
      <c r="B79" s="31" t="s">
        <v>39</v>
      </c>
      <c r="C79" s="84" t="s">
        <v>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</row>
    <row r="80" spans="1:9" x14ac:dyDescent="0.25">
      <c r="A80" s="73"/>
      <c r="B80" s="84"/>
      <c r="C80" s="84" t="s">
        <v>10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</row>
    <row r="81" spans="1:9" x14ac:dyDescent="0.25">
      <c r="A81" s="73"/>
      <c r="B81" s="84"/>
      <c r="C81" s="84" t="s">
        <v>15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</row>
    <row r="82" spans="1:9" x14ac:dyDescent="0.25">
      <c r="A82" s="73"/>
      <c r="B82" s="84"/>
      <c r="C82" s="85" t="s">
        <v>41</v>
      </c>
      <c r="D82" s="102">
        <v>0</v>
      </c>
      <c r="E82" s="102">
        <v>1.6363837060000002</v>
      </c>
      <c r="F82" s="102">
        <v>12.478483551000002</v>
      </c>
      <c r="G82" s="102">
        <v>1.7051979999999998</v>
      </c>
      <c r="H82" s="102">
        <v>0</v>
      </c>
      <c r="I82" s="102">
        <v>0.377802851</v>
      </c>
    </row>
    <row r="83" spans="1:9" x14ac:dyDescent="0.25">
      <c r="A83" s="73"/>
      <c r="B83" s="84"/>
      <c r="C83" s="85" t="s">
        <v>30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</row>
    <row r="84" spans="1:9" x14ac:dyDescent="0.25">
      <c r="A84" s="73"/>
      <c r="B84" s="84"/>
      <c r="C84" s="85" t="s">
        <v>19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</row>
    <row r="85" spans="1:9" x14ac:dyDescent="0.25">
      <c r="A85" s="73"/>
      <c r="B85" s="84"/>
      <c r="C85" s="85" t="s">
        <v>20</v>
      </c>
      <c r="D85" s="102">
        <v>0</v>
      </c>
      <c r="E85" s="102">
        <v>0.64700000000000002</v>
      </c>
      <c r="F85" s="102">
        <v>0</v>
      </c>
      <c r="G85" s="102">
        <v>0</v>
      </c>
      <c r="H85" s="102">
        <v>7.3189999999999991E-2</v>
      </c>
      <c r="I85" s="102">
        <v>0</v>
      </c>
    </row>
    <row r="86" spans="1:9" x14ac:dyDescent="0.25">
      <c r="A86" s="73"/>
      <c r="B86" s="84"/>
      <c r="C86" s="85" t="s">
        <v>13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</row>
    <row r="87" spans="1:9" ht="15.75" thickBot="1" x14ac:dyDescent="0.3">
      <c r="A87" s="73"/>
      <c r="B87" s="78"/>
      <c r="C87" s="78" t="s">
        <v>21</v>
      </c>
      <c r="D87" s="103">
        <v>0</v>
      </c>
      <c r="E87" s="103">
        <v>2.2833837060000004</v>
      </c>
      <c r="F87" s="103">
        <v>12.478483551000002</v>
      </c>
      <c r="G87" s="103">
        <v>1.7051979999999998</v>
      </c>
      <c r="H87" s="103">
        <v>7.3189999999999991E-2</v>
      </c>
      <c r="I87" s="103">
        <v>0.377802851</v>
      </c>
    </row>
    <row r="88" spans="1:9" x14ac:dyDescent="0.25">
      <c r="A88" s="73"/>
      <c r="B88" s="31" t="s">
        <v>107</v>
      </c>
      <c r="C88" s="84" t="s">
        <v>9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</row>
    <row r="89" spans="1:9" x14ac:dyDescent="0.25">
      <c r="A89" s="73"/>
      <c r="B89" s="84"/>
      <c r="C89" s="84" t="s">
        <v>10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</row>
    <row r="90" spans="1:9" x14ac:dyDescent="0.25">
      <c r="A90" s="73"/>
      <c r="B90" s="84"/>
      <c r="C90" s="84" t="s">
        <v>15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</row>
    <row r="91" spans="1:9" x14ac:dyDescent="0.25">
      <c r="A91" s="73"/>
      <c r="B91" s="84"/>
      <c r="C91" s="85" t="s">
        <v>41</v>
      </c>
      <c r="D91" s="102">
        <v>0</v>
      </c>
      <c r="E91" s="102">
        <v>0.1</v>
      </c>
      <c r="F91" s="102">
        <v>4.492635188286827</v>
      </c>
      <c r="G91" s="102">
        <v>3.0350774000000001E-2</v>
      </c>
      <c r="H91" s="102">
        <v>0.51928444000000007</v>
      </c>
      <c r="I91" s="102">
        <v>2.3537722000000004E-2</v>
      </c>
    </row>
    <row r="92" spans="1:9" x14ac:dyDescent="0.25">
      <c r="A92" s="73"/>
      <c r="B92" s="84"/>
      <c r="C92" s="85" t="s">
        <v>30</v>
      </c>
      <c r="D92" s="102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</row>
    <row r="93" spans="1:9" x14ac:dyDescent="0.25">
      <c r="A93" s="73"/>
      <c r="B93" s="84"/>
      <c r="C93" s="85" t="s">
        <v>19</v>
      </c>
      <c r="D93" s="102">
        <v>0</v>
      </c>
      <c r="E93" s="102">
        <v>3.2000000000000008E-2</v>
      </c>
      <c r="F93" s="102">
        <v>0</v>
      </c>
      <c r="G93" s="102">
        <v>0</v>
      </c>
      <c r="H93" s="102">
        <v>0</v>
      </c>
      <c r="I93" s="102">
        <v>0</v>
      </c>
    </row>
    <row r="94" spans="1:9" x14ac:dyDescent="0.25">
      <c r="A94" s="73"/>
      <c r="B94" s="84"/>
      <c r="C94" s="85" t="s">
        <v>20</v>
      </c>
      <c r="D94" s="102">
        <v>0</v>
      </c>
      <c r="E94" s="102">
        <v>16.736926657000001</v>
      </c>
      <c r="F94" s="102">
        <v>0.23634116399999999</v>
      </c>
      <c r="G94" s="102">
        <v>0.36408216499999996</v>
      </c>
      <c r="H94" s="102">
        <v>0.10658594100000005</v>
      </c>
      <c r="I94" s="102">
        <v>0.16716957300000002</v>
      </c>
    </row>
    <row r="95" spans="1:9" x14ac:dyDescent="0.25">
      <c r="A95" s="73"/>
      <c r="B95" s="84"/>
      <c r="C95" s="85" t="s">
        <v>13</v>
      </c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</row>
    <row r="96" spans="1:9" ht="15.75" thickBot="1" x14ac:dyDescent="0.3">
      <c r="A96" s="73"/>
      <c r="B96" s="78"/>
      <c r="C96" s="78" t="s">
        <v>21</v>
      </c>
      <c r="D96" s="103">
        <v>0</v>
      </c>
      <c r="E96" s="103">
        <v>16.868926657000003</v>
      </c>
      <c r="F96" s="103">
        <v>4.7289763522868267</v>
      </c>
      <c r="G96" s="103">
        <v>0.39443293899999998</v>
      </c>
      <c r="H96" s="103">
        <v>0.62587038100000014</v>
      </c>
      <c r="I96" s="103">
        <v>0.19070729500000003</v>
      </c>
    </row>
    <row r="97" spans="1:9" x14ac:dyDescent="0.25">
      <c r="A97" s="73"/>
      <c r="B97" s="31" t="s">
        <v>106</v>
      </c>
      <c r="C97" s="84" t="s">
        <v>9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</row>
    <row r="98" spans="1:9" x14ac:dyDescent="0.25">
      <c r="A98" s="73"/>
      <c r="B98" s="84"/>
      <c r="C98" s="84" t="s">
        <v>10</v>
      </c>
      <c r="D98" s="102">
        <v>0</v>
      </c>
      <c r="E98" s="102">
        <v>0</v>
      </c>
      <c r="F98" s="102">
        <v>0</v>
      </c>
      <c r="G98" s="102">
        <v>0</v>
      </c>
      <c r="H98" s="102">
        <v>0</v>
      </c>
      <c r="I98" s="102">
        <v>0</v>
      </c>
    </row>
    <row r="99" spans="1:9" x14ac:dyDescent="0.25">
      <c r="A99" s="73"/>
      <c r="B99" s="84"/>
      <c r="C99" s="84" t="s">
        <v>15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</row>
    <row r="100" spans="1:9" x14ac:dyDescent="0.25">
      <c r="A100" s="73"/>
      <c r="B100" s="84"/>
      <c r="C100" s="85" t="s">
        <v>41</v>
      </c>
      <c r="D100" s="102">
        <v>0</v>
      </c>
      <c r="E100" s="102">
        <v>0</v>
      </c>
      <c r="F100" s="102">
        <v>6.2988007750886199</v>
      </c>
      <c r="G100" s="102">
        <v>0.53944882999999999</v>
      </c>
      <c r="H100" s="102">
        <v>0.10388439375629407</v>
      </c>
      <c r="I100" s="102">
        <v>1.365887318</v>
      </c>
    </row>
    <row r="101" spans="1:9" x14ac:dyDescent="0.25">
      <c r="A101" s="73"/>
      <c r="B101" s="84"/>
      <c r="C101" s="85" t="s">
        <v>30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</row>
    <row r="102" spans="1:9" x14ac:dyDescent="0.25">
      <c r="A102" s="73"/>
      <c r="B102" s="84"/>
      <c r="C102" s="85" t="s">
        <v>19</v>
      </c>
      <c r="D102" s="102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1.1699999999999999E-2</v>
      </c>
    </row>
    <row r="103" spans="1:9" x14ac:dyDescent="0.25">
      <c r="A103" s="73"/>
      <c r="B103" s="84"/>
      <c r="C103" s="85" t="s">
        <v>20</v>
      </c>
      <c r="D103" s="102">
        <v>0</v>
      </c>
      <c r="E103" s="102">
        <v>14.732510403000001</v>
      </c>
      <c r="F103" s="102">
        <v>0</v>
      </c>
      <c r="G103" s="102">
        <v>0</v>
      </c>
      <c r="H103" s="102">
        <v>0</v>
      </c>
      <c r="I103" s="102">
        <v>4.2190170889999994</v>
      </c>
    </row>
    <row r="104" spans="1:9" x14ac:dyDescent="0.25">
      <c r="A104" s="73"/>
      <c r="B104" s="84"/>
      <c r="C104" s="85" t="s">
        <v>13</v>
      </c>
      <c r="D104" s="102">
        <v>0</v>
      </c>
      <c r="E104" s="102">
        <v>1.2441</v>
      </c>
      <c r="F104" s="102">
        <v>0</v>
      </c>
      <c r="G104" s="102">
        <v>7.0735728906072382E-2</v>
      </c>
      <c r="H104" s="102">
        <v>0.12397692990239557</v>
      </c>
      <c r="I104" s="102">
        <v>0</v>
      </c>
    </row>
    <row r="105" spans="1:9" ht="15.75" thickBot="1" x14ac:dyDescent="0.3">
      <c r="A105" s="73"/>
      <c r="B105" s="78"/>
      <c r="C105" s="78" t="s">
        <v>21</v>
      </c>
      <c r="D105" s="103">
        <v>0</v>
      </c>
      <c r="E105" s="103">
        <v>14.732510403000001</v>
      </c>
      <c r="F105" s="103">
        <v>6.2988007750886199</v>
      </c>
      <c r="G105" s="103">
        <v>0.53944882999999999</v>
      </c>
      <c r="H105" s="103">
        <v>0.10388439375629407</v>
      </c>
      <c r="I105" s="103">
        <v>5.5966044070000001</v>
      </c>
    </row>
    <row r="106" spans="1:9" x14ac:dyDescent="0.25">
      <c r="A106" s="73"/>
      <c r="B106" s="31" t="s">
        <v>31</v>
      </c>
      <c r="C106" s="84" t="s">
        <v>9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  <c r="I106" s="101">
        <v>0</v>
      </c>
    </row>
    <row r="107" spans="1:9" x14ac:dyDescent="0.25">
      <c r="A107" s="73"/>
      <c r="B107" s="84"/>
      <c r="C107" s="84" t="s">
        <v>10</v>
      </c>
      <c r="D107" s="102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</row>
    <row r="108" spans="1:9" x14ac:dyDescent="0.25">
      <c r="A108" s="73"/>
      <c r="B108" s="84"/>
      <c r="C108" s="84" t="s">
        <v>15</v>
      </c>
      <c r="D108" s="102">
        <v>0</v>
      </c>
      <c r="E108" s="102">
        <v>0</v>
      </c>
      <c r="F108" s="102">
        <v>0</v>
      </c>
      <c r="G108" s="102">
        <v>0</v>
      </c>
      <c r="H108" s="102">
        <v>0</v>
      </c>
      <c r="I108" s="102">
        <v>0</v>
      </c>
    </row>
    <row r="109" spans="1:9" x14ac:dyDescent="0.25">
      <c r="A109" s="73"/>
      <c r="B109" s="84"/>
      <c r="C109" s="85" t="s">
        <v>41</v>
      </c>
      <c r="D109" s="102">
        <v>0</v>
      </c>
      <c r="E109" s="102">
        <v>0</v>
      </c>
      <c r="F109" s="102">
        <v>1.983207095</v>
      </c>
      <c r="G109" s="102">
        <v>0.75364736600000004</v>
      </c>
      <c r="H109" s="102">
        <v>0</v>
      </c>
      <c r="I109" s="102">
        <v>0</v>
      </c>
    </row>
    <row r="110" spans="1:9" x14ac:dyDescent="0.25">
      <c r="A110" s="73"/>
      <c r="B110" s="84"/>
      <c r="C110" s="85" t="s">
        <v>30</v>
      </c>
      <c r="D110" s="102">
        <v>0</v>
      </c>
      <c r="E110" s="102">
        <v>0</v>
      </c>
      <c r="F110" s="102">
        <v>0</v>
      </c>
      <c r="G110" s="102">
        <v>0</v>
      </c>
      <c r="H110" s="102">
        <v>0</v>
      </c>
      <c r="I110" s="102">
        <v>0</v>
      </c>
    </row>
    <row r="111" spans="1:9" x14ac:dyDescent="0.25">
      <c r="A111" s="73"/>
      <c r="B111" s="84"/>
      <c r="C111" s="85" t="s">
        <v>19</v>
      </c>
      <c r="D111" s="102">
        <v>0</v>
      </c>
      <c r="E111" s="102">
        <v>0</v>
      </c>
      <c r="F111" s="102">
        <v>0</v>
      </c>
      <c r="G111" s="102">
        <v>0</v>
      </c>
      <c r="H111" s="102">
        <v>6.6400000000000001E-2</v>
      </c>
      <c r="I111" s="102">
        <v>0</v>
      </c>
    </row>
    <row r="112" spans="1:9" x14ac:dyDescent="0.25">
      <c r="A112" s="73"/>
      <c r="B112" s="84"/>
      <c r="C112" s="85" t="s">
        <v>20</v>
      </c>
      <c r="D112" s="102">
        <v>0</v>
      </c>
      <c r="E112" s="102">
        <v>4.0366791790000001</v>
      </c>
      <c r="F112" s="102">
        <v>0</v>
      </c>
      <c r="G112" s="102">
        <v>0</v>
      </c>
      <c r="H112" s="102">
        <v>0.45159129199999998</v>
      </c>
      <c r="I112" s="102">
        <v>0.88124430299999978</v>
      </c>
    </row>
    <row r="113" spans="1:9" x14ac:dyDescent="0.25">
      <c r="A113" s="73"/>
      <c r="B113" s="84"/>
      <c r="C113" s="85" t="s">
        <v>13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</row>
    <row r="114" spans="1:9" ht="15.75" thickBot="1" x14ac:dyDescent="0.3">
      <c r="A114" s="73"/>
      <c r="B114" s="78"/>
      <c r="C114" s="78" t="s">
        <v>21</v>
      </c>
      <c r="D114" s="103">
        <v>0</v>
      </c>
      <c r="E114" s="103">
        <v>4.0366791790000001</v>
      </c>
      <c r="F114" s="103">
        <v>1.983207095</v>
      </c>
      <c r="G114" s="103">
        <v>0.75364736600000004</v>
      </c>
      <c r="H114" s="103">
        <v>0.51799129199999994</v>
      </c>
      <c r="I114" s="103">
        <v>0.88124430299999978</v>
      </c>
    </row>
    <row r="115" spans="1:9" x14ac:dyDescent="0.25">
      <c r="A115" s="73"/>
      <c r="B115" s="31" t="s">
        <v>35</v>
      </c>
      <c r="C115" s="84" t="s">
        <v>9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</row>
    <row r="116" spans="1:9" x14ac:dyDescent="0.25">
      <c r="A116" s="73"/>
      <c r="B116" s="84"/>
      <c r="C116" s="84" t="s">
        <v>10</v>
      </c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</row>
    <row r="117" spans="1:9" x14ac:dyDescent="0.25">
      <c r="A117" s="73"/>
      <c r="B117" s="84"/>
      <c r="C117" s="84" t="s">
        <v>15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</row>
    <row r="118" spans="1:9" x14ac:dyDescent="0.25">
      <c r="A118" s="73"/>
      <c r="B118" s="84"/>
      <c r="C118" s="85" t="s">
        <v>41</v>
      </c>
      <c r="D118" s="102">
        <v>0</v>
      </c>
      <c r="E118" s="102">
        <v>0.223</v>
      </c>
      <c r="F118" s="102">
        <v>4.0905062809999997</v>
      </c>
      <c r="G118" s="102">
        <v>0</v>
      </c>
      <c r="H118" s="102">
        <v>0</v>
      </c>
      <c r="I118" s="102">
        <v>0</v>
      </c>
    </row>
    <row r="119" spans="1:9" x14ac:dyDescent="0.25">
      <c r="A119" s="73"/>
      <c r="B119" s="84"/>
      <c r="C119" s="85" t="s">
        <v>30</v>
      </c>
      <c r="D119" s="102">
        <v>0</v>
      </c>
      <c r="E119" s="102">
        <v>0</v>
      </c>
      <c r="F119" s="102">
        <v>0</v>
      </c>
      <c r="G119" s="102">
        <v>0</v>
      </c>
      <c r="H119" s="102">
        <v>0</v>
      </c>
      <c r="I119" s="102">
        <v>0</v>
      </c>
    </row>
    <row r="120" spans="1:9" x14ac:dyDescent="0.25">
      <c r="A120" s="73"/>
      <c r="B120" s="84"/>
      <c r="C120" s="85" t="s">
        <v>19</v>
      </c>
      <c r="D120" s="102">
        <v>0</v>
      </c>
      <c r="E120" s="102">
        <v>4.2790000000000002E-2</v>
      </c>
      <c r="F120" s="102">
        <v>0</v>
      </c>
      <c r="G120" s="102">
        <v>0</v>
      </c>
      <c r="H120" s="102">
        <v>0</v>
      </c>
      <c r="I120" s="102">
        <v>0</v>
      </c>
    </row>
    <row r="121" spans="1:9" x14ac:dyDescent="0.25">
      <c r="A121" s="73"/>
      <c r="B121" s="84"/>
      <c r="C121" s="85" t="s">
        <v>20</v>
      </c>
      <c r="D121" s="102">
        <v>0</v>
      </c>
      <c r="E121" s="102">
        <v>0.71420000000000006</v>
      </c>
      <c r="F121" s="102">
        <v>0</v>
      </c>
      <c r="G121" s="102">
        <v>0</v>
      </c>
      <c r="H121" s="102">
        <v>0</v>
      </c>
      <c r="I121" s="102">
        <v>0</v>
      </c>
    </row>
    <row r="122" spans="1:9" x14ac:dyDescent="0.25">
      <c r="A122" s="73"/>
      <c r="B122" s="84"/>
      <c r="C122" s="85" t="s">
        <v>13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</row>
    <row r="123" spans="1:9" ht="15.75" thickBot="1" x14ac:dyDescent="0.3">
      <c r="A123" s="73"/>
      <c r="B123" s="78"/>
      <c r="C123" s="78" t="s">
        <v>21</v>
      </c>
      <c r="D123" s="142">
        <v>0</v>
      </c>
      <c r="E123" s="142">
        <v>0.97999000000000014</v>
      </c>
      <c r="F123" s="142">
        <v>4.0905062809999997</v>
      </c>
      <c r="G123" s="142">
        <v>0</v>
      </c>
      <c r="H123" s="142">
        <v>0</v>
      </c>
      <c r="I123" s="142">
        <v>0</v>
      </c>
    </row>
    <row r="124" spans="1:9" x14ac:dyDescent="0.25">
      <c r="A124" s="73"/>
      <c r="B124" s="84"/>
      <c r="C124" s="84"/>
      <c r="D124" s="84"/>
      <c r="E124" s="84"/>
      <c r="F124" s="84"/>
      <c r="G124" s="84"/>
      <c r="H124" s="84"/>
      <c r="I124" s="84"/>
    </row>
    <row r="125" spans="1:9" x14ac:dyDescent="0.25">
      <c r="A125" s="73"/>
      <c r="B125" s="84"/>
      <c r="C125" s="84"/>
      <c r="D125" s="84"/>
      <c r="E125" s="84"/>
      <c r="F125" s="84"/>
      <c r="G125" s="84"/>
      <c r="H125" s="84"/>
      <c r="I125" s="84"/>
    </row>
    <row r="126" spans="1:9" x14ac:dyDescent="0.25">
      <c r="A126" s="73"/>
      <c r="B126" s="84"/>
      <c r="C126" s="84"/>
      <c r="D126" s="84"/>
      <c r="E126" s="84"/>
      <c r="F126" s="84"/>
      <c r="G126" s="84"/>
      <c r="H126" s="84"/>
      <c r="I126" s="84"/>
    </row>
    <row r="127" spans="1:9" x14ac:dyDescent="0.25">
      <c r="A127" s="73"/>
      <c r="B127" s="84"/>
      <c r="C127" s="84"/>
      <c r="D127" s="84"/>
      <c r="E127" s="84"/>
      <c r="F127" s="84"/>
      <c r="G127" s="84"/>
      <c r="H127" s="84"/>
      <c r="I127" s="84"/>
    </row>
    <row r="128" spans="1:9" x14ac:dyDescent="0.25">
      <c r="A128" s="73"/>
      <c r="B128" s="84"/>
      <c r="C128" s="84"/>
      <c r="D128" s="84"/>
      <c r="E128" s="84"/>
      <c r="F128" s="84"/>
      <c r="G128" s="84"/>
      <c r="H128" s="84"/>
      <c r="I128" s="84"/>
    </row>
    <row r="129" spans="1:9" x14ac:dyDescent="0.25">
      <c r="A129" s="73"/>
      <c r="B129" s="84"/>
      <c r="C129" s="84"/>
      <c r="D129" s="84"/>
      <c r="E129" s="84"/>
      <c r="F129" s="84"/>
      <c r="G129" s="84"/>
      <c r="H129" s="84"/>
      <c r="I129" s="84"/>
    </row>
    <row r="130" spans="1:9" x14ac:dyDescent="0.25">
      <c r="A130" s="73"/>
      <c r="B130" s="84"/>
      <c r="C130" s="84"/>
      <c r="D130" s="84"/>
      <c r="E130" s="84"/>
      <c r="F130" s="84"/>
      <c r="G130" s="84"/>
      <c r="H130" s="84"/>
      <c r="I130" s="84"/>
    </row>
    <row r="131" spans="1:9" x14ac:dyDescent="0.25">
      <c r="A131" s="73"/>
      <c r="B131" s="84"/>
      <c r="C131" s="84"/>
      <c r="D131" s="84"/>
      <c r="E131" s="84"/>
      <c r="F131" s="84"/>
      <c r="G131" s="84"/>
      <c r="H131" s="84"/>
      <c r="I131" s="84"/>
    </row>
    <row r="132" spans="1:9" x14ac:dyDescent="0.25">
      <c r="A132" s="73"/>
      <c r="B132" s="84"/>
      <c r="C132" s="84"/>
      <c r="D132" s="84"/>
      <c r="E132" s="84"/>
      <c r="F132" s="84"/>
      <c r="G132" s="84"/>
      <c r="H132" s="84"/>
      <c r="I132" s="84"/>
    </row>
    <row r="133" spans="1:9" x14ac:dyDescent="0.25">
      <c r="A133" s="73"/>
      <c r="B133" s="84"/>
      <c r="C133" s="84"/>
      <c r="D133" s="84"/>
      <c r="E133" s="84"/>
      <c r="F133" s="84"/>
      <c r="G133" s="84"/>
      <c r="H133" s="84"/>
      <c r="I133" s="84"/>
    </row>
    <row r="134" spans="1:9" x14ac:dyDescent="0.25">
      <c r="A134" s="73"/>
      <c r="B134" s="84"/>
      <c r="C134" s="84"/>
      <c r="D134" s="84"/>
      <c r="E134" s="84"/>
      <c r="F134" s="84"/>
      <c r="G134" s="84"/>
      <c r="H134" s="84"/>
      <c r="I134" s="84"/>
    </row>
    <row r="135" spans="1:9" x14ac:dyDescent="0.25">
      <c r="A135" s="73"/>
      <c r="B135" s="84"/>
      <c r="C135" s="84"/>
      <c r="D135" s="84"/>
      <c r="E135" s="84"/>
      <c r="F135" s="84"/>
      <c r="G135" s="84"/>
      <c r="H135" s="84"/>
      <c r="I135" s="84"/>
    </row>
    <row r="136" spans="1:9" x14ac:dyDescent="0.25">
      <c r="A136" s="73"/>
      <c r="B136" s="84"/>
      <c r="C136" s="84"/>
      <c r="D136" s="84"/>
      <c r="E136" s="84"/>
      <c r="F136" s="84"/>
      <c r="G136" s="84"/>
      <c r="H136" s="84"/>
      <c r="I136" s="84"/>
    </row>
    <row r="137" spans="1:9" x14ac:dyDescent="0.25">
      <c r="A137" s="73"/>
      <c r="B137" s="84"/>
      <c r="C137" s="84"/>
      <c r="D137" s="84"/>
      <c r="E137" s="84"/>
      <c r="F137" s="84"/>
      <c r="G137" s="84"/>
      <c r="H137" s="84"/>
      <c r="I137" s="84"/>
    </row>
    <row r="138" spans="1:9" x14ac:dyDescent="0.25">
      <c r="A138" s="73"/>
      <c r="B138" s="84"/>
      <c r="C138" s="84"/>
      <c r="D138" s="84"/>
      <c r="E138" s="84"/>
      <c r="F138" s="84"/>
      <c r="G138" s="84"/>
      <c r="H138" s="84"/>
      <c r="I138" s="84"/>
    </row>
    <row r="139" spans="1:9" x14ac:dyDescent="0.25">
      <c r="A139" s="73"/>
      <c r="B139" s="84"/>
      <c r="C139" s="84"/>
      <c r="D139" s="84"/>
      <c r="E139" s="84"/>
      <c r="F139" s="84"/>
      <c r="G139" s="84"/>
      <c r="H139" s="84"/>
      <c r="I139" s="84"/>
    </row>
    <row r="140" spans="1:9" x14ac:dyDescent="0.25">
      <c r="A140" s="84"/>
      <c r="B140" s="84"/>
      <c r="C140" s="84"/>
      <c r="D140" s="84"/>
      <c r="E140" s="84"/>
      <c r="F140" s="84"/>
      <c r="G140" s="84"/>
      <c r="H140" s="84"/>
      <c r="I140" s="84"/>
    </row>
    <row r="141" spans="1:9" x14ac:dyDescent="0.25">
      <c r="A141" s="84"/>
      <c r="B141" s="84"/>
      <c r="C141" s="84"/>
      <c r="D141" s="84"/>
      <c r="E141" s="84"/>
      <c r="F141" s="84"/>
      <c r="G141" s="84"/>
      <c r="H141" s="84"/>
      <c r="I141" s="84"/>
    </row>
    <row r="142" spans="1:9" x14ac:dyDescent="0.25">
      <c r="A142" s="84"/>
      <c r="B142" s="84"/>
      <c r="C142" s="84"/>
      <c r="D142" s="84"/>
      <c r="E142" s="84"/>
      <c r="F142" s="84"/>
      <c r="G142" s="84"/>
      <c r="H142" s="84"/>
      <c r="I142" s="84"/>
    </row>
    <row r="143" spans="1:9" x14ac:dyDescent="0.25">
      <c r="A143" s="84"/>
      <c r="B143" s="84"/>
      <c r="C143" s="84"/>
      <c r="D143" s="84"/>
      <c r="E143" s="84"/>
      <c r="F143" s="84"/>
      <c r="G143" s="84"/>
      <c r="H143" s="84"/>
      <c r="I143" s="84"/>
    </row>
    <row r="144" spans="1:9" x14ac:dyDescent="0.25">
      <c r="A144" s="84"/>
      <c r="B144" s="84"/>
      <c r="C144" s="84"/>
      <c r="D144" s="84"/>
      <c r="E144" s="84"/>
      <c r="F144" s="84"/>
      <c r="G144" s="84"/>
      <c r="H144" s="84"/>
      <c r="I144" s="84"/>
    </row>
    <row r="145" spans="1:9" x14ac:dyDescent="0.25">
      <c r="A145" s="84"/>
      <c r="B145" s="84"/>
      <c r="C145" s="84"/>
      <c r="D145" s="84"/>
      <c r="E145" s="84"/>
      <c r="F145" s="84"/>
      <c r="G145" s="84"/>
      <c r="H145" s="84"/>
      <c r="I145" s="84"/>
    </row>
    <row r="146" spans="1:9" x14ac:dyDescent="0.25">
      <c r="A146" s="84"/>
      <c r="B146" s="84"/>
      <c r="C146" s="84"/>
      <c r="D146" s="84"/>
      <c r="E146" s="84"/>
      <c r="F146" s="84"/>
      <c r="G146" s="84"/>
      <c r="H146" s="84"/>
      <c r="I146" s="84"/>
    </row>
    <row r="147" spans="1:9" x14ac:dyDescent="0.25">
      <c r="A147" s="84"/>
      <c r="B147" s="84"/>
      <c r="C147" s="84"/>
      <c r="D147" s="84"/>
      <c r="E147" s="84"/>
      <c r="F147" s="84"/>
      <c r="G147" s="84"/>
      <c r="H147" s="84"/>
      <c r="I147" s="84"/>
    </row>
    <row r="148" spans="1:9" x14ac:dyDescent="0.25">
      <c r="A148" s="84"/>
      <c r="B148" s="84"/>
      <c r="C148" s="84"/>
      <c r="D148" s="84"/>
      <c r="E148" s="84"/>
      <c r="F148" s="84"/>
      <c r="G148" s="84"/>
      <c r="H148" s="84"/>
      <c r="I148" s="84"/>
    </row>
    <row r="149" spans="1:9" x14ac:dyDescent="0.25">
      <c r="A149" s="84"/>
      <c r="B149" s="84"/>
      <c r="C149" s="84"/>
      <c r="D149" s="84"/>
      <c r="E149" s="84"/>
      <c r="F149" s="84"/>
      <c r="G149" s="84"/>
      <c r="H149" s="84"/>
      <c r="I149" s="84"/>
    </row>
    <row r="150" spans="1:9" x14ac:dyDescent="0.25">
      <c r="A150" s="84"/>
      <c r="B150" s="84"/>
      <c r="C150" s="84"/>
      <c r="D150" s="84"/>
      <c r="E150" s="84"/>
      <c r="F150" s="84"/>
      <c r="G150" s="84"/>
      <c r="H150" s="84"/>
      <c r="I150" s="84"/>
    </row>
    <row r="151" spans="1:9" x14ac:dyDescent="0.25">
      <c r="A151" s="84"/>
      <c r="B151" s="84"/>
      <c r="C151" s="84"/>
      <c r="D151" s="84"/>
      <c r="E151" s="84"/>
      <c r="F151" s="84"/>
      <c r="G151" s="84"/>
      <c r="H151" s="84"/>
      <c r="I151" s="84"/>
    </row>
    <row r="152" spans="1:9" x14ac:dyDescent="0.25">
      <c r="A152" s="84"/>
      <c r="B152" s="84"/>
      <c r="C152" s="84"/>
      <c r="D152" s="84"/>
      <c r="E152" s="84"/>
      <c r="F152" s="84"/>
      <c r="G152" s="84"/>
      <c r="H152" s="84"/>
      <c r="I152" s="84"/>
    </row>
    <row r="153" spans="1:9" x14ac:dyDescent="0.25">
      <c r="A153" s="84"/>
      <c r="B153" s="84"/>
      <c r="C153" s="84"/>
      <c r="D153" s="84"/>
      <c r="E153" s="84"/>
      <c r="F153" s="84"/>
      <c r="G153" s="84"/>
      <c r="H153" s="84"/>
      <c r="I153" s="84"/>
    </row>
    <row r="154" spans="1:9" x14ac:dyDescent="0.25">
      <c r="A154" s="84"/>
      <c r="B154" s="84"/>
      <c r="C154" s="84"/>
      <c r="D154" s="84"/>
      <c r="E154" s="84"/>
      <c r="F154" s="84"/>
      <c r="G154" s="84"/>
      <c r="H154" s="84"/>
      <c r="I154" s="84"/>
    </row>
    <row r="155" spans="1:9" x14ac:dyDescent="0.25">
      <c r="A155" s="84"/>
      <c r="B155" s="84"/>
      <c r="C155" s="84"/>
      <c r="D155" s="84"/>
      <c r="E155" s="84"/>
      <c r="F155" s="84"/>
      <c r="G155" s="84"/>
      <c r="H155" s="84"/>
      <c r="I155" s="84"/>
    </row>
    <row r="156" spans="1:9" x14ac:dyDescent="0.25">
      <c r="A156" s="84"/>
      <c r="B156" s="84"/>
      <c r="C156" s="84"/>
      <c r="D156" s="84"/>
      <c r="E156" s="84"/>
      <c r="F156" s="84"/>
      <c r="G156" s="84"/>
      <c r="H156" s="84"/>
      <c r="I156" s="84"/>
    </row>
    <row r="157" spans="1:9" x14ac:dyDescent="0.25">
      <c r="A157" s="84"/>
      <c r="B157" s="84"/>
      <c r="C157" s="84"/>
      <c r="D157" s="84"/>
      <c r="E157" s="84"/>
      <c r="F157" s="84"/>
      <c r="G157" s="84"/>
      <c r="H157" s="84"/>
      <c r="I157" s="84"/>
    </row>
    <row r="158" spans="1:9" x14ac:dyDescent="0.25">
      <c r="A158" s="84"/>
      <c r="B158" s="84"/>
      <c r="C158" s="84"/>
      <c r="D158" s="84"/>
      <c r="E158" s="84"/>
      <c r="F158" s="84"/>
      <c r="G158" s="84"/>
      <c r="H158" s="84"/>
      <c r="I158" s="84"/>
    </row>
    <row r="159" spans="1:9" x14ac:dyDescent="0.25">
      <c r="A159" s="84"/>
      <c r="B159" s="84"/>
      <c r="C159" s="84"/>
      <c r="D159" s="84"/>
      <c r="E159" s="84"/>
      <c r="F159" s="84"/>
      <c r="G159" s="84"/>
      <c r="H159" s="84"/>
      <c r="I159" s="84"/>
    </row>
    <row r="160" spans="1:9" x14ac:dyDescent="0.25">
      <c r="A160" s="84"/>
      <c r="B160" s="84"/>
      <c r="C160" s="84"/>
      <c r="D160" s="84"/>
      <c r="E160" s="84"/>
      <c r="F160" s="84"/>
      <c r="G160" s="84"/>
      <c r="H160" s="84"/>
      <c r="I160" s="84"/>
    </row>
    <row r="161" spans="1:9" x14ac:dyDescent="0.25">
      <c r="A161" s="84"/>
      <c r="B161" s="84"/>
      <c r="C161" s="84"/>
      <c r="D161" s="84"/>
      <c r="E161" s="84"/>
      <c r="F161" s="84"/>
      <c r="G161" s="84"/>
      <c r="H161" s="84"/>
      <c r="I161" s="84"/>
    </row>
    <row r="162" spans="1:9" x14ac:dyDescent="0.25">
      <c r="A162" s="84"/>
      <c r="B162" s="84"/>
      <c r="C162" s="84"/>
      <c r="D162" s="84"/>
      <c r="E162" s="84"/>
      <c r="F162" s="84"/>
      <c r="G162" s="84"/>
      <c r="H162" s="84"/>
      <c r="I162" s="84"/>
    </row>
    <row r="163" spans="1:9" x14ac:dyDescent="0.25">
      <c r="A163" s="84"/>
      <c r="B163" s="84"/>
      <c r="C163" s="84"/>
      <c r="D163" s="84"/>
      <c r="E163" s="84"/>
      <c r="F163" s="84"/>
      <c r="G163" s="84"/>
      <c r="H163" s="84"/>
      <c r="I163" s="84"/>
    </row>
    <row r="164" spans="1:9" x14ac:dyDescent="0.25">
      <c r="A164" s="84"/>
      <c r="B164" s="84"/>
      <c r="C164" s="84"/>
      <c r="D164" s="84"/>
      <c r="E164" s="84"/>
      <c r="F164" s="84"/>
      <c r="G164" s="84"/>
      <c r="H164" s="84"/>
      <c r="I164" s="84"/>
    </row>
    <row r="165" spans="1:9" x14ac:dyDescent="0.25">
      <c r="A165" s="84"/>
      <c r="B165" s="84"/>
      <c r="C165" s="84"/>
      <c r="D165" s="84"/>
      <c r="E165" s="84"/>
      <c r="F165" s="84"/>
      <c r="G165" s="84"/>
      <c r="H165" s="84"/>
      <c r="I165" s="84"/>
    </row>
    <row r="166" spans="1:9" x14ac:dyDescent="0.25">
      <c r="A166" s="84"/>
      <c r="B166" s="84"/>
      <c r="C166" s="84"/>
      <c r="D166" s="84"/>
      <c r="E166" s="84"/>
      <c r="F166" s="84"/>
      <c r="G166" s="84"/>
      <c r="H166" s="84"/>
      <c r="I166" s="84"/>
    </row>
    <row r="167" spans="1:9" x14ac:dyDescent="0.25">
      <c r="A167" s="84"/>
      <c r="B167" s="84"/>
      <c r="C167" s="84"/>
      <c r="D167" s="84"/>
      <c r="E167" s="84"/>
      <c r="F167" s="84"/>
      <c r="G167" s="84"/>
      <c r="H167" s="84"/>
      <c r="I167" s="84"/>
    </row>
    <row r="168" spans="1:9" x14ac:dyDescent="0.25">
      <c r="A168" s="84"/>
      <c r="B168" s="84"/>
      <c r="C168" s="84"/>
      <c r="D168" s="84"/>
      <c r="E168" s="84"/>
      <c r="F168" s="84"/>
      <c r="G168" s="84"/>
      <c r="H168" s="84"/>
      <c r="I168" s="84"/>
    </row>
    <row r="169" spans="1:9" x14ac:dyDescent="0.25">
      <c r="A169" s="84"/>
      <c r="B169" s="84"/>
      <c r="C169" s="84"/>
      <c r="D169" s="84"/>
      <c r="E169" s="84"/>
      <c r="F169" s="84"/>
      <c r="G169" s="84"/>
      <c r="H169" s="84"/>
      <c r="I169" s="84"/>
    </row>
    <row r="170" spans="1:9" x14ac:dyDescent="0.25">
      <c r="A170" s="84"/>
      <c r="B170" s="84"/>
      <c r="C170" s="84"/>
      <c r="D170" s="84"/>
      <c r="E170" s="84"/>
      <c r="F170" s="84"/>
      <c r="G170" s="84"/>
      <c r="H170" s="84"/>
      <c r="I170" s="84"/>
    </row>
    <row r="171" spans="1:9" x14ac:dyDescent="0.25">
      <c r="A171" s="84"/>
      <c r="B171" s="84"/>
      <c r="C171" s="84"/>
      <c r="D171" s="84"/>
      <c r="E171" s="84"/>
      <c r="F171" s="84"/>
      <c r="G171" s="84"/>
      <c r="H171" s="84"/>
      <c r="I171" s="84"/>
    </row>
    <row r="172" spans="1:9" x14ac:dyDescent="0.25">
      <c r="A172" s="84"/>
      <c r="B172" s="84"/>
      <c r="C172" s="84"/>
      <c r="D172" s="84"/>
      <c r="E172" s="84"/>
      <c r="F172" s="84"/>
      <c r="G172" s="84"/>
      <c r="H172" s="84"/>
      <c r="I172" s="84"/>
    </row>
    <row r="173" spans="1:9" x14ac:dyDescent="0.25">
      <c r="A173" s="84"/>
      <c r="B173" s="84"/>
      <c r="C173" s="84"/>
      <c r="D173" s="84"/>
      <c r="E173" s="84"/>
      <c r="F173" s="84"/>
      <c r="G173" s="84"/>
      <c r="H173" s="84"/>
      <c r="I173" s="84"/>
    </row>
    <row r="174" spans="1:9" x14ac:dyDescent="0.25">
      <c r="A174" s="84"/>
      <c r="B174" s="84"/>
      <c r="C174" s="84"/>
      <c r="D174" s="84"/>
      <c r="E174" s="84"/>
      <c r="F174" s="84"/>
      <c r="G174" s="84"/>
      <c r="H174" s="84"/>
      <c r="I174" s="84"/>
    </row>
    <row r="175" spans="1:9" x14ac:dyDescent="0.25">
      <c r="A175" s="84"/>
      <c r="B175" s="84"/>
      <c r="C175" s="84"/>
      <c r="D175" s="84"/>
      <c r="E175" s="84"/>
      <c r="F175" s="84"/>
      <c r="G175" s="84"/>
      <c r="H175" s="84"/>
      <c r="I175" s="84"/>
    </row>
    <row r="176" spans="1:9" x14ac:dyDescent="0.25">
      <c r="A176" s="84"/>
      <c r="B176" s="84"/>
      <c r="C176" s="84"/>
      <c r="D176" s="84"/>
      <c r="E176" s="84"/>
      <c r="F176" s="84"/>
      <c r="G176" s="84"/>
      <c r="H176" s="84"/>
      <c r="I176" s="84"/>
    </row>
    <row r="177" spans="1:9" x14ac:dyDescent="0.25">
      <c r="A177" s="84"/>
      <c r="B177" s="84"/>
      <c r="C177" s="84"/>
      <c r="D177" s="84"/>
      <c r="E177" s="84"/>
      <c r="F177" s="84"/>
      <c r="G177" s="84"/>
      <c r="H177" s="84"/>
      <c r="I177" s="84"/>
    </row>
    <row r="178" spans="1:9" x14ac:dyDescent="0.25">
      <c r="A178" s="84"/>
      <c r="B178" s="84"/>
      <c r="C178" s="84"/>
      <c r="D178" s="84"/>
      <c r="E178" s="84"/>
      <c r="F178" s="84"/>
      <c r="G178" s="84"/>
      <c r="H178" s="84"/>
      <c r="I178" s="84"/>
    </row>
    <row r="179" spans="1:9" x14ac:dyDescent="0.25">
      <c r="A179" s="84"/>
      <c r="B179" s="84"/>
      <c r="C179" s="84"/>
      <c r="D179" s="84"/>
      <c r="E179" s="84"/>
      <c r="F179" s="84"/>
      <c r="G179" s="84"/>
      <c r="H179" s="84"/>
      <c r="I179" s="84"/>
    </row>
    <row r="180" spans="1:9" x14ac:dyDescent="0.25">
      <c r="A180" s="84"/>
      <c r="B180" s="84"/>
      <c r="C180" s="84"/>
      <c r="D180" s="84"/>
      <c r="E180" s="84"/>
      <c r="F180" s="84"/>
      <c r="G180" s="84"/>
      <c r="H180" s="84"/>
      <c r="I180" s="84"/>
    </row>
    <row r="181" spans="1:9" x14ac:dyDescent="0.25">
      <c r="A181" s="84"/>
      <c r="B181" s="84"/>
      <c r="C181" s="84"/>
      <c r="D181" s="84"/>
      <c r="E181" s="84"/>
      <c r="F181" s="84"/>
      <c r="G181" s="84"/>
      <c r="H181" s="84"/>
      <c r="I181" s="84"/>
    </row>
    <row r="182" spans="1:9" x14ac:dyDescent="0.25">
      <c r="A182" s="84"/>
      <c r="B182" s="84"/>
      <c r="C182" s="84"/>
      <c r="D182" s="84"/>
      <c r="E182" s="84"/>
      <c r="F182" s="84"/>
      <c r="G182" s="84"/>
      <c r="H182" s="84"/>
      <c r="I182" s="84"/>
    </row>
    <row r="183" spans="1:9" x14ac:dyDescent="0.25">
      <c r="A183" s="84"/>
      <c r="B183" s="84"/>
      <c r="C183" s="84"/>
      <c r="D183" s="84"/>
      <c r="E183" s="84"/>
      <c r="F183" s="84"/>
      <c r="G183" s="84"/>
      <c r="H183" s="84"/>
      <c r="I183" s="84"/>
    </row>
    <row r="184" spans="1:9" x14ac:dyDescent="0.25">
      <c r="A184" s="84"/>
      <c r="B184" s="84"/>
      <c r="C184" s="84"/>
      <c r="D184" s="84"/>
      <c r="E184" s="84"/>
      <c r="F184" s="84"/>
      <c r="G184" s="84"/>
      <c r="H184" s="84"/>
      <c r="I184" s="84"/>
    </row>
    <row r="185" spans="1:9" x14ac:dyDescent="0.25">
      <c r="A185" s="84"/>
      <c r="B185" s="84"/>
      <c r="C185" s="84"/>
      <c r="D185" s="84"/>
      <c r="E185" s="84"/>
      <c r="F185" s="84"/>
      <c r="G185" s="84"/>
      <c r="H185" s="84"/>
      <c r="I185" s="84"/>
    </row>
    <row r="186" spans="1:9" x14ac:dyDescent="0.25">
      <c r="A186" s="84"/>
      <c r="B186" s="84"/>
      <c r="C186" s="84"/>
      <c r="D186" s="84"/>
      <c r="E186" s="84"/>
      <c r="F186" s="84"/>
      <c r="G186" s="84"/>
      <c r="H186" s="84"/>
      <c r="I186" s="84"/>
    </row>
    <row r="187" spans="1:9" x14ac:dyDescent="0.25">
      <c r="A187" s="84"/>
      <c r="B187" s="84"/>
      <c r="C187" s="84"/>
      <c r="D187" s="84"/>
      <c r="E187" s="84"/>
      <c r="F187" s="84"/>
      <c r="G187" s="84"/>
      <c r="H187" s="84"/>
      <c r="I187" s="84"/>
    </row>
    <row r="188" spans="1:9" x14ac:dyDescent="0.25">
      <c r="A188" s="84"/>
      <c r="B188" s="84"/>
      <c r="C188" s="84"/>
      <c r="D188" s="84"/>
      <c r="E188" s="84"/>
      <c r="F188" s="84"/>
      <c r="G188" s="84"/>
      <c r="H188" s="84"/>
      <c r="I188" s="84"/>
    </row>
    <row r="189" spans="1:9" x14ac:dyDescent="0.25">
      <c r="A189" s="84"/>
      <c r="B189" s="84"/>
      <c r="C189" s="84"/>
      <c r="D189" s="84"/>
      <c r="E189" s="84"/>
      <c r="F189" s="84"/>
      <c r="G189" s="84"/>
      <c r="H189" s="84"/>
      <c r="I189" s="84"/>
    </row>
    <row r="190" spans="1:9" x14ac:dyDescent="0.25">
      <c r="A190" s="84"/>
      <c r="B190" s="84"/>
      <c r="C190" s="84"/>
      <c r="D190" s="84"/>
      <c r="E190" s="84"/>
      <c r="F190" s="84"/>
      <c r="G190" s="84"/>
      <c r="H190" s="84"/>
      <c r="I190" s="84"/>
    </row>
    <row r="191" spans="1:9" x14ac:dyDescent="0.25">
      <c r="A191" s="84"/>
      <c r="B191" s="84"/>
      <c r="C191" s="84"/>
      <c r="D191" s="84"/>
      <c r="E191" s="84"/>
      <c r="F191" s="84"/>
      <c r="G191" s="84"/>
      <c r="H191" s="84"/>
      <c r="I191" s="84"/>
    </row>
    <row r="192" spans="1:9" x14ac:dyDescent="0.25">
      <c r="A192" s="84"/>
      <c r="B192" s="84"/>
      <c r="C192" s="84"/>
      <c r="D192" s="84"/>
      <c r="E192" s="84"/>
      <c r="F192" s="84"/>
      <c r="G192" s="84"/>
      <c r="H192" s="84"/>
      <c r="I192" s="84"/>
    </row>
    <row r="193" spans="1:9" x14ac:dyDescent="0.25">
      <c r="A193" s="84"/>
      <c r="B193" s="84"/>
      <c r="C193" s="84"/>
      <c r="D193" s="84"/>
      <c r="E193" s="84"/>
      <c r="F193" s="84"/>
      <c r="G193" s="84"/>
      <c r="H193" s="84"/>
      <c r="I193" s="84"/>
    </row>
    <row r="194" spans="1:9" x14ac:dyDescent="0.25">
      <c r="A194" s="84"/>
      <c r="B194" s="84"/>
      <c r="C194" s="84"/>
      <c r="D194" s="84"/>
      <c r="E194" s="84"/>
      <c r="F194" s="84"/>
      <c r="G194" s="84"/>
      <c r="H194" s="84"/>
      <c r="I194" s="84"/>
    </row>
    <row r="195" spans="1:9" x14ac:dyDescent="0.25">
      <c r="A195" s="84"/>
      <c r="B195" s="84"/>
      <c r="C195" s="84"/>
      <c r="D195" s="84"/>
      <c r="E195" s="84"/>
      <c r="F195" s="84"/>
      <c r="G195" s="84"/>
      <c r="H195" s="84"/>
      <c r="I195" s="84"/>
    </row>
    <row r="196" spans="1:9" x14ac:dyDescent="0.25">
      <c r="A196" s="84"/>
      <c r="B196" s="84"/>
      <c r="C196" s="84"/>
      <c r="D196" s="84"/>
      <c r="E196" s="84"/>
      <c r="F196" s="84"/>
      <c r="G196" s="84"/>
      <c r="H196" s="84"/>
      <c r="I196" s="84"/>
    </row>
    <row r="197" spans="1:9" x14ac:dyDescent="0.25">
      <c r="A197" s="84"/>
      <c r="B197" s="84"/>
      <c r="C197" s="84"/>
      <c r="D197" s="84"/>
      <c r="E197" s="84"/>
      <c r="F197" s="84"/>
      <c r="G197" s="84"/>
      <c r="H197" s="84"/>
      <c r="I197" s="84"/>
    </row>
    <row r="198" spans="1:9" x14ac:dyDescent="0.25">
      <c r="A198" s="84"/>
      <c r="B198" s="84"/>
      <c r="C198" s="84"/>
      <c r="D198" s="84"/>
      <c r="E198" s="84"/>
      <c r="F198" s="84"/>
      <c r="G198" s="84"/>
      <c r="H198" s="84"/>
      <c r="I198" s="84"/>
    </row>
    <row r="199" spans="1:9" x14ac:dyDescent="0.25">
      <c r="A199" s="84"/>
      <c r="B199" s="84"/>
      <c r="C199" s="84"/>
      <c r="D199" s="84"/>
      <c r="E199" s="84"/>
      <c r="F199" s="84"/>
      <c r="G199" s="84"/>
      <c r="H199" s="84"/>
      <c r="I199" s="84"/>
    </row>
    <row r="200" spans="1:9" x14ac:dyDescent="0.25">
      <c r="A200" s="84"/>
      <c r="B200" s="84"/>
      <c r="C200" s="84"/>
      <c r="D200" s="84"/>
      <c r="E200" s="84"/>
      <c r="F200" s="84"/>
      <c r="G200" s="84"/>
      <c r="H200" s="84"/>
      <c r="I200" s="84"/>
    </row>
    <row r="201" spans="1:9" x14ac:dyDescent="0.25">
      <c r="A201" s="84"/>
      <c r="B201" s="84"/>
      <c r="C201" s="84"/>
      <c r="D201" s="84"/>
      <c r="E201" s="84"/>
      <c r="F201" s="84"/>
      <c r="G201" s="84"/>
      <c r="H201" s="84"/>
      <c r="I201" s="84"/>
    </row>
    <row r="202" spans="1:9" x14ac:dyDescent="0.25">
      <c r="A202" s="84"/>
      <c r="B202" s="84"/>
      <c r="C202" s="84"/>
      <c r="D202" s="84"/>
      <c r="E202" s="84"/>
      <c r="F202" s="84"/>
      <c r="G202" s="84"/>
      <c r="H202" s="84"/>
      <c r="I202" s="84"/>
    </row>
    <row r="203" spans="1:9" x14ac:dyDescent="0.25">
      <c r="A203" s="84"/>
      <c r="B203" s="84"/>
      <c r="C203" s="84"/>
      <c r="D203" s="84"/>
      <c r="E203" s="84"/>
      <c r="F203" s="84"/>
      <c r="G203" s="84"/>
      <c r="H203" s="84"/>
      <c r="I203" s="84"/>
    </row>
    <row r="204" spans="1:9" x14ac:dyDescent="0.25">
      <c r="A204" s="84"/>
      <c r="B204" s="84"/>
      <c r="C204" s="84"/>
      <c r="D204" s="84"/>
      <c r="E204" s="84"/>
      <c r="F204" s="84"/>
      <c r="G204" s="84"/>
      <c r="H204" s="84"/>
      <c r="I204" s="84"/>
    </row>
    <row r="205" spans="1:9" x14ac:dyDescent="0.25">
      <c r="A205" s="84"/>
      <c r="B205" s="84"/>
      <c r="C205" s="84"/>
      <c r="D205" s="84"/>
      <c r="E205" s="84"/>
      <c r="F205" s="84"/>
      <c r="G205" s="84"/>
      <c r="H205" s="84"/>
      <c r="I205" s="84"/>
    </row>
    <row r="206" spans="1:9" x14ac:dyDescent="0.25">
      <c r="A206" s="84"/>
      <c r="B206" s="84"/>
      <c r="C206" s="84"/>
      <c r="D206" s="84"/>
      <c r="E206" s="84"/>
      <c r="F206" s="84"/>
      <c r="G206" s="84"/>
      <c r="H206" s="84"/>
      <c r="I206" s="84"/>
    </row>
    <row r="207" spans="1:9" x14ac:dyDescent="0.25">
      <c r="A207" s="84"/>
      <c r="B207" s="84"/>
      <c r="C207" s="84"/>
      <c r="D207" s="84"/>
      <c r="E207" s="84"/>
      <c r="F207" s="84"/>
      <c r="G207" s="84"/>
      <c r="H207" s="84"/>
      <c r="I207" s="84"/>
    </row>
    <row r="208" spans="1:9" x14ac:dyDescent="0.25">
      <c r="A208" s="84"/>
      <c r="B208" s="84"/>
      <c r="C208" s="84"/>
      <c r="D208" s="84"/>
      <c r="E208" s="84"/>
      <c r="F208" s="84"/>
      <c r="G208" s="84"/>
      <c r="H208" s="84"/>
      <c r="I208" s="84"/>
    </row>
    <row r="209" spans="1:9" x14ac:dyDescent="0.25">
      <c r="A209" s="84"/>
      <c r="B209" s="84"/>
      <c r="C209" s="84"/>
      <c r="D209" s="84"/>
      <c r="E209" s="84"/>
      <c r="F209" s="84"/>
      <c r="G209" s="84"/>
      <c r="H209" s="84"/>
      <c r="I209" s="84"/>
    </row>
    <row r="210" spans="1:9" x14ac:dyDescent="0.25">
      <c r="A210" s="84"/>
      <c r="B210" s="84"/>
      <c r="C210" s="84"/>
      <c r="D210" s="84"/>
      <c r="E210" s="84"/>
      <c r="F210" s="84"/>
      <c r="G210" s="84"/>
      <c r="H210" s="84"/>
      <c r="I210" s="84"/>
    </row>
    <row r="211" spans="1:9" x14ac:dyDescent="0.25">
      <c r="A211" s="84"/>
      <c r="B211" s="84"/>
      <c r="C211" s="84"/>
      <c r="D211" s="84"/>
      <c r="E211" s="84"/>
      <c r="F211" s="84"/>
      <c r="G211" s="84"/>
      <c r="H211" s="84"/>
      <c r="I211" s="84"/>
    </row>
    <row r="212" spans="1:9" x14ac:dyDescent="0.25">
      <c r="A212" s="84"/>
      <c r="B212" s="84"/>
      <c r="C212" s="84"/>
      <c r="D212" s="84"/>
      <c r="E212" s="84"/>
      <c r="F212" s="84"/>
      <c r="G212" s="84"/>
      <c r="H212" s="84"/>
      <c r="I212" s="84"/>
    </row>
    <row r="213" spans="1:9" x14ac:dyDescent="0.25">
      <c r="A213" s="84"/>
      <c r="B213" s="84"/>
      <c r="C213" s="84"/>
      <c r="D213" s="84"/>
      <c r="E213" s="84"/>
      <c r="F213" s="84"/>
      <c r="G213" s="84"/>
      <c r="H213" s="84"/>
      <c r="I213" s="84"/>
    </row>
    <row r="214" spans="1:9" x14ac:dyDescent="0.25">
      <c r="A214" s="84"/>
      <c r="B214" s="84"/>
      <c r="C214" s="84"/>
      <c r="D214" s="84"/>
      <c r="E214" s="84"/>
      <c r="F214" s="84"/>
      <c r="G214" s="84"/>
      <c r="H214" s="84"/>
      <c r="I214" s="84"/>
    </row>
    <row r="215" spans="1:9" x14ac:dyDescent="0.25">
      <c r="A215" s="84"/>
      <c r="B215" s="84"/>
      <c r="C215" s="84"/>
      <c r="D215" s="84"/>
      <c r="E215" s="84"/>
      <c r="F215" s="84"/>
      <c r="G215" s="84"/>
      <c r="H215" s="84"/>
      <c r="I215" s="84"/>
    </row>
    <row r="216" spans="1:9" x14ac:dyDescent="0.25">
      <c r="A216" s="84"/>
      <c r="B216" s="84"/>
      <c r="C216" s="84"/>
      <c r="D216" s="84"/>
      <c r="E216" s="84"/>
      <c r="F216" s="84"/>
      <c r="G216" s="84"/>
      <c r="H216" s="84"/>
      <c r="I216" s="84"/>
    </row>
    <row r="217" spans="1:9" x14ac:dyDescent="0.25">
      <c r="A217" s="84"/>
      <c r="B217" s="84"/>
      <c r="C217" s="84"/>
      <c r="D217" s="84"/>
      <c r="E217" s="84"/>
      <c r="F217" s="84"/>
      <c r="G217" s="84"/>
      <c r="H217" s="84"/>
      <c r="I217" s="84"/>
    </row>
    <row r="218" spans="1:9" x14ac:dyDescent="0.25">
      <c r="A218" s="84"/>
      <c r="B218" s="84"/>
      <c r="C218" s="84"/>
      <c r="D218" s="84"/>
      <c r="E218" s="84"/>
      <c r="F218" s="84"/>
      <c r="G218" s="84"/>
      <c r="H218" s="84"/>
      <c r="I218" s="84"/>
    </row>
    <row r="219" spans="1:9" x14ac:dyDescent="0.25">
      <c r="A219" s="84"/>
      <c r="B219" s="84"/>
      <c r="C219" s="84"/>
      <c r="D219" s="84"/>
      <c r="E219" s="84"/>
      <c r="F219" s="84"/>
      <c r="G219" s="84"/>
      <c r="H219" s="84"/>
      <c r="I219" s="84"/>
    </row>
    <row r="220" spans="1:9" x14ac:dyDescent="0.25">
      <c r="A220" s="84"/>
      <c r="B220" s="84"/>
      <c r="C220" s="84"/>
      <c r="D220" s="84"/>
      <c r="E220" s="84"/>
      <c r="F220" s="84"/>
      <c r="G220" s="84"/>
      <c r="H220" s="84"/>
      <c r="I220" s="84"/>
    </row>
    <row r="221" spans="1:9" x14ac:dyDescent="0.25">
      <c r="A221" s="84"/>
      <c r="B221" s="84"/>
      <c r="C221" s="84"/>
      <c r="D221" s="84"/>
      <c r="E221" s="84"/>
      <c r="F221" s="84"/>
      <c r="G221" s="84"/>
      <c r="H221" s="84"/>
      <c r="I221" s="84"/>
    </row>
    <row r="222" spans="1:9" x14ac:dyDescent="0.25">
      <c r="A222" s="84"/>
      <c r="B222" s="84"/>
      <c r="C222" s="84"/>
      <c r="D222" s="84"/>
      <c r="E222" s="84"/>
      <c r="F222" s="84"/>
      <c r="G222" s="84"/>
      <c r="H222" s="84"/>
      <c r="I222" s="84"/>
    </row>
    <row r="223" spans="1:9" x14ac:dyDescent="0.25">
      <c r="A223" s="84"/>
      <c r="B223" s="84"/>
      <c r="C223" s="84"/>
      <c r="D223" s="84"/>
      <c r="E223" s="84"/>
      <c r="F223" s="84"/>
      <c r="G223" s="84"/>
      <c r="H223" s="84"/>
      <c r="I223" s="84"/>
    </row>
    <row r="224" spans="1:9" x14ac:dyDescent="0.25">
      <c r="A224" s="84"/>
      <c r="B224" s="84"/>
      <c r="C224" s="84"/>
      <c r="D224" s="84"/>
      <c r="E224" s="84"/>
      <c r="F224" s="84"/>
      <c r="G224" s="84"/>
      <c r="H224" s="84"/>
      <c r="I224" s="84"/>
    </row>
    <row r="225" spans="1:9" x14ac:dyDescent="0.25">
      <c r="A225" s="84"/>
      <c r="B225" s="84"/>
      <c r="C225" s="84"/>
      <c r="D225" s="84"/>
      <c r="E225" s="84"/>
      <c r="F225" s="84"/>
      <c r="G225" s="84"/>
      <c r="H225" s="84"/>
      <c r="I225" s="84"/>
    </row>
    <row r="226" spans="1:9" x14ac:dyDescent="0.25">
      <c r="A226" s="84"/>
      <c r="B226" s="84"/>
      <c r="C226" s="84"/>
      <c r="D226" s="84"/>
      <c r="E226" s="84"/>
      <c r="F226" s="84"/>
      <c r="G226" s="84"/>
      <c r="H226" s="84"/>
      <c r="I226" s="84"/>
    </row>
    <row r="227" spans="1:9" x14ac:dyDescent="0.25">
      <c r="A227" s="84"/>
      <c r="B227" s="84"/>
      <c r="C227" s="84"/>
      <c r="D227" s="84"/>
      <c r="E227" s="84"/>
      <c r="F227" s="84"/>
      <c r="G227" s="84"/>
      <c r="H227" s="84"/>
      <c r="I227" s="84"/>
    </row>
    <row r="228" spans="1:9" x14ac:dyDescent="0.25">
      <c r="A228" s="84"/>
      <c r="B228" s="84"/>
      <c r="C228" s="84"/>
      <c r="D228" s="84"/>
      <c r="E228" s="84"/>
      <c r="F228" s="84"/>
      <c r="G228" s="84"/>
      <c r="H228" s="84"/>
      <c r="I228" s="84"/>
    </row>
    <row r="229" spans="1:9" x14ac:dyDescent="0.25">
      <c r="A229" s="84"/>
      <c r="B229" s="84"/>
      <c r="C229" s="84"/>
      <c r="D229" s="84"/>
      <c r="E229" s="84"/>
      <c r="F229" s="84"/>
      <c r="G229" s="84"/>
      <c r="H229" s="84"/>
      <c r="I229" s="84"/>
    </row>
    <row r="230" spans="1:9" x14ac:dyDescent="0.25">
      <c r="A230" s="84"/>
      <c r="B230" s="84"/>
      <c r="C230" s="84"/>
      <c r="D230" s="84"/>
      <c r="E230" s="84"/>
      <c r="F230" s="84"/>
      <c r="G230" s="84"/>
      <c r="H230" s="84"/>
      <c r="I230" s="84"/>
    </row>
    <row r="231" spans="1:9" x14ac:dyDescent="0.25">
      <c r="A231" s="84"/>
      <c r="B231" s="84"/>
      <c r="C231" s="84"/>
      <c r="D231" s="84"/>
      <c r="E231" s="84"/>
      <c r="F231" s="84"/>
      <c r="G231" s="84"/>
      <c r="H231" s="84"/>
      <c r="I231" s="84"/>
    </row>
    <row r="232" spans="1:9" x14ac:dyDescent="0.25">
      <c r="A232" s="84"/>
      <c r="B232" s="84"/>
      <c r="C232" s="84"/>
      <c r="D232" s="84"/>
      <c r="E232" s="84"/>
      <c r="F232" s="84"/>
      <c r="G232" s="84"/>
      <c r="H232" s="84"/>
      <c r="I232" s="84"/>
    </row>
    <row r="233" spans="1:9" x14ac:dyDescent="0.25">
      <c r="A233" s="84"/>
      <c r="B233" s="84"/>
      <c r="C233" s="84"/>
      <c r="D233" s="84"/>
      <c r="E233" s="84"/>
      <c r="F233" s="84"/>
      <c r="G233" s="84"/>
      <c r="H233" s="84"/>
      <c r="I233" s="84"/>
    </row>
    <row r="234" spans="1:9" x14ac:dyDescent="0.25">
      <c r="A234" s="84"/>
      <c r="B234" s="84"/>
      <c r="C234" s="84"/>
      <c r="D234" s="84"/>
      <c r="E234" s="84"/>
      <c r="F234" s="84"/>
      <c r="G234" s="84"/>
      <c r="H234" s="84"/>
      <c r="I234" s="84"/>
    </row>
    <row r="235" spans="1:9" x14ac:dyDescent="0.25">
      <c r="A235" s="84"/>
      <c r="B235" s="84"/>
      <c r="C235" s="84"/>
      <c r="D235" s="84"/>
      <c r="E235" s="84"/>
      <c r="F235" s="84"/>
      <c r="G235" s="84"/>
      <c r="H235" s="84"/>
      <c r="I235" s="84"/>
    </row>
    <row r="236" spans="1:9" x14ac:dyDescent="0.25">
      <c r="A236" s="84"/>
      <c r="B236" s="84"/>
      <c r="C236" s="84"/>
      <c r="D236" s="84"/>
      <c r="E236" s="84"/>
      <c r="F236" s="84"/>
      <c r="G236" s="84"/>
      <c r="H236" s="84"/>
      <c r="I236" s="84"/>
    </row>
    <row r="237" spans="1:9" x14ac:dyDescent="0.25">
      <c r="A237" s="84"/>
      <c r="B237" s="84"/>
      <c r="C237" s="84"/>
      <c r="D237" s="84"/>
      <c r="E237" s="84"/>
      <c r="F237" s="84"/>
      <c r="G237" s="84"/>
      <c r="H237" s="84"/>
      <c r="I237" s="84"/>
    </row>
    <row r="238" spans="1:9" x14ac:dyDescent="0.25">
      <c r="A238" s="84"/>
      <c r="B238" s="84"/>
      <c r="C238" s="84"/>
      <c r="D238" s="84"/>
      <c r="E238" s="84"/>
      <c r="F238" s="84"/>
      <c r="G238" s="84"/>
      <c r="H238" s="84"/>
      <c r="I238" s="84"/>
    </row>
    <row r="239" spans="1:9" x14ac:dyDescent="0.25">
      <c r="A239" s="84"/>
      <c r="B239" s="84"/>
      <c r="C239" s="84"/>
      <c r="D239" s="84"/>
      <c r="E239" s="84"/>
      <c r="F239" s="84"/>
      <c r="G239" s="84"/>
      <c r="H239" s="84"/>
      <c r="I239" s="84"/>
    </row>
    <row r="240" spans="1:9" x14ac:dyDescent="0.25">
      <c r="A240" s="84"/>
      <c r="B240" s="84"/>
      <c r="C240" s="84"/>
      <c r="D240" s="84"/>
      <c r="E240" s="84"/>
      <c r="F240" s="84"/>
      <c r="G240" s="84"/>
      <c r="H240" s="84"/>
      <c r="I240" s="84"/>
    </row>
    <row r="241" spans="1:9" x14ac:dyDescent="0.25">
      <c r="A241" s="84"/>
      <c r="B241" s="84"/>
      <c r="C241" s="84"/>
      <c r="D241" s="84"/>
      <c r="E241" s="84"/>
      <c r="F241" s="84"/>
      <c r="G241" s="84"/>
      <c r="H241" s="84"/>
      <c r="I241" s="84"/>
    </row>
    <row r="242" spans="1:9" x14ac:dyDescent="0.25">
      <c r="A242" s="84"/>
      <c r="B242" s="84"/>
      <c r="C242" s="84"/>
      <c r="D242" s="84"/>
      <c r="E242" s="84"/>
      <c r="F242" s="84"/>
      <c r="G242" s="84"/>
      <c r="H242" s="84"/>
      <c r="I242" s="84"/>
    </row>
    <row r="243" spans="1:9" x14ac:dyDescent="0.25">
      <c r="A243" s="84"/>
      <c r="B243" s="84"/>
      <c r="C243" s="84"/>
      <c r="D243" s="84"/>
      <c r="E243" s="84"/>
      <c r="F243" s="84"/>
      <c r="G243" s="84"/>
      <c r="H243" s="84"/>
      <c r="I243" s="84"/>
    </row>
    <row r="244" spans="1:9" x14ac:dyDescent="0.25">
      <c r="A244" s="84"/>
      <c r="B244" s="84"/>
      <c r="C244" s="84"/>
      <c r="D244" s="84"/>
      <c r="E244" s="84"/>
      <c r="F244" s="84"/>
      <c r="G244" s="84"/>
      <c r="H244" s="84"/>
      <c r="I244" s="84"/>
    </row>
    <row r="245" spans="1:9" x14ac:dyDescent="0.25">
      <c r="A245" s="84"/>
      <c r="B245" s="84"/>
      <c r="C245" s="84"/>
      <c r="D245" s="84"/>
      <c r="E245" s="84"/>
      <c r="F245" s="84"/>
      <c r="G245" s="84"/>
      <c r="H245" s="84"/>
      <c r="I245" s="84"/>
    </row>
    <row r="246" spans="1:9" x14ac:dyDescent="0.25">
      <c r="A246" s="84"/>
      <c r="B246" s="84"/>
      <c r="C246" s="84"/>
      <c r="D246" s="84"/>
      <c r="E246" s="84"/>
      <c r="F246" s="84"/>
      <c r="G246" s="84"/>
      <c r="H246" s="84"/>
      <c r="I246" s="84"/>
    </row>
    <row r="247" spans="1:9" x14ac:dyDescent="0.25">
      <c r="A247" s="84"/>
      <c r="B247" s="84"/>
      <c r="C247" s="84"/>
      <c r="D247" s="84"/>
      <c r="E247" s="84"/>
      <c r="F247" s="84"/>
      <c r="G247" s="84"/>
      <c r="H247" s="84"/>
      <c r="I247" s="84"/>
    </row>
    <row r="248" spans="1:9" x14ac:dyDescent="0.25">
      <c r="A248" s="84"/>
      <c r="B248" s="84"/>
      <c r="C248" s="84"/>
      <c r="D248" s="84"/>
      <c r="E248" s="84"/>
      <c r="F248" s="84"/>
      <c r="G248" s="84"/>
      <c r="H248" s="84"/>
      <c r="I248" s="84"/>
    </row>
    <row r="249" spans="1:9" x14ac:dyDescent="0.25">
      <c r="A249" s="84"/>
      <c r="B249" s="84"/>
      <c r="C249" s="84"/>
      <c r="D249" s="84"/>
      <c r="E249" s="84"/>
      <c r="F249" s="84"/>
      <c r="G249" s="84"/>
      <c r="H249" s="84"/>
      <c r="I249" s="84"/>
    </row>
    <row r="250" spans="1:9" x14ac:dyDescent="0.25">
      <c r="A250" s="84"/>
      <c r="B250" s="84"/>
      <c r="C250" s="84"/>
      <c r="D250" s="84"/>
      <c r="E250" s="84"/>
      <c r="F250" s="84"/>
      <c r="G250" s="84"/>
      <c r="H250" s="84"/>
      <c r="I250" s="84"/>
    </row>
    <row r="251" spans="1:9" x14ac:dyDescent="0.25">
      <c r="A251" s="84"/>
      <c r="B251" s="84"/>
      <c r="C251" s="84"/>
      <c r="D251" s="84"/>
      <c r="E251" s="84"/>
      <c r="F251" s="84"/>
      <c r="G251" s="84"/>
      <c r="H251" s="84"/>
      <c r="I251" s="84"/>
    </row>
    <row r="252" spans="1:9" x14ac:dyDescent="0.25">
      <c r="A252" s="84"/>
      <c r="B252" s="84"/>
      <c r="C252" s="84"/>
      <c r="D252" s="84"/>
      <c r="E252" s="84"/>
      <c r="F252" s="84"/>
      <c r="G252" s="84"/>
      <c r="H252" s="84"/>
      <c r="I252" s="84"/>
    </row>
    <row r="253" spans="1:9" x14ac:dyDescent="0.25">
      <c r="A253" s="84"/>
      <c r="B253" s="84"/>
      <c r="C253" s="84"/>
      <c r="D253" s="84"/>
      <c r="E253" s="84"/>
      <c r="F253" s="84"/>
      <c r="G253" s="84"/>
      <c r="H253" s="84"/>
      <c r="I253" s="84"/>
    </row>
    <row r="254" spans="1:9" x14ac:dyDescent="0.25">
      <c r="A254" s="84"/>
      <c r="B254" s="84"/>
      <c r="C254" s="84"/>
      <c r="D254" s="84"/>
      <c r="E254" s="84"/>
      <c r="F254" s="84"/>
      <c r="G254" s="84"/>
      <c r="H254" s="84"/>
      <c r="I254" s="84"/>
    </row>
    <row r="255" spans="1:9" x14ac:dyDescent="0.25">
      <c r="A255" s="84"/>
      <c r="B255" s="84"/>
      <c r="C255" s="84"/>
      <c r="D255" s="84"/>
      <c r="E255" s="84"/>
      <c r="F255" s="84"/>
      <c r="G255" s="84"/>
      <c r="H255" s="84"/>
      <c r="I255" s="84"/>
    </row>
    <row r="256" spans="1:9" x14ac:dyDescent="0.25">
      <c r="A256" s="84"/>
      <c r="B256" s="84"/>
      <c r="C256" s="84"/>
      <c r="D256" s="84"/>
      <c r="E256" s="84"/>
      <c r="F256" s="84"/>
      <c r="G256" s="84"/>
      <c r="H256" s="84"/>
      <c r="I256" s="84"/>
    </row>
    <row r="257" spans="1:9" x14ac:dyDescent="0.25">
      <c r="A257" s="84"/>
      <c r="B257" s="84"/>
      <c r="C257" s="84"/>
      <c r="D257" s="84"/>
      <c r="E257" s="84"/>
      <c r="F257" s="84"/>
      <c r="G257" s="84"/>
      <c r="H257" s="84"/>
      <c r="I257" s="84"/>
    </row>
    <row r="258" spans="1:9" x14ac:dyDescent="0.25">
      <c r="A258" s="84"/>
      <c r="B258" s="84"/>
      <c r="C258" s="84"/>
      <c r="D258" s="84"/>
      <c r="E258" s="84"/>
      <c r="F258" s="84"/>
      <c r="G258" s="84"/>
      <c r="H258" s="84"/>
      <c r="I258" s="84"/>
    </row>
    <row r="259" spans="1:9" x14ac:dyDescent="0.25">
      <c r="A259" s="84"/>
      <c r="B259" s="84"/>
      <c r="C259" s="84"/>
      <c r="D259" s="84"/>
      <c r="E259" s="84"/>
      <c r="F259" s="84"/>
      <c r="G259" s="84"/>
      <c r="H259" s="84"/>
      <c r="I259" s="84"/>
    </row>
    <row r="260" spans="1:9" x14ac:dyDescent="0.25">
      <c r="A260" s="84"/>
      <c r="B260" s="84"/>
      <c r="C260" s="84"/>
      <c r="D260" s="84"/>
      <c r="E260" s="84"/>
      <c r="F260" s="84"/>
      <c r="G260" s="84"/>
      <c r="H260" s="84"/>
      <c r="I260" s="84"/>
    </row>
    <row r="261" spans="1:9" x14ac:dyDescent="0.25">
      <c r="A261" s="84"/>
      <c r="B261" s="84"/>
      <c r="C261" s="84"/>
      <c r="D261" s="84"/>
      <c r="E261" s="84"/>
      <c r="F261" s="84"/>
      <c r="G261" s="84"/>
      <c r="H261" s="84"/>
      <c r="I261" s="84"/>
    </row>
    <row r="262" spans="1:9" x14ac:dyDescent="0.25">
      <c r="A262" s="84"/>
      <c r="B262" s="84"/>
      <c r="C262" s="84"/>
      <c r="D262" s="84"/>
      <c r="E262" s="84"/>
      <c r="F262" s="84"/>
      <c r="G262" s="84"/>
      <c r="H262" s="84"/>
      <c r="I262" s="84"/>
    </row>
    <row r="263" spans="1:9" x14ac:dyDescent="0.25">
      <c r="A263" s="84"/>
      <c r="B263" s="84"/>
      <c r="C263" s="84"/>
      <c r="D263" s="84"/>
      <c r="E263" s="84"/>
      <c r="F263" s="84"/>
      <c r="G263" s="84"/>
      <c r="H263" s="84"/>
      <c r="I263" s="84"/>
    </row>
    <row r="264" spans="1:9" x14ac:dyDescent="0.25">
      <c r="A264" s="84"/>
      <c r="B264" s="84"/>
      <c r="C264" s="84"/>
      <c r="D264" s="84"/>
      <c r="E264" s="84"/>
      <c r="F264" s="84"/>
      <c r="G264" s="84"/>
      <c r="H264" s="84"/>
      <c r="I264" s="84"/>
    </row>
    <row r="265" spans="1:9" x14ac:dyDescent="0.25">
      <c r="A265" s="84"/>
      <c r="B265" s="84"/>
      <c r="C265" s="84"/>
      <c r="D265" s="84"/>
      <c r="E265" s="84"/>
      <c r="F265" s="84"/>
      <c r="G265" s="84"/>
      <c r="H265" s="84"/>
      <c r="I265" s="84"/>
    </row>
    <row r="266" spans="1:9" x14ac:dyDescent="0.25">
      <c r="A266" s="84"/>
      <c r="B266" s="84"/>
      <c r="C266" s="84"/>
      <c r="D266" s="84"/>
      <c r="E266" s="84"/>
      <c r="F266" s="84"/>
      <c r="G266" s="84"/>
      <c r="H266" s="84"/>
      <c r="I266" s="84"/>
    </row>
    <row r="267" spans="1:9" x14ac:dyDescent="0.25">
      <c r="A267" s="84"/>
      <c r="B267" s="84"/>
      <c r="C267" s="84"/>
      <c r="D267" s="84"/>
      <c r="E267" s="84"/>
      <c r="F267" s="84"/>
      <c r="G267" s="84"/>
      <c r="H267" s="84"/>
      <c r="I267" s="84"/>
    </row>
    <row r="268" spans="1:9" x14ac:dyDescent="0.25">
      <c r="A268" s="84"/>
      <c r="B268" s="84"/>
      <c r="C268" s="84"/>
      <c r="D268" s="84"/>
      <c r="E268" s="84"/>
      <c r="F268" s="84"/>
      <c r="G268" s="84"/>
      <c r="H268" s="84"/>
      <c r="I268" s="84"/>
    </row>
    <row r="269" spans="1:9" x14ac:dyDescent="0.25">
      <c r="A269" s="84"/>
      <c r="B269" s="84"/>
      <c r="C269" s="84"/>
      <c r="D269" s="84"/>
      <c r="E269" s="84"/>
      <c r="F269" s="84"/>
      <c r="G269" s="84"/>
      <c r="H269" s="84"/>
      <c r="I269" s="84"/>
    </row>
    <row r="270" spans="1:9" x14ac:dyDescent="0.25">
      <c r="A270" s="84"/>
      <c r="B270" s="84"/>
      <c r="C270" s="84"/>
      <c r="D270" s="84"/>
      <c r="E270" s="84"/>
      <c r="F270" s="84"/>
      <c r="G270" s="84"/>
      <c r="H270" s="84"/>
      <c r="I270" s="84"/>
    </row>
    <row r="271" spans="1:9" x14ac:dyDescent="0.25">
      <c r="A271" s="84"/>
      <c r="B271" s="84"/>
      <c r="C271" s="84"/>
      <c r="D271" s="84"/>
      <c r="E271" s="84"/>
      <c r="F271" s="84"/>
      <c r="G271" s="84"/>
      <c r="H271" s="84"/>
      <c r="I271" s="84"/>
    </row>
    <row r="272" spans="1:9" x14ac:dyDescent="0.25">
      <c r="A272" s="84"/>
      <c r="B272" s="84"/>
      <c r="C272" s="84"/>
      <c r="D272" s="84"/>
      <c r="E272" s="84"/>
      <c r="F272" s="84"/>
      <c r="G272" s="84"/>
      <c r="H272" s="84"/>
      <c r="I272" s="84"/>
    </row>
    <row r="273" spans="1:9" x14ac:dyDescent="0.25">
      <c r="A273" s="84"/>
      <c r="B273" s="84"/>
      <c r="C273" s="84"/>
      <c r="D273" s="84"/>
      <c r="E273" s="84"/>
      <c r="F273" s="84"/>
      <c r="G273" s="84"/>
      <c r="H273" s="84"/>
      <c r="I273" s="84"/>
    </row>
    <row r="274" spans="1:9" x14ac:dyDescent="0.25">
      <c r="A274" s="84"/>
      <c r="B274" s="84"/>
      <c r="C274" s="84"/>
      <c r="D274" s="84"/>
      <c r="E274" s="84"/>
      <c r="F274" s="84"/>
      <c r="G274" s="84"/>
      <c r="H274" s="84"/>
      <c r="I274" s="84"/>
    </row>
    <row r="275" spans="1:9" x14ac:dyDescent="0.25">
      <c r="A275" s="84"/>
      <c r="B275" s="84"/>
      <c r="C275" s="84"/>
      <c r="D275" s="84"/>
      <c r="E275" s="84"/>
      <c r="F275" s="84"/>
      <c r="G275" s="84"/>
      <c r="H275" s="84"/>
      <c r="I275" s="84"/>
    </row>
    <row r="276" spans="1:9" x14ac:dyDescent="0.25">
      <c r="A276" s="84"/>
      <c r="B276" s="84"/>
      <c r="C276" s="84"/>
      <c r="D276" s="84"/>
      <c r="E276" s="84"/>
      <c r="F276" s="84"/>
      <c r="G276" s="84"/>
      <c r="H276" s="84"/>
      <c r="I276" s="84"/>
    </row>
    <row r="277" spans="1:9" x14ac:dyDescent="0.25">
      <c r="A277" s="84"/>
      <c r="B277" s="84"/>
      <c r="C277" s="84"/>
      <c r="D277" s="84"/>
      <c r="E277" s="84"/>
      <c r="F277" s="84"/>
      <c r="G277" s="84"/>
      <c r="H277" s="84"/>
      <c r="I277" s="84"/>
    </row>
    <row r="278" spans="1:9" x14ac:dyDescent="0.25">
      <c r="A278" s="84"/>
      <c r="B278" s="84"/>
      <c r="C278" s="84"/>
      <c r="D278" s="84"/>
      <c r="E278" s="84"/>
      <c r="F278" s="84"/>
      <c r="G278" s="84"/>
      <c r="H278" s="84"/>
      <c r="I278" s="84"/>
    </row>
    <row r="279" spans="1:9" x14ac:dyDescent="0.25">
      <c r="A279" s="84"/>
      <c r="B279" s="84"/>
      <c r="C279" s="84"/>
      <c r="D279" s="84"/>
      <c r="E279" s="84"/>
      <c r="F279" s="84"/>
      <c r="G279" s="84"/>
      <c r="H279" s="84"/>
      <c r="I279" s="84"/>
    </row>
    <row r="280" spans="1:9" x14ac:dyDescent="0.25">
      <c r="A280" s="84"/>
      <c r="B280" s="84"/>
      <c r="C280" s="84"/>
      <c r="D280" s="84"/>
      <c r="E280" s="84"/>
      <c r="F280" s="84"/>
      <c r="G280" s="84"/>
      <c r="H280" s="84"/>
      <c r="I280" s="84"/>
    </row>
    <row r="281" spans="1:9" x14ac:dyDescent="0.25">
      <c r="A281" s="84"/>
      <c r="B281" s="84"/>
      <c r="C281" s="84"/>
      <c r="D281" s="84"/>
      <c r="E281" s="84"/>
      <c r="F281" s="84"/>
      <c r="G281" s="84"/>
      <c r="H281" s="84"/>
      <c r="I281" s="84"/>
    </row>
    <row r="282" spans="1:9" x14ac:dyDescent="0.25">
      <c r="A282" s="84"/>
      <c r="B282" s="84"/>
      <c r="C282" s="84"/>
      <c r="D282" s="84"/>
      <c r="E282" s="84"/>
      <c r="F282" s="84"/>
      <c r="G282" s="84"/>
      <c r="H282" s="84"/>
      <c r="I282" s="84"/>
    </row>
    <row r="283" spans="1:9" x14ac:dyDescent="0.25">
      <c r="A283" s="84"/>
      <c r="B283" s="84"/>
      <c r="C283" s="84"/>
      <c r="D283" s="84"/>
      <c r="E283" s="84"/>
      <c r="F283" s="84"/>
      <c r="G283" s="84"/>
      <c r="H283" s="84"/>
      <c r="I283" s="84"/>
    </row>
    <row r="284" spans="1:9" x14ac:dyDescent="0.25">
      <c r="A284" s="84"/>
      <c r="B284" s="84"/>
      <c r="C284" s="84"/>
      <c r="D284" s="84"/>
      <c r="E284" s="84"/>
      <c r="F284" s="84"/>
      <c r="G284" s="84"/>
      <c r="H284" s="84"/>
      <c r="I284" s="84"/>
    </row>
    <row r="285" spans="1:9" x14ac:dyDescent="0.25">
      <c r="A285" s="84"/>
      <c r="B285" s="84"/>
      <c r="C285" s="84"/>
      <c r="D285" s="84"/>
      <c r="E285" s="84"/>
      <c r="F285" s="84"/>
      <c r="G285" s="84"/>
      <c r="H285" s="84"/>
      <c r="I285" s="84"/>
    </row>
    <row r="286" spans="1:9" x14ac:dyDescent="0.25">
      <c r="A286" s="84"/>
      <c r="B286" s="84"/>
      <c r="C286" s="84"/>
      <c r="D286" s="84"/>
      <c r="E286" s="84"/>
      <c r="F286" s="84"/>
      <c r="G286" s="84"/>
      <c r="H286" s="84"/>
      <c r="I286" s="84"/>
    </row>
    <row r="287" spans="1:9" x14ac:dyDescent="0.25">
      <c r="A287" s="84"/>
      <c r="B287" s="84"/>
      <c r="C287" s="84"/>
      <c r="D287" s="84"/>
      <c r="E287" s="84"/>
      <c r="F287" s="84"/>
      <c r="G287" s="84"/>
      <c r="H287" s="84"/>
      <c r="I287" s="84"/>
    </row>
    <row r="288" spans="1:9" x14ac:dyDescent="0.25">
      <c r="A288" s="84"/>
      <c r="B288" s="84"/>
      <c r="C288" s="84"/>
      <c r="D288" s="84"/>
      <c r="E288" s="84"/>
      <c r="F288" s="84"/>
      <c r="G288" s="84"/>
      <c r="H288" s="84"/>
      <c r="I288" s="84"/>
    </row>
    <row r="289" spans="1:9" x14ac:dyDescent="0.25">
      <c r="A289" s="84"/>
      <c r="B289" s="84"/>
      <c r="C289" s="84"/>
      <c r="D289" s="84"/>
      <c r="E289" s="84"/>
      <c r="F289" s="84"/>
      <c r="G289" s="84"/>
      <c r="H289" s="84"/>
      <c r="I289" s="84"/>
    </row>
    <row r="290" spans="1:9" x14ac:dyDescent="0.25">
      <c r="A290" s="84"/>
      <c r="B290" s="84"/>
      <c r="C290" s="84"/>
      <c r="D290" s="84"/>
      <c r="E290" s="84"/>
      <c r="F290" s="84"/>
      <c r="G290" s="84"/>
      <c r="H290" s="84"/>
      <c r="I290" s="84"/>
    </row>
    <row r="291" spans="1:9" x14ac:dyDescent="0.25">
      <c r="A291" s="84"/>
      <c r="B291" s="84"/>
      <c r="C291" s="84"/>
      <c r="D291" s="84"/>
      <c r="E291" s="84"/>
      <c r="F291" s="84"/>
      <c r="G291" s="84"/>
      <c r="H291" s="84"/>
      <c r="I291" s="84"/>
    </row>
    <row r="292" spans="1:9" x14ac:dyDescent="0.25">
      <c r="A292" s="84"/>
      <c r="B292" s="84"/>
      <c r="C292" s="84"/>
      <c r="D292" s="84"/>
      <c r="E292" s="84"/>
      <c r="F292" s="84"/>
      <c r="G292" s="84"/>
      <c r="H292" s="84"/>
      <c r="I292" s="84"/>
    </row>
    <row r="293" spans="1:9" x14ac:dyDescent="0.25">
      <c r="A293" s="84"/>
      <c r="B293" s="84"/>
      <c r="C293" s="84"/>
      <c r="D293" s="84"/>
      <c r="E293" s="84"/>
      <c r="F293" s="84"/>
      <c r="G293" s="84"/>
      <c r="H293" s="84"/>
      <c r="I293" s="84"/>
    </row>
    <row r="294" spans="1:9" x14ac:dyDescent="0.25">
      <c r="A294" s="84"/>
      <c r="B294" s="84"/>
      <c r="C294" s="84"/>
      <c r="D294" s="84"/>
      <c r="E294" s="84"/>
      <c r="F294" s="84"/>
      <c r="G294" s="84"/>
      <c r="H294" s="84"/>
      <c r="I294" s="84"/>
    </row>
    <row r="295" spans="1:9" x14ac:dyDescent="0.25">
      <c r="A295" s="84"/>
      <c r="B295" s="84"/>
      <c r="C295" s="84"/>
      <c r="D295" s="84"/>
      <c r="E295" s="84"/>
      <c r="F295" s="84"/>
      <c r="G295" s="84"/>
      <c r="H295" s="84"/>
      <c r="I295" s="84"/>
    </row>
    <row r="296" spans="1:9" x14ac:dyDescent="0.25">
      <c r="A296" s="84"/>
      <c r="B296" s="84"/>
      <c r="C296" s="84"/>
      <c r="D296" s="84"/>
      <c r="E296" s="84"/>
      <c r="F296" s="84"/>
      <c r="G296" s="84"/>
      <c r="H296" s="84"/>
      <c r="I296" s="84"/>
    </row>
    <row r="297" spans="1:9" x14ac:dyDescent="0.25">
      <c r="A297" s="84"/>
      <c r="B297" s="84"/>
      <c r="C297" s="84"/>
      <c r="D297" s="84"/>
      <c r="E297" s="84"/>
      <c r="F297" s="84"/>
      <c r="G297" s="84"/>
      <c r="H297" s="84"/>
      <c r="I297" s="84"/>
    </row>
    <row r="298" spans="1:9" x14ac:dyDescent="0.25">
      <c r="A298" s="84"/>
      <c r="B298" s="84"/>
      <c r="C298" s="84"/>
      <c r="D298" s="84"/>
      <c r="E298" s="84"/>
      <c r="F298" s="84"/>
      <c r="G298" s="84"/>
      <c r="H298" s="84"/>
      <c r="I298" s="84"/>
    </row>
    <row r="299" spans="1:9" x14ac:dyDescent="0.25">
      <c r="A299" s="84"/>
      <c r="B299" s="84"/>
      <c r="C299" s="84"/>
      <c r="D299" s="84"/>
      <c r="E299" s="84"/>
      <c r="F299" s="84"/>
      <c r="G299" s="84"/>
      <c r="H299" s="84"/>
      <c r="I299" s="84"/>
    </row>
    <row r="300" spans="1:9" x14ac:dyDescent="0.25">
      <c r="A300" s="84"/>
      <c r="B300" s="84"/>
      <c r="C300" s="84"/>
      <c r="D300" s="84"/>
      <c r="E300" s="84"/>
      <c r="F300" s="84"/>
      <c r="G300" s="84"/>
      <c r="H300" s="84"/>
      <c r="I300" s="84"/>
    </row>
    <row r="301" spans="1:9" x14ac:dyDescent="0.25">
      <c r="A301" s="84"/>
      <c r="B301" s="84"/>
      <c r="C301" s="84"/>
      <c r="D301" s="84"/>
      <c r="E301" s="84"/>
      <c r="F301" s="84"/>
      <c r="G301" s="84"/>
      <c r="H301" s="84"/>
      <c r="I301" s="84"/>
    </row>
    <row r="302" spans="1:9" x14ac:dyDescent="0.25">
      <c r="A302" s="84"/>
      <c r="B302" s="84"/>
      <c r="C302" s="84"/>
      <c r="D302" s="84"/>
      <c r="E302" s="84"/>
      <c r="F302" s="84"/>
      <c r="G302" s="84"/>
      <c r="H302" s="84"/>
      <c r="I302" s="84"/>
    </row>
    <row r="303" spans="1:9" x14ac:dyDescent="0.25">
      <c r="A303" s="84"/>
      <c r="B303" s="84"/>
      <c r="C303" s="84"/>
      <c r="D303" s="84"/>
      <c r="E303" s="84"/>
      <c r="F303" s="84"/>
      <c r="G303" s="84"/>
      <c r="H303" s="84"/>
      <c r="I303" s="84"/>
    </row>
    <row r="304" spans="1:9" x14ac:dyDescent="0.25">
      <c r="A304" s="84"/>
      <c r="B304" s="84"/>
      <c r="C304" s="84"/>
      <c r="D304" s="84"/>
      <c r="E304" s="84"/>
      <c r="F304" s="84"/>
      <c r="G304" s="84"/>
      <c r="H304" s="84"/>
      <c r="I304" s="84"/>
    </row>
    <row r="305" spans="1:9" x14ac:dyDescent="0.25">
      <c r="A305" s="84"/>
      <c r="B305" s="84"/>
      <c r="C305" s="84"/>
      <c r="D305" s="84"/>
      <c r="E305" s="84"/>
      <c r="F305" s="84"/>
      <c r="G305" s="84"/>
      <c r="H305" s="84"/>
      <c r="I305" s="84"/>
    </row>
    <row r="306" spans="1:9" x14ac:dyDescent="0.25">
      <c r="A306" s="84"/>
      <c r="B306" s="84"/>
      <c r="C306" s="84"/>
      <c r="D306" s="84"/>
      <c r="E306" s="84"/>
      <c r="F306" s="84"/>
      <c r="G306" s="84"/>
      <c r="H306" s="84"/>
      <c r="I306" s="84"/>
    </row>
    <row r="307" spans="1:9" x14ac:dyDescent="0.25">
      <c r="A307" s="84"/>
      <c r="B307" s="84"/>
      <c r="C307" s="84"/>
      <c r="D307" s="84"/>
      <c r="E307" s="84"/>
      <c r="F307" s="84"/>
      <c r="G307" s="84"/>
      <c r="H307" s="84"/>
      <c r="I307" s="84"/>
    </row>
    <row r="308" spans="1:9" x14ac:dyDescent="0.25">
      <c r="A308" s="84"/>
      <c r="B308" s="84"/>
      <c r="C308" s="84"/>
      <c r="D308" s="84"/>
      <c r="E308" s="84"/>
      <c r="F308" s="84"/>
      <c r="G308" s="84"/>
      <c r="H308" s="84"/>
      <c r="I308" s="84"/>
    </row>
    <row r="309" spans="1:9" x14ac:dyDescent="0.25">
      <c r="A309" s="84"/>
      <c r="B309" s="84"/>
      <c r="C309" s="84"/>
      <c r="D309" s="84"/>
      <c r="E309" s="84"/>
      <c r="F309" s="84"/>
      <c r="G309" s="84"/>
      <c r="H309" s="84"/>
      <c r="I309" s="84"/>
    </row>
    <row r="310" spans="1:9" x14ac:dyDescent="0.25">
      <c r="A310" s="84"/>
      <c r="B310" s="84"/>
      <c r="C310" s="84"/>
      <c r="D310" s="84"/>
      <c r="E310" s="84"/>
      <c r="F310" s="84"/>
      <c r="G310" s="84"/>
      <c r="H310" s="84"/>
      <c r="I310" s="84"/>
    </row>
    <row r="311" spans="1:9" x14ac:dyDescent="0.25">
      <c r="A311" s="84"/>
      <c r="B311" s="84"/>
      <c r="C311" s="84"/>
      <c r="D311" s="84"/>
      <c r="E311" s="84"/>
      <c r="F311" s="84"/>
      <c r="G311" s="84"/>
      <c r="H311" s="84"/>
      <c r="I311" s="84"/>
    </row>
    <row r="312" spans="1:9" x14ac:dyDescent="0.25">
      <c r="A312" s="84"/>
      <c r="B312" s="84"/>
      <c r="C312" s="84"/>
      <c r="D312" s="84"/>
      <c r="E312" s="84"/>
      <c r="F312" s="84"/>
      <c r="G312" s="84"/>
      <c r="H312" s="84"/>
      <c r="I312" s="84"/>
    </row>
    <row r="313" spans="1:9" x14ac:dyDescent="0.25">
      <c r="A313" s="84"/>
      <c r="B313" s="84"/>
      <c r="C313" s="84"/>
      <c r="D313" s="84"/>
      <c r="E313" s="84"/>
      <c r="F313" s="84"/>
      <c r="G313" s="84"/>
      <c r="H313" s="84"/>
      <c r="I313" s="84"/>
    </row>
    <row r="314" spans="1:9" x14ac:dyDescent="0.25">
      <c r="A314" s="84"/>
      <c r="B314" s="84"/>
      <c r="C314" s="84"/>
      <c r="D314" s="84"/>
      <c r="E314" s="84"/>
      <c r="F314" s="84"/>
      <c r="G314" s="84"/>
      <c r="H314" s="84"/>
      <c r="I314" s="84"/>
    </row>
    <row r="315" spans="1:9" x14ac:dyDescent="0.25">
      <c r="A315" s="84"/>
      <c r="B315" s="84"/>
      <c r="C315" s="84"/>
      <c r="D315" s="84"/>
      <c r="E315" s="84"/>
      <c r="F315" s="84"/>
      <c r="G315" s="84"/>
      <c r="H315" s="84"/>
      <c r="I315" s="84"/>
    </row>
    <row r="316" spans="1:9" x14ac:dyDescent="0.25">
      <c r="A316" s="84"/>
      <c r="B316" s="84"/>
      <c r="C316" s="84"/>
      <c r="D316" s="84"/>
      <c r="E316" s="84"/>
      <c r="F316" s="84"/>
      <c r="G316" s="84"/>
      <c r="H316" s="84"/>
      <c r="I316" s="84"/>
    </row>
    <row r="317" spans="1:9" x14ac:dyDescent="0.25">
      <c r="A317" s="84"/>
      <c r="B317" s="84"/>
      <c r="C317" s="84"/>
      <c r="D317" s="84"/>
      <c r="E317" s="84"/>
      <c r="F317" s="84"/>
      <c r="G317" s="84"/>
      <c r="H317" s="84"/>
      <c r="I317" s="84"/>
    </row>
    <row r="318" spans="1:9" x14ac:dyDescent="0.25">
      <c r="A318" s="84"/>
      <c r="B318" s="84"/>
      <c r="C318" s="84"/>
      <c r="D318" s="84"/>
      <c r="E318" s="84"/>
      <c r="F318" s="84"/>
      <c r="G318" s="84"/>
      <c r="H318" s="84"/>
      <c r="I318" s="84"/>
    </row>
    <row r="319" spans="1:9" x14ac:dyDescent="0.25">
      <c r="A319" s="84"/>
      <c r="B319" s="84"/>
      <c r="C319" s="84"/>
      <c r="D319" s="84"/>
      <c r="E319" s="84"/>
      <c r="F319" s="84"/>
      <c r="G319" s="84"/>
      <c r="H319" s="84"/>
      <c r="I319" s="84"/>
    </row>
    <row r="320" spans="1:9" x14ac:dyDescent="0.25">
      <c r="A320" s="84"/>
      <c r="B320" s="84"/>
      <c r="C320" s="84"/>
      <c r="D320" s="84"/>
      <c r="E320" s="84"/>
      <c r="F320" s="84"/>
      <c r="G320" s="84"/>
      <c r="H320" s="84"/>
      <c r="I320" s="84"/>
    </row>
    <row r="321" spans="1:9" x14ac:dyDescent="0.25">
      <c r="A321" s="84"/>
      <c r="B321" s="84"/>
      <c r="C321" s="84"/>
      <c r="D321" s="84"/>
      <c r="E321" s="84"/>
      <c r="F321" s="84"/>
      <c r="G321" s="84"/>
      <c r="H321" s="84"/>
      <c r="I321" s="84"/>
    </row>
    <row r="322" spans="1:9" x14ac:dyDescent="0.25">
      <c r="A322" s="84"/>
      <c r="B322" s="84"/>
      <c r="C322" s="84"/>
      <c r="D322" s="84"/>
      <c r="E322" s="84"/>
      <c r="F322" s="84"/>
      <c r="G322" s="84"/>
      <c r="H322" s="84"/>
      <c r="I322" s="84"/>
    </row>
    <row r="323" spans="1:9" x14ac:dyDescent="0.25">
      <c r="A323" s="84"/>
      <c r="B323" s="84"/>
      <c r="C323" s="84"/>
      <c r="D323" s="84"/>
      <c r="E323" s="84"/>
      <c r="F323" s="84"/>
      <c r="G323" s="84"/>
      <c r="H323" s="84"/>
      <c r="I323" s="84"/>
    </row>
    <row r="324" spans="1:9" x14ac:dyDescent="0.25">
      <c r="A324" s="84"/>
      <c r="B324" s="84"/>
      <c r="C324" s="84"/>
      <c r="D324" s="84"/>
      <c r="E324" s="84"/>
      <c r="F324" s="84"/>
      <c r="G324" s="84"/>
      <c r="H324" s="84"/>
      <c r="I324" s="84"/>
    </row>
    <row r="325" spans="1:9" x14ac:dyDescent="0.25">
      <c r="A325" s="84"/>
      <c r="B325" s="84"/>
      <c r="C325" s="84"/>
      <c r="D325" s="84"/>
      <c r="E325" s="84"/>
      <c r="F325" s="84"/>
      <c r="G325" s="84"/>
      <c r="H325" s="84"/>
      <c r="I325" s="84"/>
    </row>
    <row r="326" spans="1:9" x14ac:dyDescent="0.25">
      <c r="A326" s="84"/>
      <c r="B326" s="84"/>
      <c r="C326" s="84"/>
      <c r="D326" s="84"/>
      <c r="E326" s="84"/>
      <c r="F326" s="84"/>
      <c r="G326" s="84"/>
      <c r="H326" s="84"/>
      <c r="I326" s="84"/>
    </row>
    <row r="327" spans="1:9" x14ac:dyDescent="0.25">
      <c r="A327" s="84"/>
      <c r="B327" s="84"/>
      <c r="C327" s="84"/>
      <c r="D327" s="84"/>
      <c r="E327" s="84"/>
      <c r="F327" s="84"/>
      <c r="G327" s="84"/>
      <c r="H327" s="84"/>
      <c r="I327" s="84"/>
    </row>
    <row r="328" spans="1:9" x14ac:dyDescent="0.25">
      <c r="A328" s="84"/>
      <c r="B328" s="84"/>
      <c r="C328" s="84"/>
      <c r="D328" s="84"/>
      <c r="E328" s="84"/>
      <c r="F328" s="84"/>
      <c r="G328" s="84"/>
      <c r="H328" s="84"/>
      <c r="I328" s="84"/>
    </row>
    <row r="329" spans="1:9" x14ac:dyDescent="0.25">
      <c r="A329" s="84"/>
      <c r="B329" s="84"/>
      <c r="C329" s="84"/>
      <c r="D329" s="84"/>
      <c r="E329" s="84"/>
      <c r="F329" s="84"/>
      <c r="G329" s="84"/>
      <c r="H329" s="84"/>
      <c r="I329" s="84"/>
    </row>
    <row r="330" spans="1:9" x14ac:dyDescent="0.25">
      <c r="A330" s="84"/>
      <c r="B330" s="84"/>
      <c r="C330" s="84"/>
      <c r="D330" s="84"/>
      <c r="E330" s="84"/>
      <c r="F330" s="84"/>
      <c r="G330" s="84"/>
      <c r="H330" s="84"/>
      <c r="I330" s="84"/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7" customWidth="1"/>
    <col min="2" max="2" width="38.28515625" style="47" bestFit="1" customWidth="1"/>
    <col min="3" max="3" width="25.5703125" style="47" bestFit="1" customWidth="1"/>
    <col min="4" max="9" width="11.5703125" style="47" customWidth="1"/>
    <col min="10" max="16384" width="9.140625" style="47"/>
  </cols>
  <sheetData>
    <row r="1" spans="1:9" ht="15.75" thickBot="1" x14ac:dyDescent="0.3">
      <c r="A1" s="18"/>
      <c r="B1" s="17"/>
      <c r="C1" s="17"/>
      <c r="D1" s="19"/>
      <c r="E1" s="19"/>
      <c r="F1" s="19"/>
      <c r="G1" s="19"/>
      <c r="H1" s="19"/>
      <c r="I1" s="19"/>
    </row>
    <row r="2" spans="1:9" ht="19.5" thickBot="1" x14ac:dyDescent="0.3">
      <c r="A2" s="18"/>
      <c r="B2" s="169" t="s">
        <v>28</v>
      </c>
      <c r="C2" s="170"/>
      <c r="D2" s="170"/>
      <c r="E2" s="170"/>
      <c r="F2" s="170"/>
      <c r="G2" s="170"/>
      <c r="H2" s="170"/>
      <c r="I2" s="170"/>
    </row>
    <row r="3" spans="1:9" x14ac:dyDescent="0.25">
      <c r="A3" s="18"/>
      <c r="B3" s="82" t="s">
        <v>104</v>
      </c>
      <c r="C3" s="48"/>
      <c r="D3" s="49"/>
      <c r="E3" s="49"/>
      <c r="F3" s="49"/>
      <c r="G3" s="49"/>
      <c r="H3" s="49"/>
      <c r="I3" s="49"/>
    </row>
    <row r="4" spans="1:9" x14ac:dyDescent="0.25">
      <c r="A4" s="20"/>
      <c r="B4" s="81">
        <v>41715</v>
      </c>
      <c r="C4" s="52"/>
      <c r="D4" s="52"/>
      <c r="E4" s="52"/>
      <c r="F4" s="52"/>
      <c r="G4" s="52"/>
      <c r="H4" s="52"/>
      <c r="I4" s="52"/>
    </row>
    <row r="6" spans="1:9" ht="15.75" thickBot="1" x14ac:dyDescent="0.3">
      <c r="A6" s="21"/>
      <c r="B6" s="59"/>
      <c r="C6" s="59" t="s">
        <v>86</v>
      </c>
      <c r="D6" s="94">
        <v>2013</v>
      </c>
      <c r="E6" s="94">
        <v>2014</v>
      </c>
      <c r="F6" s="94">
        <v>2016</v>
      </c>
      <c r="G6" s="94">
        <v>2018</v>
      </c>
      <c r="H6" s="94">
        <v>2020</v>
      </c>
      <c r="I6" s="94">
        <v>2025</v>
      </c>
    </row>
    <row r="7" spans="1:9" s="84" customFormat="1" x14ac:dyDescent="0.25">
      <c r="A7" s="73"/>
      <c r="B7" s="31" t="s">
        <v>72</v>
      </c>
      <c r="C7" s="84" t="s">
        <v>9</v>
      </c>
      <c r="D7" s="124">
        <v>9.1900000000000009E-2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</row>
    <row r="8" spans="1:9" s="84" customFormat="1" x14ac:dyDescent="0.25">
      <c r="A8" s="73"/>
      <c r="C8" s="84" t="s">
        <v>10</v>
      </c>
      <c r="D8" s="125">
        <v>0.22582500000000003</v>
      </c>
      <c r="E8" s="125">
        <v>0.80290000000000006</v>
      </c>
      <c r="F8" s="125">
        <v>3.6980999999999997</v>
      </c>
      <c r="G8" s="125">
        <v>0.71900000000000008</v>
      </c>
      <c r="H8" s="125">
        <v>1.4E-2</v>
      </c>
      <c r="I8" s="125">
        <v>0</v>
      </c>
    </row>
    <row r="9" spans="1:9" s="84" customFormat="1" x14ac:dyDescent="0.25">
      <c r="A9" s="73"/>
      <c r="C9" s="84" t="s">
        <v>15</v>
      </c>
      <c r="D9" s="125">
        <v>2.9900000000000003E-2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</row>
    <row r="10" spans="1:9" s="84" customFormat="1" x14ac:dyDescent="0.25">
      <c r="A10" s="73"/>
      <c r="C10" s="85" t="s">
        <v>41</v>
      </c>
      <c r="D10" s="125">
        <v>4.3254999999999999</v>
      </c>
      <c r="E10" s="125">
        <v>12.279851125000002</v>
      </c>
      <c r="F10" s="125">
        <v>78.262123898151131</v>
      </c>
      <c r="G10" s="125">
        <v>9.6172433760750895</v>
      </c>
      <c r="H10" s="125">
        <v>8.0265739996407159</v>
      </c>
      <c r="I10" s="125">
        <v>18.542703763156279</v>
      </c>
    </row>
    <row r="11" spans="1:9" s="84" customFormat="1" x14ac:dyDescent="0.25">
      <c r="A11" s="73"/>
      <c r="C11" s="85" t="s">
        <v>30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</row>
    <row r="12" spans="1:9" s="84" customFormat="1" x14ac:dyDescent="0.25">
      <c r="A12" s="73"/>
      <c r="C12" s="85" t="s">
        <v>19</v>
      </c>
      <c r="D12" s="125">
        <v>6.5807000000000004E-2</v>
      </c>
      <c r="E12" s="125">
        <v>0.93369000000000002</v>
      </c>
      <c r="F12" s="125">
        <v>0.43440000000000001</v>
      </c>
      <c r="G12" s="125">
        <v>0.19120000000000004</v>
      </c>
      <c r="H12" s="125">
        <v>0.34600000000000003</v>
      </c>
      <c r="I12" s="125">
        <v>0.38750000000000007</v>
      </c>
    </row>
    <row r="13" spans="1:9" s="84" customFormat="1" x14ac:dyDescent="0.25">
      <c r="A13" s="73"/>
      <c r="C13" s="85" t="s">
        <v>20</v>
      </c>
      <c r="D13" s="125">
        <v>3.0858059999999998</v>
      </c>
      <c r="E13" s="125">
        <v>63.462527882000003</v>
      </c>
      <c r="F13" s="125">
        <v>6.8810082919999997</v>
      </c>
      <c r="G13" s="125">
        <v>0.60174973999999992</v>
      </c>
      <c r="H13" s="125">
        <v>0.86772062800000005</v>
      </c>
      <c r="I13" s="125">
        <v>7.5153336839999998</v>
      </c>
    </row>
    <row r="14" spans="1:9" s="84" customFormat="1" x14ac:dyDescent="0.25">
      <c r="A14" s="73"/>
      <c r="C14" s="85" t="s">
        <v>13</v>
      </c>
      <c r="D14" s="125">
        <v>2.25</v>
      </c>
      <c r="E14" s="125">
        <v>6.0355944728831172</v>
      </c>
      <c r="F14" s="125">
        <v>0</v>
      </c>
      <c r="G14" s="125">
        <v>7.0735728906072382E-2</v>
      </c>
      <c r="H14" s="125">
        <v>0.74297692990239561</v>
      </c>
      <c r="I14" s="125">
        <v>0</v>
      </c>
    </row>
    <row r="15" spans="1:9" s="84" customFormat="1" ht="15.75" thickBot="1" x14ac:dyDescent="0.3">
      <c r="A15" s="73"/>
      <c r="B15" s="78"/>
      <c r="C15" s="78" t="s">
        <v>21</v>
      </c>
      <c r="D15" s="126">
        <v>7.824738</v>
      </c>
      <c r="E15" s="126">
        <v>77.478969007000003</v>
      </c>
      <c r="F15" s="126">
        <v>89.275632190151128</v>
      </c>
      <c r="G15" s="126">
        <v>11.12919311607509</v>
      </c>
      <c r="H15" s="126">
        <v>9.2542946276407161</v>
      </c>
      <c r="I15" s="126">
        <v>26.445537447156276</v>
      </c>
    </row>
    <row r="16" spans="1:9" s="84" customFormat="1" x14ac:dyDescent="0.25">
      <c r="A16" s="73"/>
      <c r="B16" s="31" t="s">
        <v>32</v>
      </c>
      <c r="C16" s="84" t="s">
        <v>9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11" s="84" customFormat="1" x14ac:dyDescent="0.25">
      <c r="A17" s="73"/>
      <c r="B17" s="77"/>
      <c r="C17" s="84" t="s">
        <v>10</v>
      </c>
      <c r="D17" s="125">
        <v>1.1925000000000002E-2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</row>
    <row r="18" spans="1:11" s="84" customFormat="1" x14ac:dyDescent="0.25">
      <c r="A18" s="73"/>
      <c r="B18" s="77"/>
      <c r="C18" s="84" t="s">
        <v>15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</row>
    <row r="19" spans="1:11" s="84" customFormat="1" x14ac:dyDescent="0.25">
      <c r="A19" s="73"/>
      <c r="B19" s="77"/>
      <c r="C19" s="85" t="s">
        <v>41</v>
      </c>
      <c r="D19" s="125">
        <v>0</v>
      </c>
      <c r="E19" s="125">
        <v>0.76477450000000002</v>
      </c>
      <c r="F19" s="125">
        <v>1.5304259999999998</v>
      </c>
      <c r="G19" s="125">
        <v>0</v>
      </c>
      <c r="H19" s="125">
        <v>0</v>
      </c>
      <c r="I19" s="125">
        <v>0</v>
      </c>
    </row>
    <row r="20" spans="1:11" s="84" customFormat="1" x14ac:dyDescent="0.25">
      <c r="A20" s="73"/>
      <c r="B20" s="77"/>
      <c r="C20" s="85" t="s">
        <v>30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</row>
    <row r="21" spans="1:11" s="84" customFormat="1" x14ac:dyDescent="0.25">
      <c r="A21" s="73"/>
      <c r="B21" s="77"/>
      <c r="C21" s="85" t="s">
        <v>19</v>
      </c>
      <c r="D21" s="125">
        <v>4.4350000000000006E-3</v>
      </c>
      <c r="E21" s="125">
        <v>5.0999999999999995E-3</v>
      </c>
      <c r="F21" s="125">
        <v>0</v>
      </c>
      <c r="G21" s="125">
        <v>0</v>
      </c>
      <c r="H21" s="125">
        <v>0</v>
      </c>
      <c r="I21" s="125">
        <v>3.0000000000000001E-3</v>
      </c>
    </row>
    <row r="22" spans="1:11" s="84" customFormat="1" x14ac:dyDescent="0.25">
      <c r="A22" s="73"/>
      <c r="B22" s="77"/>
      <c r="C22" s="85" t="s">
        <v>20</v>
      </c>
      <c r="D22" s="125">
        <v>0.34930600000000001</v>
      </c>
      <c r="E22" s="125">
        <v>5.7547869999999985</v>
      </c>
      <c r="F22" s="125">
        <v>0</v>
      </c>
      <c r="G22" s="125">
        <v>0</v>
      </c>
      <c r="H22" s="125">
        <v>0</v>
      </c>
      <c r="I22" s="125">
        <v>0</v>
      </c>
    </row>
    <row r="23" spans="1:11" s="84" customFormat="1" x14ac:dyDescent="0.25">
      <c r="A23" s="73"/>
      <c r="B23" s="77"/>
      <c r="C23" s="85" t="s">
        <v>13</v>
      </c>
      <c r="D23" s="125">
        <v>0</v>
      </c>
      <c r="E23" s="125">
        <v>0.60424999999999995</v>
      </c>
      <c r="F23" s="125">
        <v>0</v>
      </c>
      <c r="G23" s="125">
        <v>0</v>
      </c>
      <c r="H23" s="125">
        <v>0</v>
      </c>
      <c r="I23" s="125">
        <v>0</v>
      </c>
    </row>
    <row r="24" spans="1:11" s="84" customFormat="1" ht="15.75" thickBot="1" x14ac:dyDescent="0.3">
      <c r="A24" s="73"/>
      <c r="B24" s="78"/>
      <c r="C24" s="78" t="s">
        <v>21</v>
      </c>
      <c r="D24" s="126">
        <v>0.36566599999999999</v>
      </c>
      <c r="E24" s="126">
        <v>6.5246614999999988</v>
      </c>
      <c r="F24" s="126">
        <v>1.5304259999999998</v>
      </c>
      <c r="G24" s="126">
        <v>0</v>
      </c>
      <c r="H24" s="126">
        <v>0</v>
      </c>
      <c r="I24" s="126">
        <v>3.0000000000000001E-3</v>
      </c>
      <c r="J24" s="31"/>
      <c r="K24" s="31"/>
    </row>
    <row r="25" spans="1:11" s="84" customFormat="1" x14ac:dyDescent="0.25">
      <c r="A25" s="73"/>
      <c r="B25" s="31" t="s">
        <v>34</v>
      </c>
      <c r="C25" s="84" t="s">
        <v>9</v>
      </c>
      <c r="D25" s="124">
        <v>5.6899999999999999E-2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</row>
    <row r="26" spans="1:11" s="84" customFormat="1" x14ac:dyDescent="0.25">
      <c r="A26" s="73"/>
      <c r="C26" s="84" t="s">
        <v>10</v>
      </c>
      <c r="D26" s="125">
        <v>5.4000000000000003E-3</v>
      </c>
      <c r="E26" s="125">
        <v>0.10929999999999999</v>
      </c>
      <c r="F26" s="125">
        <v>0.4108</v>
      </c>
      <c r="G26" s="125">
        <v>0</v>
      </c>
      <c r="H26" s="125">
        <v>0</v>
      </c>
      <c r="I26" s="125">
        <v>0</v>
      </c>
    </row>
    <row r="27" spans="1:11" s="84" customFormat="1" x14ac:dyDescent="0.25">
      <c r="A27" s="73"/>
      <c r="C27" s="84" t="s">
        <v>15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</row>
    <row r="28" spans="1:11" s="84" customFormat="1" x14ac:dyDescent="0.25">
      <c r="A28" s="73"/>
      <c r="C28" s="85" t="s">
        <v>41</v>
      </c>
      <c r="D28" s="125">
        <v>0</v>
      </c>
      <c r="E28" s="125">
        <v>4.2700000000000002E-2</v>
      </c>
      <c r="F28" s="125">
        <v>1.2749999999999999</v>
      </c>
      <c r="G28" s="125">
        <v>0</v>
      </c>
      <c r="H28" s="125">
        <v>0</v>
      </c>
      <c r="I28" s="125">
        <v>0</v>
      </c>
      <c r="J28" s="31"/>
      <c r="K28" s="31"/>
    </row>
    <row r="29" spans="1:11" s="84" customFormat="1" x14ac:dyDescent="0.25">
      <c r="A29" s="73"/>
      <c r="C29" s="85" t="s">
        <v>30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</row>
    <row r="30" spans="1:11" s="84" customFormat="1" x14ac:dyDescent="0.25">
      <c r="A30" s="73"/>
      <c r="C30" s="85" t="s">
        <v>19</v>
      </c>
      <c r="D30" s="125">
        <v>3.4719999999999998E-3</v>
      </c>
      <c r="E30" s="125">
        <v>0</v>
      </c>
      <c r="F30" s="125">
        <v>0.31819999999999998</v>
      </c>
      <c r="G30" s="125">
        <v>0</v>
      </c>
      <c r="H30" s="125">
        <v>0</v>
      </c>
      <c r="I30" s="125">
        <v>0</v>
      </c>
    </row>
    <row r="31" spans="1:11" s="84" customFormat="1" x14ac:dyDescent="0.25">
      <c r="A31" s="73"/>
      <c r="C31" s="85" t="s">
        <v>20</v>
      </c>
      <c r="D31" s="125">
        <v>0</v>
      </c>
      <c r="E31" s="125">
        <v>3.8137652970000002</v>
      </c>
      <c r="F31" s="125">
        <v>5.8063107389999997</v>
      </c>
      <c r="G31" s="125">
        <v>0.14002396399999997</v>
      </c>
      <c r="H31" s="125">
        <v>0</v>
      </c>
      <c r="I31" s="125">
        <v>0</v>
      </c>
    </row>
    <row r="32" spans="1:11" s="84" customFormat="1" x14ac:dyDescent="0.25">
      <c r="A32" s="73"/>
      <c r="C32" s="85" t="s">
        <v>13</v>
      </c>
      <c r="D32" s="125">
        <v>0</v>
      </c>
      <c r="E32" s="125">
        <v>1.5895999999999999</v>
      </c>
      <c r="F32" s="125">
        <v>0</v>
      </c>
      <c r="G32" s="125">
        <v>0</v>
      </c>
      <c r="H32" s="125">
        <v>0</v>
      </c>
      <c r="I32" s="125">
        <v>0</v>
      </c>
    </row>
    <row r="33" spans="1:11" s="84" customFormat="1" ht="15.75" thickBot="1" x14ac:dyDescent="0.3">
      <c r="A33" s="73"/>
      <c r="B33" s="78"/>
      <c r="C33" s="78" t="s">
        <v>21</v>
      </c>
      <c r="D33" s="126">
        <v>6.5771999999999997E-2</v>
      </c>
      <c r="E33" s="126">
        <v>3.9657652970000004</v>
      </c>
      <c r="F33" s="126">
        <v>7.8103107390000002</v>
      </c>
      <c r="G33" s="126">
        <v>0.14002396399999997</v>
      </c>
      <c r="H33" s="126">
        <v>0</v>
      </c>
      <c r="I33" s="126">
        <v>0</v>
      </c>
      <c r="J33" s="31"/>
      <c r="K33" s="31"/>
    </row>
    <row r="34" spans="1:11" s="84" customFormat="1" x14ac:dyDescent="0.25">
      <c r="A34" s="73"/>
      <c r="B34" s="31" t="s">
        <v>33</v>
      </c>
      <c r="C34" s="84" t="s">
        <v>9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</row>
    <row r="35" spans="1:11" s="84" customFormat="1" x14ac:dyDescent="0.25">
      <c r="A35" s="73"/>
      <c r="C35" s="84" t="s">
        <v>10</v>
      </c>
      <c r="D35" s="125">
        <v>1.7000000000000001E-2</v>
      </c>
      <c r="E35" s="125">
        <v>0</v>
      </c>
      <c r="F35" s="125">
        <v>2.3000000000000004E-3</v>
      </c>
      <c r="G35" s="125">
        <v>4.5999999999999999E-2</v>
      </c>
      <c r="H35" s="125">
        <v>0</v>
      </c>
      <c r="I35" s="125">
        <v>0</v>
      </c>
    </row>
    <row r="36" spans="1:11" s="84" customFormat="1" x14ac:dyDescent="0.25">
      <c r="A36" s="73"/>
      <c r="C36" s="84" t="s">
        <v>15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</row>
    <row r="37" spans="1:11" s="84" customFormat="1" x14ac:dyDescent="0.25">
      <c r="A37" s="73"/>
      <c r="C37" s="85" t="s">
        <v>41</v>
      </c>
      <c r="D37" s="125">
        <v>0</v>
      </c>
      <c r="E37" s="125">
        <v>2.4468399190000008</v>
      </c>
      <c r="F37" s="125">
        <v>7.8819270081613233</v>
      </c>
      <c r="G37" s="125">
        <v>2.7158584690240168</v>
      </c>
      <c r="H37" s="125">
        <v>1.9556574630000001</v>
      </c>
      <c r="I37" s="125">
        <v>3.8031360490132791</v>
      </c>
    </row>
    <row r="38" spans="1:11" s="84" customFormat="1" x14ac:dyDescent="0.25">
      <c r="A38" s="73"/>
      <c r="C38" s="85" t="s">
        <v>30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</row>
    <row r="39" spans="1:11" s="84" customFormat="1" x14ac:dyDescent="0.25">
      <c r="A39" s="73"/>
      <c r="C39" s="85" t="s">
        <v>19</v>
      </c>
      <c r="D39" s="125">
        <v>0</v>
      </c>
      <c r="E39" s="125">
        <v>5.1799999999999999E-2</v>
      </c>
      <c r="F39" s="125">
        <v>0</v>
      </c>
      <c r="G39" s="125">
        <v>4.8000000000000004E-3</v>
      </c>
      <c r="H39" s="125">
        <v>0</v>
      </c>
      <c r="I39" s="125">
        <v>0</v>
      </c>
    </row>
    <row r="40" spans="1:11" s="84" customFormat="1" x14ac:dyDescent="0.25">
      <c r="A40" s="73"/>
      <c r="C40" s="85" t="s">
        <v>20</v>
      </c>
      <c r="D40" s="125">
        <v>0</v>
      </c>
      <c r="E40" s="125">
        <v>0.14496179000000001</v>
      </c>
      <c r="F40" s="125">
        <v>0</v>
      </c>
      <c r="G40" s="125">
        <v>0</v>
      </c>
      <c r="H40" s="125">
        <v>0</v>
      </c>
      <c r="I40" s="125">
        <v>0.21433821</v>
      </c>
    </row>
    <row r="41" spans="1:11" s="84" customFormat="1" x14ac:dyDescent="0.25">
      <c r="A41" s="73"/>
      <c r="C41" s="85" t="s">
        <v>13</v>
      </c>
      <c r="D41" s="125">
        <v>0</v>
      </c>
      <c r="E41" s="125">
        <v>1.0259999998831171</v>
      </c>
      <c r="F41" s="125">
        <v>0</v>
      </c>
      <c r="G41" s="125">
        <v>0</v>
      </c>
      <c r="H41" s="125">
        <v>0</v>
      </c>
      <c r="I41" s="125">
        <v>0</v>
      </c>
    </row>
    <row r="42" spans="1:11" s="84" customFormat="1" ht="15.75" thickBot="1" x14ac:dyDescent="0.3">
      <c r="A42" s="73"/>
      <c r="B42" s="78"/>
      <c r="C42" s="78" t="s">
        <v>21</v>
      </c>
      <c r="D42" s="126">
        <v>1.7000000000000001E-2</v>
      </c>
      <c r="E42" s="126">
        <v>2.6436017090000008</v>
      </c>
      <c r="F42" s="126">
        <v>7.8842270081613233</v>
      </c>
      <c r="G42" s="126">
        <v>2.7666584690240166</v>
      </c>
      <c r="H42" s="126">
        <v>1.9556574630000001</v>
      </c>
      <c r="I42" s="126">
        <v>4.0174742590132793</v>
      </c>
    </row>
    <row r="43" spans="1:11" s="84" customFormat="1" x14ac:dyDescent="0.25">
      <c r="B43" s="31" t="s">
        <v>105</v>
      </c>
      <c r="C43" s="84" t="s">
        <v>9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4">
        <v>0</v>
      </c>
    </row>
    <row r="44" spans="1:11" s="84" customFormat="1" x14ac:dyDescent="0.25">
      <c r="C44" s="84" t="s">
        <v>10</v>
      </c>
      <c r="D44" s="155">
        <v>0</v>
      </c>
      <c r="E44" s="155">
        <v>0.47200000000000003</v>
      </c>
      <c r="F44" s="155">
        <v>2.9959999999999996</v>
      </c>
      <c r="G44" s="155">
        <v>0</v>
      </c>
      <c r="H44" s="155">
        <v>0</v>
      </c>
      <c r="I44" s="155">
        <v>0</v>
      </c>
    </row>
    <row r="45" spans="1:11" s="84" customFormat="1" x14ac:dyDescent="0.25">
      <c r="C45" s="84" t="s">
        <v>15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</row>
    <row r="46" spans="1:11" s="84" customFormat="1" x14ac:dyDescent="0.25">
      <c r="C46" s="85" t="s">
        <v>41</v>
      </c>
      <c r="D46" s="155">
        <v>1.3439999999999999</v>
      </c>
      <c r="E46" s="155">
        <v>2.679678</v>
      </c>
      <c r="F46" s="155">
        <v>23.139357694654581</v>
      </c>
      <c r="G46" s="155">
        <v>0.34423370399999997</v>
      </c>
      <c r="H46" s="155">
        <v>1.2</v>
      </c>
      <c r="I46" s="155">
        <v>8.6451178359999989</v>
      </c>
    </row>
    <row r="47" spans="1:11" s="84" customFormat="1" x14ac:dyDescent="0.25">
      <c r="C47" s="85" t="s">
        <v>30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</row>
    <row r="48" spans="1:11" s="84" customFormat="1" x14ac:dyDescent="0.25">
      <c r="C48" s="85" t="s">
        <v>19</v>
      </c>
      <c r="D48" s="155">
        <v>8.6000000000000017E-3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</row>
    <row r="49" spans="2:9" s="84" customFormat="1" x14ac:dyDescent="0.25">
      <c r="C49" s="85" t="s">
        <v>20</v>
      </c>
      <c r="D49" s="155">
        <v>0</v>
      </c>
      <c r="E49" s="155">
        <v>2.617</v>
      </c>
      <c r="F49" s="155">
        <v>0.83835638900000009</v>
      </c>
      <c r="G49" s="155">
        <v>9.7643610999999964E-2</v>
      </c>
      <c r="H49" s="155">
        <v>0</v>
      </c>
      <c r="I49" s="155">
        <v>1.319</v>
      </c>
    </row>
    <row r="50" spans="2:9" s="84" customFormat="1" x14ac:dyDescent="0.25">
      <c r="C50" s="85" t="s">
        <v>13</v>
      </c>
      <c r="D50" s="155">
        <v>0</v>
      </c>
      <c r="E50" s="155">
        <v>1.5716444730000001</v>
      </c>
      <c r="F50" s="155">
        <v>0</v>
      </c>
      <c r="G50" s="155">
        <v>0</v>
      </c>
      <c r="H50" s="155">
        <v>0.61899999999999999</v>
      </c>
      <c r="I50" s="155">
        <v>0</v>
      </c>
    </row>
    <row r="51" spans="2:9" s="84" customFormat="1" ht="15.75" thickBot="1" x14ac:dyDescent="0.3">
      <c r="B51" s="78"/>
      <c r="C51" s="78" t="s">
        <v>21</v>
      </c>
      <c r="D51" s="126">
        <v>1.3526</v>
      </c>
      <c r="E51" s="126">
        <v>5.7686780000000004</v>
      </c>
      <c r="F51" s="126">
        <v>26.973714083654581</v>
      </c>
      <c r="G51" s="126">
        <v>0.44187731499999994</v>
      </c>
      <c r="H51" s="126">
        <v>1.2</v>
      </c>
      <c r="I51" s="126">
        <v>9.9641178359999998</v>
      </c>
    </row>
    <row r="52" spans="2:9" s="84" customFormat="1" x14ac:dyDescent="0.25">
      <c r="B52" s="31" t="s">
        <v>36</v>
      </c>
      <c r="C52" s="84" t="s">
        <v>9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</row>
    <row r="53" spans="2:9" s="84" customFormat="1" x14ac:dyDescent="0.25">
      <c r="C53" s="84" t="s">
        <v>10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</row>
    <row r="54" spans="2:9" s="84" customFormat="1" x14ac:dyDescent="0.25">
      <c r="C54" s="84" t="s">
        <v>15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</row>
    <row r="55" spans="2:9" s="84" customFormat="1" x14ac:dyDescent="0.25">
      <c r="C55" s="85" t="s">
        <v>41</v>
      </c>
      <c r="D55" s="125">
        <v>0.222</v>
      </c>
      <c r="E55" s="125">
        <v>0.75687499999999996</v>
      </c>
      <c r="F55" s="125">
        <v>6.3589139959798997</v>
      </c>
      <c r="G55" s="125">
        <v>0.93742415600000006</v>
      </c>
      <c r="H55" s="125">
        <v>1.8879184860201006</v>
      </c>
      <c r="I55" s="125">
        <v>1.8914820850919305</v>
      </c>
    </row>
    <row r="56" spans="2:9" s="84" customFormat="1" x14ac:dyDescent="0.25">
      <c r="C56" s="85" t="s">
        <v>30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</row>
    <row r="57" spans="2:9" s="84" customFormat="1" x14ac:dyDescent="0.25">
      <c r="C57" s="85" t="s">
        <v>19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</row>
    <row r="58" spans="2:9" s="84" customFormat="1" x14ac:dyDescent="0.25">
      <c r="C58" s="85" t="s">
        <v>20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</row>
    <row r="59" spans="2:9" s="84" customFormat="1" x14ac:dyDescent="0.25">
      <c r="C59" s="85" t="s">
        <v>13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</row>
    <row r="60" spans="2:9" s="84" customFormat="1" ht="15.75" thickBot="1" x14ac:dyDescent="0.3">
      <c r="B60" s="78"/>
      <c r="C60" s="78" t="s">
        <v>21</v>
      </c>
      <c r="D60" s="126">
        <v>0.222</v>
      </c>
      <c r="E60" s="126">
        <v>0.75687499999999996</v>
      </c>
      <c r="F60" s="126">
        <v>6.3589139959798997</v>
      </c>
      <c r="G60" s="126">
        <v>0.93742415600000006</v>
      </c>
      <c r="H60" s="126">
        <v>1.8879184860201006</v>
      </c>
      <c r="I60" s="126">
        <v>1.8914820850919305</v>
      </c>
    </row>
    <row r="61" spans="2:9" s="84" customFormat="1" x14ac:dyDescent="0.25">
      <c r="B61" s="31" t="s">
        <v>37</v>
      </c>
      <c r="C61" s="84" t="s">
        <v>9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</row>
    <row r="62" spans="2:9" s="84" customFormat="1" x14ac:dyDescent="0.25">
      <c r="C62" s="84" t="s">
        <v>10</v>
      </c>
      <c r="D62" s="125">
        <v>0</v>
      </c>
      <c r="E62" s="125">
        <v>0</v>
      </c>
      <c r="F62" s="125">
        <v>6.0999999999999999E-2</v>
      </c>
      <c r="G62" s="125">
        <v>0</v>
      </c>
      <c r="H62" s="125">
        <v>0</v>
      </c>
      <c r="I62" s="125">
        <v>0</v>
      </c>
    </row>
    <row r="63" spans="2:9" s="84" customFormat="1" x14ac:dyDescent="0.25">
      <c r="C63" s="84" t="s">
        <v>15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</row>
    <row r="64" spans="2:9" s="84" customFormat="1" x14ac:dyDescent="0.25">
      <c r="C64" s="85" t="s">
        <v>41</v>
      </c>
      <c r="D64" s="125">
        <v>0</v>
      </c>
      <c r="E64" s="125">
        <v>0.64200000000000002</v>
      </c>
      <c r="F64" s="125">
        <v>4.6916263089798784</v>
      </c>
      <c r="G64" s="125">
        <v>0.76011207705107253</v>
      </c>
      <c r="H64" s="125">
        <v>0.62282921686432147</v>
      </c>
      <c r="I64" s="125">
        <v>1.3009588519999999</v>
      </c>
    </row>
    <row r="65" spans="2:9" s="84" customFormat="1" x14ac:dyDescent="0.25">
      <c r="C65" s="85" t="s">
        <v>30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</row>
    <row r="66" spans="2:9" s="84" customFormat="1" x14ac:dyDescent="0.25">
      <c r="C66" s="85" t="s">
        <v>19</v>
      </c>
      <c r="D66" s="125">
        <v>0</v>
      </c>
      <c r="E66" s="125">
        <v>0.76300000000000001</v>
      </c>
      <c r="F66" s="125">
        <v>0</v>
      </c>
      <c r="G66" s="125">
        <v>0</v>
      </c>
      <c r="H66" s="125">
        <v>0</v>
      </c>
      <c r="I66" s="125">
        <v>0</v>
      </c>
    </row>
    <row r="67" spans="2:9" s="84" customFormat="1" x14ac:dyDescent="0.25">
      <c r="C67" s="85" t="s">
        <v>20</v>
      </c>
      <c r="D67" s="125">
        <v>4.19E-2</v>
      </c>
      <c r="E67" s="125">
        <v>14.264697556</v>
      </c>
      <c r="F67" s="125">
        <v>0</v>
      </c>
      <c r="G67" s="125">
        <v>0</v>
      </c>
      <c r="H67" s="125">
        <v>0.2363533950000001</v>
      </c>
      <c r="I67" s="125">
        <v>0.71456450900000001</v>
      </c>
    </row>
    <row r="68" spans="2:9" s="84" customFormat="1" x14ac:dyDescent="0.25">
      <c r="C68" s="85" t="s">
        <v>13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</row>
    <row r="69" spans="2:9" s="84" customFormat="1" ht="15.75" thickBot="1" x14ac:dyDescent="0.3">
      <c r="B69" s="78"/>
      <c r="C69" s="78" t="s">
        <v>21</v>
      </c>
      <c r="D69" s="126">
        <v>4.19E-2</v>
      </c>
      <c r="E69" s="126">
        <v>15.669697555999999</v>
      </c>
      <c r="F69" s="126">
        <v>4.7526263089798784</v>
      </c>
      <c r="G69" s="126">
        <v>0.76011207705107253</v>
      </c>
      <c r="H69" s="126">
        <v>0.85918261186432154</v>
      </c>
      <c r="I69" s="126">
        <v>2.0155233610000001</v>
      </c>
    </row>
    <row r="70" spans="2:9" s="84" customFormat="1" x14ac:dyDescent="0.25">
      <c r="B70" s="31" t="s">
        <v>38</v>
      </c>
      <c r="C70" s="84" t="s">
        <v>9</v>
      </c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</row>
    <row r="71" spans="2:9" s="84" customFormat="1" x14ac:dyDescent="0.25">
      <c r="C71" s="84" t="s">
        <v>10</v>
      </c>
      <c r="D71" s="125">
        <v>0.13600000000000001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</row>
    <row r="72" spans="2:9" s="84" customFormat="1" x14ac:dyDescent="0.25">
      <c r="C72" s="84" t="s">
        <v>15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</row>
    <row r="73" spans="2:9" s="84" customFormat="1" x14ac:dyDescent="0.25">
      <c r="C73" s="85" t="s">
        <v>41</v>
      </c>
      <c r="D73" s="125">
        <v>0</v>
      </c>
      <c r="E73" s="125">
        <v>2.3940000000000001</v>
      </c>
      <c r="F73" s="125">
        <v>0.54824000000000006</v>
      </c>
      <c r="G73" s="125">
        <v>0.77400000000000002</v>
      </c>
      <c r="H73" s="125">
        <v>1.7370000000000001</v>
      </c>
      <c r="I73" s="125">
        <v>1.1347810500510724</v>
      </c>
    </row>
    <row r="74" spans="2:9" s="84" customFormat="1" x14ac:dyDescent="0.25">
      <c r="C74" s="85" t="s">
        <v>30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</row>
    <row r="75" spans="2:9" s="84" customFormat="1" x14ac:dyDescent="0.25">
      <c r="C75" s="85" t="s">
        <v>19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125">
        <v>0</v>
      </c>
    </row>
    <row r="76" spans="2:9" s="84" customFormat="1" x14ac:dyDescent="0.25">
      <c r="C76" s="85" t="s">
        <v>20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125">
        <v>0</v>
      </c>
    </row>
    <row r="77" spans="2:9" s="84" customFormat="1" x14ac:dyDescent="0.25">
      <c r="C77" s="85" t="s">
        <v>13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  <c r="I77" s="125">
        <v>0</v>
      </c>
    </row>
    <row r="78" spans="2:9" s="84" customFormat="1" ht="15.75" thickBot="1" x14ac:dyDescent="0.3">
      <c r="B78" s="78"/>
      <c r="C78" s="78" t="s">
        <v>21</v>
      </c>
      <c r="D78" s="126">
        <v>0.13600000000000001</v>
      </c>
      <c r="E78" s="126">
        <v>2.3940000000000001</v>
      </c>
      <c r="F78" s="126">
        <v>0.54824000000000006</v>
      </c>
      <c r="G78" s="126">
        <v>0.77400000000000002</v>
      </c>
      <c r="H78" s="126">
        <v>1.7370000000000001</v>
      </c>
      <c r="I78" s="126">
        <v>1.1347810500510724</v>
      </c>
    </row>
    <row r="79" spans="2:9" s="84" customFormat="1" x14ac:dyDescent="0.25">
      <c r="B79" s="31" t="s">
        <v>39</v>
      </c>
      <c r="C79" s="84" t="s">
        <v>9</v>
      </c>
      <c r="D79" s="124">
        <v>3.5000000000000003E-2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</row>
    <row r="80" spans="2:9" s="84" customFormat="1" x14ac:dyDescent="0.25">
      <c r="C80" s="84" t="s">
        <v>10</v>
      </c>
      <c r="D80" s="125">
        <v>4.2000000000000003E-2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</row>
    <row r="81" spans="2:9" s="84" customFormat="1" x14ac:dyDescent="0.25">
      <c r="C81" s="84" t="s">
        <v>15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  <c r="I81" s="125">
        <v>0</v>
      </c>
    </row>
    <row r="82" spans="2:9" s="84" customFormat="1" x14ac:dyDescent="0.25">
      <c r="C82" s="85" t="s">
        <v>41</v>
      </c>
      <c r="D82" s="125">
        <v>1.907</v>
      </c>
      <c r="E82" s="125">
        <v>1.6363837060000002</v>
      </c>
      <c r="F82" s="125">
        <v>14.483483551000003</v>
      </c>
      <c r="G82" s="125">
        <v>1.9551979999999998</v>
      </c>
      <c r="H82" s="125">
        <v>0</v>
      </c>
      <c r="I82" s="125">
        <v>0.377802851</v>
      </c>
    </row>
    <row r="83" spans="2:9" s="84" customFormat="1" x14ac:dyDescent="0.25">
      <c r="C83" s="85" t="s">
        <v>30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</row>
    <row r="84" spans="2:9" s="84" customFormat="1" x14ac:dyDescent="0.25">
      <c r="C84" s="85" t="s">
        <v>19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</row>
    <row r="85" spans="2:9" s="84" customFormat="1" x14ac:dyDescent="0.25">
      <c r="C85" s="85" t="s">
        <v>20</v>
      </c>
      <c r="D85" s="125">
        <v>7.3599999999999999E-2</v>
      </c>
      <c r="E85" s="125">
        <v>0.64700000000000002</v>
      </c>
      <c r="F85" s="125">
        <v>0</v>
      </c>
      <c r="G85" s="125">
        <v>0</v>
      </c>
      <c r="H85" s="125">
        <v>7.3189999999999991E-2</v>
      </c>
      <c r="I85" s="125">
        <v>0</v>
      </c>
    </row>
    <row r="86" spans="2:9" s="84" customFormat="1" x14ac:dyDescent="0.25">
      <c r="C86" s="85" t="s">
        <v>13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0</v>
      </c>
    </row>
    <row r="87" spans="2:9" s="84" customFormat="1" ht="15.75" thickBot="1" x14ac:dyDescent="0.3">
      <c r="B87" s="78"/>
      <c r="C87" s="78" t="s">
        <v>21</v>
      </c>
      <c r="D87" s="126">
        <v>2.0575999999999999</v>
      </c>
      <c r="E87" s="126">
        <v>2.2833837060000004</v>
      </c>
      <c r="F87" s="126">
        <v>14.483483551000003</v>
      </c>
      <c r="G87" s="126">
        <v>1.9551979999999998</v>
      </c>
      <c r="H87" s="126">
        <v>7.3189999999999991E-2</v>
      </c>
      <c r="I87" s="126">
        <v>0.377802851</v>
      </c>
    </row>
    <row r="88" spans="2:9" s="84" customFormat="1" x14ac:dyDescent="0.25">
      <c r="B88" s="31" t="s">
        <v>107</v>
      </c>
      <c r="C88" s="84" t="s">
        <v>9</v>
      </c>
      <c r="D88" s="154">
        <v>0</v>
      </c>
      <c r="E88" s="154">
        <v>0</v>
      </c>
      <c r="F88" s="154">
        <v>0</v>
      </c>
      <c r="G88" s="154">
        <v>0</v>
      </c>
      <c r="H88" s="154">
        <v>0</v>
      </c>
      <c r="I88" s="154">
        <v>0</v>
      </c>
    </row>
    <row r="89" spans="2:9" s="84" customFormat="1" x14ac:dyDescent="0.25">
      <c r="C89" s="84" t="s">
        <v>10</v>
      </c>
      <c r="D89" s="155">
        <v>0</v>
      </c>
      <c r="E89" s="155">
        <v>0.21560000000000001</v>
      </c>
      <c r="F89" s="155">
        <v>0</v>
      </c>
      <c r="G89" s="155">
        <v>0</v>
      </c>
      <c r="H89" s="155">
        <v>0</v>
      </c>
      <c r="I89" s="155">
        <v>0</v>
      </c>
    </row>
    <row r="90" spans="2:9" s="84" customFormat="1" x14ac:dyDescent="0.25">
      <c r="C90" s="84" t="s">
        <v>15</v>
      </c>
      <c r="D90" s="155">
        <v>2.9900000000000003E-2</v>
      </c>
      <c r="E90" s="155">
        <v>0</v>
      </c>
      <c r="F90" s="155">
        <v>0</v>
      </c>
      <c r="G90" s="155">
        <v>0</v>
      </c>
      <c r="H90" s="155">
        <v>0</v>
      </c>
      <c r="I90" s="155">
        <v>0</v>
      </c>
    </row>
    <row r="91" spans="2:9" s="84" customFormat="1" x14ac:dyDescent="0.25">
      <c r="C91" s="85" t="s">
        <v>41</v>
      </c>
      <c r="D91" s="155">
        <v>0.60250000000000004</v>
      </c>
      <c r="E91" s="155">
        <v>0.1656</v>
      </c>
      <c r="F91" s="155">
        <v>4.6446351882868271</v>
      </c>
      <c r="G91" s="155">
        <v>3.0350774000000001E-2</v>
      </c>
      <c r="H91" s="155">
        <v>0.51928444000000007</v>
      </c>
      <c r="I91" s="155">
        <v>2.3537722000000004E-2</v>
      </c>
    </row>
    <row r="92" spans="2:9" s="84" customFormat="1" x14ac:dyDescent="0.25">
      <c r="C92" s="85" t="s">
        <v>30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155">
        <v>0</v>
      </c>
    </row>
    <row r="93" spans="2:9" s="84" customFormat="1" x14ac:dyDescent="0.25">
      <c r="C93" s="85" t="s">
        <v>19</v>
      </c>
      <c r="D93" s="155">
        <v>0</v>
      </c>
      <c r="E93" s="155">
        <v>3.2000000000000008E-2</v>
      </c>
      <c r="F93" s="155">
        <v>0</v>
      </c>
      <c r="G93" s="155">
        <v>0</v>
      </c>
      <c r="H93" s="155">
        <v>0</v>
      </c>
      <c r="I93" s="155">
        <v>0</v>
      </c>
    </row>
    <row r="94" spans="2:9" s="84" customFormat="1" x14ac:dyDescent="0.25">
      <c r="C94" s="85" t="s">
        <v>20</v>
      </c>
      <c r="D94" s="155">
        <v>1.3540000000000001</v>
      </c>
      <c r="E94" s="155">
        <v>16.736926657000001</v>
      </c>
      <c r="F94" s="155">
        <v>0.23634116399999999</v>
      </c>
      <c r="G94" s="155">
        <v>0.36408216499999996</v>
      </c>
      <c r="H94" s="155">
        <v>0.10658594100000005</v>
      </c>
      <c r="I94" s="155">
        <v>0.16716957300000002</v>
      </c>
    </row>
    <row r="95" spans="2:9" s="84" customFormat="1" x14ac:dyDescent="0.25">
      <c r="C95" s="85" t="s">
        <v>13</v>
      </c>
      <c r="D95" s="155">
        <v>2.25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</row>
    <row r="96" spans="2:9" s="84" customFormat="1" ht="15.75" thickBot="1" x14ac:dyDescent="0.3">
      <c r="B96" s="78"/>
      <c r="C96" s="78" t="s">
        <v>21</v>
      </c>
      <c r="D96" s="126">
        <v>1.9864000000000002</v>
      </c>
      <c r="E96" s="126">
        <v>17.150126657000001</v>
      </c>
      <c r="F96" s="126">
        <v>4.8809763522868268</v>
      </c>
      <c r="G96" s="126">
        <v>0.39443293899999998</v>
      </c>
      <c r="H96" s="126">
        <v>0.62587038100000014</v>
      </c>
      <c r="I96" s="126">
        <v>0.19070729500000003</v>
      </c>
    </row>
    <row r="97" spans="2:9" s="84" customFormat="1" x14ac:dyDescent="0.25">
      <c r="B97" s="31" t="s">
        <v>106</v>
      </c>
      <c r="C97" s="84" t="s">
        <v>9</v>
      </c>
      <c r="D97" s="154">
        <v>0</v>
      </c>
      <c r="E97" s="154">
        <v>0</v>
      </c>
      <c r="F97" s="154">
        <v>0</v>
      </c>
      <c r="G97" s="154">
        <v>0</v>
      </c>
      <c r="H97" s="154">
        <v>0</v>
      </c>
      <c r="I97" s="154">
        <v>0</v>
      </c>
    </row>
    <row r="98" spans="2:9" s="84" customFormat="1" x14ac:dyDescent="0.25">
      <c r="C98" s="84" t="s">
        <v>10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</row>
    <row r="99" spans="2:9" s="84" customFormat="1" x14ac:dyDescent="0.25">
      <c r="C99" s="84" t="s">
        <v>15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155">
        <v>0</v>
      </c>
    </row>
    <row r="100" spans="2:9" s="84" customFormat="1" x14ac:dyDescent="0.25">
      <c r="C100" s="85" t="s">
        <v>41</v>
      </c>
      <c r="D100" s="155">
        <v>0</v>
      </c>
      <c r="E100" s="155">
        <v>0.52800000000000002</v>
      </c>
      <c r="F100" s="155">
        <v>6.7688007750886197</v>
      </c>
      <c r="G100" s="155">
        <v>1.3464188300000002</v>
      </c>
      <c r="H100" s="155">
        <v>0.10388439375629407</v>
      </c>
      <c r="I100" s="155">
        <v>1.365887318</v>
      </c>
    </row>
    <row r="101" spans="2:9" s="84" customFormat="1" x14ac:dyDescent="0.25">
      <c r="C101" s="85" t="s">
        <v>30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</row>
    <row r="102" spans="2:9" s="84" customFormat="1" x14ac:dyDescent="0.25">
      <c r="C102" s="85" t="s">
        <v>19</v>
      </c>
      <c r="D102" s="155">
        <v>4.5999999999999999E-2</v>
      </c>
      <c r="E102" s="155">
        <v>2.3E-2</v>
      </c>
      <c r="F102" s="155">
        <v>2.3E-2</v>
      </c>
      <c r="G102" s="155">
        <v>0</v>
      </c>
      <c r="H102" s="155">
        <v>0</v>
      </c>
      <c r="I102" s="155">
        <v>1.1699999999999999E-2</v>
      </c>
    </row>
    <row r="103" spans="2:9" s="84" customFormat="1" x14ac:dyDescent="0.25">
      <c r="C103" s="85" t="s">
        <v>20</v>
      </c>
      <c r="D103" s="155">
        <v>0</v>
      </c>
      <c r="E103" s="155">
        <v>14.732510403000001</v>
      </c>
      <c r="F103" s="155">
        <v>0</v>
      </c>
      <c r="G103" s="155">
        <v>0</v>
      </c>
      <c r="H103" s="155">
        <v>0</v>
      </c>
      <c r="I103" s="155">
        <v>4.2190170889999994</v>
      </c>
    </row>
    <row r="104" spans="2:9" s="84" customFormat="1" x14ac:dyDescent="0.25">
      <c r="C104" s="85" t="s">
        <v>13</v>
      </c>
      <c r="D104" s="155">
        <v>0</v>
      </c>
      <c r="E104" s="155">
        <v>1.2441</v>
      </c>
      <c r="F104" s="155">
        <v>0</v>
      </c>
      <c r="G104" s="155">
        <v>7.0735728906072382E-2</v>
      </c>
      <c r="H104" s="155">
        <v>0.12397692990239557</v>
      </c>
      <c r="I104" s="155">
        <v>0</v>
      </c>
    </row>
    <row r="105" spans="2:9" s="84" customFormat="1" ht="15.75" thickBot="1" x14ac:dyDescent="0.3">
      <c r="B105" s="78"/>
      <c r="C105" s="78" t="s">
        <v>21</v>
      </c>
      <c r="D105" s="126">
        <v>4.5999999999999999E-2</v>
      </c>
      <c r="E105" s="126">
        <v>15.283510403000001</v>
      </c>
      <c r="F105" s="126">
        <v>6.7918007750886202</v>
      </c>
      <c r="G105" s="126">
        <v>1.3464188300000002</v>
      </c>
      <c r="H105" s="126">
        <v>0.10388439375629407</v>
      </c>
      <c r="I105" s="126">
        <v>5.5966044070000001</v>
      </c>
    </row>
    <row r="106" spans="2:9" s="84" customFormat="1" x14ac:dyDescent="0.25">
      <c r="B106" s="31" t="s">
        <v>31</v>
      </c>
      <c r="C106" s="84" t="s">
        <v>9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</row>
    <row r="107" spans="2:9" s="84" customFormat="1" x14ac:dyDescent="0.25">
      <c r="C107" s="84" t="s">
        <v>10</v>
      </c>
      <c r="D107" s="125">
        <v>1.35E-2</v>
      </c>
      <c r="E107" s="125">
        <v>6.0000000000000001E-3</v>
      </c>
      <c r="F107" s="125">
        <v>0.22800000000000001</v>
      </c>
      <c r="G107" s="125">
        <v>0.67300000000000004</v>
      </c>
      <c r="H107" s="125">
        <v>1.4E-2</v>
      </c>
      <c r="I107" s="125">
        <v>0</v>
      </c>
    </row>
    <row r="108" spans="2:9" s="84" customFormat="1" x14ac:dyDescent="0.25">
      <c r="C108" s="84" t="s">
        <v>15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</row>
    <row r="109" spans="2:9" s="84" customFormat="1" x14ac:dyDescent="0.25">
      <c r="C109" s="85" t="s">
        <v>41</v>
      </c>
      <c r="D109" s="125">
        <v>0.25</v>
      </c>
      <c r="E109" s="125">
        <v>0</v>
      </c>
      <c r="F109" s="125">
        <v>2.8492070950000001</v>
      </c>
      <c r="G109" s="125">
        <v>0.75364736600000004</v>
      </c>
      <c r="H109" s="125">
        <v>0</v>
      </c>
      <c r="I109" s="125">
        <v>0</v>
      </c>
    </row>
    <row r="110" spans="2:9" s="84" customFormat="1" x14ac:dyDescent="0.25">
      <c r="C110" s="85" t="s">
        <v>30</v>
      </c>
      <c r="D110" s="125">
        <v>0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</row>
    <row r="111" spans="2:9" s="84" customFormat="1" x14ac:dyDescent="0.25">
      <c r="C111" s="85" t="s">
        <v>19</v>
      </c>
      <c r="D111" s="125">
        <v>0</v>
      </c>
      <c r="E111" s="125">
        <v>0</v>
      </c>
      <c r="F111" s="125">
        <v>0</v>
      </c>
      <c r="G111" s="125">
        <v>0</v>
      </c>
      <c r="H111" s="125">
        <v>6.6400000000000001E-2</v>
      </c>
      <c r="I111" s="125">
        <v>0</v>
      </c>
    </row>
    <row r="112" spans="2:9" s="84" customFormat="1" x14ac:dyDescent="0.25">
      <c r="C112" s="85" t="s">
        <v>20</v>
      </c>
      <c r="D112" s="125">
        <v>1.2669999999999999</v>
      </c>
      <c r="E112" s="125">
        <v>4.0366791790000001</v>
      </c>
      <c r="F112" s="125">
        <v>0</v>
      </c>
      <c r="G112" s="125">
        <v>0</v>
      </c>
      <c r="H112" s="125">
        <v>0.45159129199999998</v>
      </c>
      <c r="I112" s="125">
        <v>0.88124430299999978</v>
      </c>
    </row>
    <row r="113" spans="2:9" s="84" customFormat="1" x14ac:dyDescent="0.25">
      <c r="C113" s="85" t="s">
        <v>13</v>
      </c>
      <c r="D113" s="125">
        <v>0</v>
      </c>
      <c r="E113" s="125">
        <v>0</v>
      </c>
      <c r="F113" s="125">
        <v>0</v>
      </c>
      <c r="G113" s="125">
        <v>0</v>
      </c>
      <c r="H113" s="125">
        <v>0</v>
      </c>
      <c r="I113" s="125">
        <v>0</v>
      </c>
    </row>
    <row r="114" spans="2:9" s="84" customFormat="1" ht="15.75" thickBot="1" x14ac:dyDescent="0.3">
      <c r="B114" s="78"/>
      <c r="C114" s="78" t="s">
        <v>21</v>
      </c>
      <c r="D114" s="126">
        <v>1.5305</v>
      </c>
      <c r="E114" s="126">
        <v>4.0426791790000003</v>
      </c>
      <c r="F114" s="126">
        <v>3.0772070950000003</v>
      </c>
      <c r="G114" s="126">
        <v>1.4266473660000001</v>
      </c>
      <c r="H114" s="126">
        <v>0.53199129199999995</v>
      </c>
      <c r="I114" s="126">
        <v>0.88124430299999978</v>
      </c>
    </row>
    <row r="115" spans="2:9" s="84" customFormat="1" x14ac:dyDescent="0.25">
      <c r="B115" s="31" t="s">
        <v>35</v>
      </c>
      <c r="C115" s="84" t="s">
        <v>9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  <c r="I115" s="124">
        <v>0</v>
      </c>
    </row>
    <row r="116" spans="2:9" s="84" customFormat="1" x14ac:dyDescent="0.25">
      <c r="C116" s="84" t="s">
        <v>10</v>
      </c>
      <c r="D116" s="125">
        <v>0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</row>
    <row r="117" spans="2:9" s="84" customFormat="1" x14ac:dyDescent="0.25">
      <c r="C117" s="84" t="s">
        <v>15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</row>
    <row r="118" spans="2:9" s="84" customFormat="1" x14ac:dyDescent="0.25">
      <c r="C118" s="85" t="s">
        <v>41</v>
      </c>
      <c r="D118" s="125">
        <v>0</v>
      </c>
      <c r="E118" s="125">
        <v>0.223</v>
      </c>
      <c r="F118" s="125">
        <v>4.0905062809999997</v>
      </c>
      <c r="G118" s="125">
        <v>0</v>
      </c>
      <c r="H118" s="125">
        <v>0</v>
      </c>
      <c r="I118" s="125">
        <v>0</v>
      </c>
    </row>
    <row r="119" spans="2:9" s="84" customFormat="1" x14ac:dyDescent="0.25">
      <c r="C119" s="85" t="s">
        <v>30</v>
      </c>
      <c r="D119" s="125">
        <v>0</v>
      </c>
      <c r="E119" s="125">
        <v>0</v>
      </c>
      <c r="F119" s="125">
        <v>0</v>
      </c>
      <c r="G119" s="125">
        <v>0</v>
      </c>
      <c r="H119" s="125">
        <v>0</v>
      </c>
      <c r="I119" s="125">
        <v>0</v>
      </c>
    </row>
    <row r="120" spans="2:9" s="84" customFormat="1" x14ac:dyDescent="0.25">
      <c r="C120" s="85" t="s">
        <v>19</v>
      </c>
      <c r="D120" s="125">
        <v>3.3E-3</v>
      </c>
      <c r="E120" s="125">
        <v>5.8790000000000002E-2</v>
      </c>
      <c r="F120" s="125">
        <v>9.3200000000000005E-2</v>
      </c>
      <c r="G120" s="125">
        <v>0.18640000000000004</v>
      </c>
      <c r="H120" s="125">
        <v>0.27960000000000002</v>
      </c>
      <c r="I120" s="125">
        <v>0.37280000000000008</v>
      </c>
    </row>
    <row r="121" spans="2:9" s="84" customFormat="1" x14ac:dyDescent="0.25">
      <c r="C121" s="85" t="s">
        <v>20</v>
      </c>
      <c r="D121" s="125">
        <v>0</v>
      </c>
      <c r="E121" s="125">
        <v>0.71420000000000006</v>
      </c>
      <c r="F121" s="125">
        <v>0</v>
      </c>
      <c r="G121" s="125">
        <v>0</v>
      </c>
      <c r="H121" s="125">
        <v>0</v>
      </c>
      <c r="I121" s="125">
        <v>0</v>
      </c>
    </row>
    <row r="122" spans="2:9" s="84" customFormat="1" x14ac:dyDescent="0.25">
      <c r="C122" s="85" t="s">
        <v>13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  <c r="I122" s="125">
        <v>0</v>
      </c>
    </row>
    <row r="123" spans="2:9" s="84" customFormat="1" ht="15.75" thickBot="1" x14ac:dyDescent="0.3">
      <c r="B123" s="78"/>
      <c r="C123" s="78" t="s">
        <v>21</v>
      </c>
      <c r="D123" s="143">
        <v>3.3E-3</v>
      </c>
      <c r="E123" s="143">
        <v>0.99599000000000004</v>
      </c>
      <c r="F123" s="143">
        <v>4.1837062810000001</v>
      </c>
      <c r="G123" s="143">
        <v>0.18640000000000004</v>
      </c>
      <c r="H123" s="143">
        <v>0.27960000000000002</v>
      </c>
      <c r="I123" s="143">
        <v>0.37280000000000008</v>
      </c>
    </row>
    <row r="124" spans="2:9" s="84" customFormat="1" x14ac:dyDescent="0.25"/>
    <row r="125" spans="2:9" s="84" customFormat="1" x14ac:dyDescent="0.25"/>
    <row r="126" spans="2:9" s="84" customFormat="1" x14ac:dyDescent="0.25"/>
    <row r="127" spans="2:9" s="84" customFormat="1" x14ac:dyDescent="0.25"/>
    <row r="128" spans="2:9" s="84" customFormat="1" x14ac:dyDescent="0.25"/>
    <row r="129" s="84" customFormat="1" x14ac:dyDescent="0.25"/>
    <row r="130" s="84" customFormat="1" x14ac:dyDescent="0.25"/>
    <row r="131" s="84" customFormat="1" x14ac:dyDescent="0.25"/>
    <row r="132" s="84" customFormat="1" x14ac:dyDescent="0.25"/>
    <row r="133" s="84" customFormat="1" x14ac:dyDescent="0.25"/>
    <row r="134" s="84" customFormat="1" x14ac:dyDescent="0.25"/>
    <row r="135" s="84" customFormat="1" x14ac:dyDescent="0.25"/>
    <row r="136" s="84" customFormat="1" x14ac:dyDescent="0.25"/>
    <row r="137" s="84" customFormat="1" x14ac:dyDescent="0.25"/>
    <row r="138" s="84" customFormat="1" x14ac:dyDescent="0.25"/>
    <row r="139" s="84" customFormat="1" x14ac:dyDescent="0.25"/>
    <row r="140" s="84" customFormat="1" x14ac:dyDescent="0.25"/>
    <row r="141" s="84" customFormat="1" x14ac:dyDescent="0.25"/>
    <row r="142" s="84" customFormat="1" x14ac:dyDescent="0.25"/>
    <row r="143" s="84" customFormat="1" x14ac:dyDescent="0.25"/>
    <row r="144" s="84" customFormat="1" x14ac:dyDescent="0.25"/>
    <row r="145" s="84" customFormat="1" x14ac:dyDescent="0.25"/>
    <row r="146" s="84" customFormat="1" x14ac:dyDescent="0.25"/>
    <row r="147" s="84" customFormat="1" x14ac:dyDescent="0.25"/>
    <row r="148" s="84" customFormat="1" x14ac:dyDescent="0.25"/>
    <row r="149" s="84" customFormat="1" x14ac:dyDescent="0.25"/>
    <row r="150" s="84" customFormat="1" x14ac:dyDescent="0.25"/>
    <row r="151" s="84" customFormat="1" x14ac:dyDescent="0.25"/>
    <row r="152" s="84" customFormat="1" x14ac:dyDescent="0.25"/>
    <row r="153" s="84" customFormat="1" x14ac:dyDescent="0.25"/>
    <row r="154" s="84" customFormat="1" x14ac:dyDescent="0.25"/>
    <row r="155" s="84" customFormat="1" x14ac:dyDescent="0.25"/>
    <row r="156" s="84" customFormat="1" x14ac:dyDescent="0.25"/>
    <row r="157" s="84" customFormat="1" x14ac:dyDescent="0.25"/>
    <row r="158" s="84" customFormat="1" x14ac:dyDescent="0.25"/>
    <row r="159" s="84" customFormat="1" x14ac:dyDescent="0.25"/>
    <row r="160" s="84" customFormat="1" x14ac:dyDescent="0.25"/>
    <row r="161" s="84" customFormat="1" x14ac:dyDescent="0.25"/>
    <row r="162" s="84" customFormat="1" x14ac:dyDescent="0.25"/>
    <row r="163" s="84" customFormat="1" x14ac:dyDescent="0.25"/>
    <row r="164" s="84" customFormat="1" x14ac:dyDescent="0.25"/>
    <row r="165" s="84" customFormat="1" x14ac:dyDescent="0.25"/>
    <row r="166" s="84" customFormat="1" x14ac:dyDescent="0.25"/>
    <row r="167" s="84" customFormat="1" x14ac:dyDescent="0.25"/>
    <row r="168" s="84" customFormat="1" x14ac:dyDescent="0.25"/>
    <row r="169" s="84" customFormat="1" x14ac:dyDescent="0.25"/>
    <row r="170" s="84" customFormat="1" x14ac:dyDescent="0.25"/>
    <row r="171" s="84" customFormat="1" x14ac:dyDescent="0.25"/>
    <row r="172" s="84" customFormat="1" x14ac:dyDescent="0.25"/>
    <row r="173" s="84" customFormat="1" x14ac:dyDescent="0.25"/>
    <row r="174" s="84" customFormat="1" x14ac:dyDescent="0.25"/>
    <row r="175" s="84" customFormat="1" x14ac:dyDescent="0.25"/>
    <row r="176" s="84" customFormat="1" x14ac:dyDescent="0.25"/>
    <row r="177" s="84" customFormat="1" x14ac:dyDescent="0.25"/>
    <row r="178" s="84" customFormat="1" x14ac:dyDescent="0.25"/>
    <row r="179" s="84" customFormat="1" x14ac:dyDescent="0.25"/>
    <row r="180" s="84" customFormat="1" x14ac:dyDescent="0.25"/>
    <row r="181" s="84" customFormat="1" x14ac:dyDescent="0.25"/>
    <row r="182" s="84" customFormat="1" x14ac:dyDescent="0.25"/>
    <row r="183" s="84" customFormat="1" x14ac:dyDescent="0.25"/>
    <row r="184" s="84" customFormat="1" x14ac:dyDescent="0.25"/>
    <row r="185" s="84" customFormat="1" x14ac:dyDescent="0.25"/>
    <row r="186" s="84" customFormat="1" x14ac:dyDescent="0.25"/>
    <row r="187" s="84" customFormat="1" x14ac:dyDescent="0.25"/>
    <row r="188" s="84" customFormat="1" x14ac:dyDescent="0.25"/>
    <row r="189" s="84" customFormat="1" x14ac:dyDescent="0.25"/>
    <row r="190" s="84" customFormat="1" x14ac:dyDescent="0.25"/>
    <row r="191" s="84" customFormat="1" x14ac:dyDescent="0.25"/>
    <row r="192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  <row r="214" s="84" customFormat="1" x14ac:dyDescent="0.25"/>
    <row r="215" s="84" customFormat="1" x14ac:dyDescent="0.25"/>
    <row r="216" s="84" customFormat="1" x14ac:dyDescent="0.25"/>
    <row r="217" s="84" customFormat="1" x14ac:dyDescent="0.25"/>
    <row r="218" s="84" customFormat="1" x14ac:dyDescent="0.25"/>
    <row r="219" s="84" customFormat="1" x14ac:dyDescent="0.25"/>
    <row r="220" s="84" customFormat="1" x14ac:dyDescent="0.25"/>
    <row r="221" s="84" customFormat="1" x14ac:dyDescent="0.25"/>
    <row r="222" s="84" customFormat="1" x14ac:dyDescent="0.25"/>
    <row r="223" s="84" customFormat="1" x14ac:dyDescent="0.25"/>
    <row r="224" s="84" customFormat="1" x14ac:dyDescent="0.25"/>
    <row r="225" s="84" customFormat="1" x14ac:dyDescent="0.25"/>
    <row r="226" s="84" customFormat="1" x14ac:dyDescent="0.25"/>
    <row r="227" s="84" customFormat="1" x14ac:dyDescent="0.25"/>
    <row r="228" s="84" customFormat="1" x14ac:dyDescent="0.25"/>
    <row r="229" s="84" customFormat="1" x14ac:dyDescent="0.25"/>
    <row r="230" s="84" customFormat="1" x14ac:dyDescent="0.25"/>
    <row r="231" s="84" customFormat="1" x14ac:dyDescent="0.25"/>
    <row r="232" s="84" customFormat="1" x14ac:dyDescent="0.25"/>
    <row r="233" s="84" customFormat="1" x14ac:dyDescent="0.25"/>
    <row r="234" s="84" customFormat="1" x14ac:dyDescent="0.25"/>
    <row r="235" s="84" customFormat="1" x14ac:dyDescent="0.25"/>
    <row r="236" s="84" customFormat="1" x14ac:dyDescent="0.25"/>
    <row r="237" s="84" customFormat="1" x14ac:dyDescent="0.25"/>
    <row r="238" s="84" customFormat="1" x14ac:dyDescent="0.25"/>
    <row r="239" s="84" customFormat="1" x14ac:dyDescent="0.25"/>
    <row r="240" s="84" customFormat="1" x14ac:dyDescent="0.25"/>
    <row r="241" s="84" customFormat="1" x14ac:dyDescent="0.25"/>
    <row r="242" s="84" customFormat="1" x14ac:dyDescent="0.25"/>
    <row r="243" s="84" customFormat="1" x14ac:dyDescent="0.25"/>
    <row r="244" s="84" customFormat="1" x14ac:dyDescent="0.25"/>
    <row r="245" s="84" customFormat="1" x14ac:dyDescent="0.25"/>
    <row r="246" s="84" customFormat="1" x14ac:dyDescent="0.25"/>
    <row r="247" s="84" customFormat="1" x14ac:dyDescent="0.25"/>
    <row r="248" s="84" customFormat="1" x14ac:dyDescent="0.25"/>
    <row r="249" s="84" customFormat="1" x14ac:dyDescent="0.25"/>
    <row r="250" s="84" customFormat="1" x14ac:dyDescent="0.25"/>
    <row r="251" s="84" customFormat="1" x14ac:dyDescent="0.25"/>
    <row r="252" s="84" customFormat="1" x14ac:dyDescent="0.25"/>
    <row r="253" s="84" customFormat="1" x14ac:dyDescent="0.25"/>
    <row r="254" s="84" customFormat="1" x14ac:dyDescent="0.25"/>
    <row r="255" s="84" customFormat="1" x14ac:dyDescent="0.25"/>
    <row r="256" s="84" customFormat="1" x14ac:dyDescent="0.25"/>
    <row r="257" s="84" customFormat="1" x14ac:dyDescent="0.25"/>
    <row r="258" s="84" customFormat="1" x14ac:dyDescent="0.25"/>
    <row r="259" s="84" customFormat="1" x14ac:dyDescent="0.25"/>
    <row r="260" s="84" customFormat="1" x14ac:dyDescent="0.25"/>
    <row r="261" s="84" customFormat="1" x14ac:dyDescent="0.25"/>
    <row r="262" s="84" customFormat="1" x14ac:dyDescent="0.25"/>
    <row r="263" s="84" customFormat="1" x14ac:dyDescent="0.25"/>
    <row r="264" s="84" customFormat="1" x14ac:dyDescent="0.25"/>
    <row r="265" s="84" customFormat="1" x14ac:dyDescent="0.25"/>
    <row r="266" s="84" customFormat="1" x14ac:dyDescent="0.25"/>
    <row r="267" s="84" customFormat="1" x14ac:dyDescent="0.25"/>
    <row r="268" s="84" customFormat="1" x14ac:dyDescent="0.25"/>
    <row r="269" s="84" customFormat="1" x14ac:dyDescent="0.25"/>
    <row r="270" s="84" customFormat="1" x14ac:dyDescent="0.25"/>
    <row r="271" s="84" customFormat="1" x14ac:dyDescent="0.25"/>
    <row r="272" s="84" customFormat="1" x14ac:dyDescent="0.25"/>
    <row r="273" s="84" customFormat="1" x14ac:dyDescent="0.25"/>
    <row r="274" s="84" customFormat="1" x14ac:dyDescent="0.25"/>
    <row r="275" s="84" customFormat="1" x14ac:dyDescent="0.25"/>
    <row r="276" s="84" customFormat="1" x14ac:dyDescent="0.25"/>
    <row r="277" s="84" customFormat="1" x14ac:dyDescent="0.25"/>
    <row r="278" s="84" customFormat="1" x14ac:dyDescent="0.25"/>
    <row r="279" s="84" customFormat="1" x14ac:dyDescent="0.25"/>
    <row r="280" s="84" customFormat="1" x14ac:dyDescent="0.25"/>
    <row r="281" s="84" customFormat="1" x14ac:dyDescent="0.25"/>
    <row r="282" s="84" customFormat="1" x14ac:dyDescent="0.25"/>
    <row r="283" s="84" customFormat="1" x14ac:dyDescent="0.25"/>
    <row r="284" s="84" customFormat="1" x14ac:dyDescent="0.25"/>
    <row r="285" s="84" customFormat="1" x14ac:dyDescent="0.25"/>
    <row r="286" s="84" customFormat="1" x14ac:dyDescent="0.25"/>
    <row r="287" s="84" customFormat="1" x14ac:dyDescent="0.25"/>
    <row r="288" s="84" customFormat="1" x14ac:dyDescent="0.25"/>
    <row r="289" s="84" customFormat="1" x14ac:dyDescent="0.25"/>
    <row r="290" s="84" customFormat="1" x14ac:dyDescent="0.25"/>
    <row r="291" s="84" customFormat="1" x14ac:dyDescent="0.25"/>
    <row r="292" s="84" customFormat="1" x14ac:dyDescent="0.25"/>
    <row r="293" s="84" customFormat="1" x14ac:dyDescent="0.25"/>
    <row r="294" s="84" customFormat="1" x14ac:dyDescent="0.25"/>
    <row r="295" s="84" customFormat="1" x14ac:dyDescent="0.25"/>
    <row r="296" s="84" customFormat="1" x14ac:dyDescent="0.25"/>
    <row r="297" s="84" customFormat="1" x14ac:dyDescent="0.25"/>
    <row r="298" s="84" customFormat="1" x14ac:dyDescent="0.25"/>
    <row r="299" s="84" customFormat="1" x14ac:dyDescent="0.25"/>
    <row r="300" s="84" customFormat="1" x14ac:dyDescent="0.25"/>
    <row r="301" s="84" customFormat="1" x14ac:dyDescent="0.25"/>
    <row r="302" s="84" customFormat="1" x14ac:dyDescent="0.25"/>
    <row r="303" s="84" customFormat="1" x14ac:dyDescent="0.25"/>
    <row r="304" s="84" customFormat="1" x14ac:dyDescent="0.25"/>
    <row r="305" s="84" customFormat="1" x14ac:dyDescent="0.25"/>
    <row r="306" s="84" customFormat="1" x14ac:dyDescent="0.25"/>
    <row r="307" s="84" customFormat="1" x14ac:dyDescent="0.25"/>
    <row r="308" s="84" customFormat="1" x14ac:dyDescent="0.25"/>
    <row r="309" s="84" customFormat="1" x14ac:dyDescent="0.25"/>
    <row r="310" s="84" customFormat="1" x14ac:dyDescent="0.25"/>
    <row r="311" s="84" customFormat="1" x14ac:dyDescent="0.25"/>
    <row r="312" s="84" customFormat="1" x14ac:dyDescent="0.25"/>
    <row r="313" s="84" customFormat="1" x14ac:dyDescent="0.25"/>
    <row r="314" s="84" customFormat="1" x14ac:dyDescent="0.25"/>
    <row r="315" s="84" customFormat="1" x14ac:dyDescent="0.25"/>
    <row r="316" s="84" customFormat="1" x14ac:dyDescent="0.25"/>
    <row r="317" s="84" customFormat="1" x14ac:dyDescent="0.25"/>
    <row r="318" s="84" customFormat="1" x14ac:dyDescent="0.25"/>
    <row r="319" s="84" customFormat="1" x14ac:dyDescent="0.25"/>
    <row r="320" s="84" customFormat="1" x14ac:dyDescent="0.25"/>
    <row r="321" s="84" customFormat="1" x14ac:dyDescent="0.25"/>
    <row r="322" s="84" customFormat="1" x14ac:dyDescent="0.25"/>
    <row r="323" s="84" customFormat="1" x14ac:dyDescent="0.25"/>
    <row r="324" s="84" customFormat="1" x14ac:dyDescent="0.25"/>
    <row r="325" s="84" customFormat="1" x14ac:dyDescent="0.25"/>
    <row r="326" s="84" customFormat="1" x14ac:dyDescent="0.25"/>
    <row r="327" s="84" customFormat="1" x14ac:dyDescent="0.25"/>
    <row r="328" s="84" customFormat="1" x14ac:dyDescent="0.25"/>
    <row r="329" s="84" customFormat="1" x14ac:dyDescent="0.25"/>
    <row r="330" s="84" customFormat="1" x14ac:dyDescent="0.25"/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National CO2 Price</vt:lpstr>
      <vt:lpstr>Market Prices</vt:lpstr>
      <vt:lpstr>Capacity</vt:lpstr>
      <vt:lpstr>Capacity Factors</vt:lpstr>
      <vt:lpstr>Generation</vt:lpstr>
      <vt:lpstr>Unplanned Builds</vt:lpstr>
      <vt:lpstr>Total Builds</vt:lpstr>
      <vt:lpstr>Unplanned Retirements</vt:lpstr>
      <vt:lpstr>Total Retirements</vt:lpstr>
      <vt:lpstr>Coal Retirements by Age</vt:lpstr>
      <vt:lpstr>Emissions</vt:lpstr>
      <vt:lpstr>Emissions (CO2) by type</vt:lpstr>
      <vt:lpstr>Levelized Capital</vt:lpstr>
      <vt:lpstr>Total Annual Costs</vt:lpstr>
      <vt:lpstr>Unplanned Retrofits </vt:lpstr>
      <vt:lpstr>Total Retrofits</vt:lpstr>
      <vt:lpstr>Fuel Cost</vt:lpstr>
      <vt:lpstr>O&amp;M</vt:lpstr>
      <vt:lpstr>Data for Charts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Starla Yeh</cp:lastModifiedBy>
  <dcterms:created xsi:type="dcterms:W3CDTF">2013-06-27T17:17:27Z</dcterms:created>
  <dcterms:modified xsi:type="dcterms:W3CDTF">2014-03-24T20:08:58Z</dcterms:modified>
</cp:coreProperties>
</file>