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70" windowWidth="14355" windowHeight="4905" tabRatio="908"/>
  </bookViews>
  <sheets>
    <sheet name="Market Prices" sheetId="1" r:id="rId1"/>
    <sheet name="Capacity" sheetId="47" r:id="rId2"/>
    <sheet name="Capacity Factors" sheetId="48" r:id="rId3"/>
    <sheet name="Generation" sheetId="49" r:id="rId4"/>
    <sheet name="Unplanned Builds" sheetId="5" r:id="rId5"/>
    <sheet name="Firm Builds" sheetId="6" r:id="rId6"/>
    <sheet name="Total Builds" sheetId="7" r:id="rId7"/>
    <sheet name="Unplanned Retirements" sheetId="14" r:id="rId8"/>
    <sheet name="Firm Retirements" sheetId="9" r:id="rId9"/>
    <sheet name="Total Retirements" sheetId="10" r:id="rId10"/>
    <sheet name="Coal Retirements by Age" sheetId="25" r:id="rId11"/>
    <sheet name="Emissions" sheetId="21" r:id="rId12"/>
    <sheet name="Emissions (CO2) by type" sheetId="23" r:id="rId13"/>
    <sheet name="Firm Retrofits" sheetId="27" r:id="rId14"/>
    <sheet name="Unplanned Retrofits " sheetId="28" r:id="rId15"/>
    <sheet name="Total Retrofits" sheetId="32" r:id="rId16"/>
    <sheet name="Data for Charts" sheetId="68" state="hidden" r:id="rId17"/>
  </sheets>
  <externalReferences>
    <externalReference r:id="rId18"/>
    <externalReference r:id="rId19"/>
  </externalReferences>
  <definedNames>
    <definedName name="_1_2010_Output_Pechan_Utility_Boiler">#REF!</definedName>
    <definedName name="_xlnm._FilterDatabase" localSheetId="1" hidden="1">Capacity!$C$6:$C$201</definedName>
    <definedName name="_xlnm._FilterDatabase" localSheetId="2" hidden="1">'Capacity Factors'!$C$6:$C$227</definedName>
    <definedName name="_xlnm._FilterDatabase" localSheetId="3" hidden="1">Generation!$C$6:$I$279</definedName>
    <definedName name="_xlnm._FilterDatabase" localSheetId="0" hidden="1">'Market Prices'!$C$1:$C$78</definedName>
    <definedName name="ACC">[1]Setup!$V$7</definedName>
    <definedName name="ACState">[1]Setup!$V$4</definedName>
    <definedName name="AddIN_Temp">[1]Setup!$U$18</definedName>
    <definedName name="Base_Policy">[1]Setup!$V$21</definedName>
    <definedName name="CAIR_Share">'[1]state list abb'!$G$1:$I$65536</definedName>
    <definedName name="CAIR_State">'[1]state list abb'!$E$1:$E$65536</definedName>
    <definedName name="Cap_Region">[1]Cap_Summary!$A$1:$A$65536</definedName>
    <definedName name="Coal">[1]Setup!$J$28:$J$44</definedName>
    <definedName name="CoalRegion">'[1]Input - Coal Supply'!$A$1:$B$65536</definedName>
    <definedName name="cofiring_capacity">#REF!</definedName>
    <definedName name="cofiring_energy">'[2]Coal and Gas Cofiring 091213'!$E$5:$M$152</definedName>
    <definedName name="cofiring_lookup">'[2]Coal and Gas Cofiring 091213'!$A$5:$A$152</definedName>
    <definedName name="Comb_Cost">[1]Setup!$Q$21</definedName>
    <definedName name="ContigRange">'[1]Create LoadShape'!$A$79:$A$110</definedName>
    <definedName name="Country_Map">'[1]state list abb'!$AJ$1:$AL$65536</definedName>
    <definedName name="CountryMap">'[1]state list abb'!$AJ$2:$AL$33</definedName>
    <definedName name="CutrptANS">[1]Setup!$V$6</definedName>
    <definedName name="Emiss_File">[1]Setup!$V$8</definedName>
    <definedName name="ExtraPlants">'[1]state list abb'!$K$1:$K$65536</definedName>
    <definedName name="FirstYear">[1]NPV!$E$2</definedName>
    <definedName name="FormulaBlock">[1]NPV!$E$1:$F$6</definedName>
    <definedName name="FossilRange">'[1]input - Collapse Tables'!$AV$1:$AX$65536</definedName>
    <definedName name="FuelType">'[1]state list abb'!$Q$1:$R$65536</definedName>
    <definedName name="HeatContent">'[1]Input - Coal Supply'!$G$1:$H$65536</definedName>
    <definedName name="LastYear">[1]NPV!$E$3</definedName>
    <definedName name="LogANS">[1]Setup!$V$5</definedName>
    <definedName name="lookup">#REF!</definedName>
    <definedName name="NewBuildANS">[1]Setup!$R$6</definedName>
    <definedName name="PieChart_Data">#REF!</definedName>
    <definedName name="PlantType">'[1]input - Collapse Tables'!$AV$1:$AW$65536</definedName>
    <definedName name="ProvinceList">'[1]state list abb'!$B$56</definedName>
    <definedName name="Retro_Place">#REF!</definedName>
    <definedName name="RPEAns">[1]Setup!$V$2</definedName>
    <definedName name="SliceTable">'[1]state list abb'!$AO$13:$AP$21</definedName>
    <definedName name="StateList">'[1]state list abb'!$B$2:$B$50</definedName>
    <definedName name="Sum_Capacity">[1]Summary!$N$11</definedName>
    <definedName name="Sum_CoalPrice">[1]Summary!$N$9</definedName>
    <definedName name="Sum_CoalProd">[1]Summary!$N$7</definedName>
    <definedName name="Sum_CoalUse">[1]Summary!$N$8</definedName>
    <definedName name="Sum_Cost">[1]Summary!$N$4</definedName>
    <definedName name="Sum_Emis">[1]Summary!$N$15</definedName>
    <definedName name="Sum_Emiss">[1]Summary!#REF!</definedName>
    <definedName name="Sum_Gen">[1]Summary!$N$6</definedName>
    <definedName name="Sum_Henry">[1]Summary!$N$10</definedName>
    <definedName name="Sum_NatEmis">[1]Summary!$N$14</definedName>
    <definedName name="Sum_NatEmiss">[1]Summary!#REF!</definedName>
    <definedName name="Sum_NewCap">[1]Summary!$N$16</definedName>
    <definedName name="Sum_NOx">[1]Summary!$N$18</definedName>
    <definedName name="Sum_Retire">[1]Summary!$N$12</definedName>
    <definedName name="Sum_Retro">[1]Summary!$N$5</definedName>
    <definedName name="Sum_SO2">[1]Summary!$N$17</definedName>
    <definedName name="Sum_Wholesale">[1]Summary!$N$13</definedName>
    <definedName name="Sys_Report">[1]Setup!$V$13</definedName>
    <definedName name="Tbl_Cap">#REF!</definedName>
    <definedName name="Thepath">[1]Setup!$P$17</definedName>
    <definedName name="TheStorePath">[1]Setup!$P$22</definedName>
    <definedName name="TitleChange">'[1]state list abb'!$AO$2:$AP$8</definedName>
    <definedName name="WordANS">[1]Setup!$V$3</definedName>
    <definedName name="WordPrintANS">[1]Setup!$V$4</definedName>
    <definedName name="YrDollars">[1]Setup!$Q$14</definedName>
  </definedNames>
  <calcPr calcId="145621"/>
</workbook>
</file>

<file path=xl/calcChain.xml><?xml version="1.0" encoding="utf-8"?>
<calcChain xmlns="http://schemas.openxmlformats.org/spreadsheetml/2006/main">
  <c r="S8" i="7" l="1"/>
  <c r="T8" i="7"/>
  <c r="U8" i="7"/>
  <c r="V8" i="7"/>
  <c r="W8" i="7"/>
  <c r="X8" i="7"/>
  <c r="S9" i="7"/>
  <c r="T9" i="7"/>
  <c r="U9" i="7"/>
  <c r="V9" i="7"/>
  <c r="W9" i="7"/>
  <c r="X9" i="7"/>
  <c r="S10" i="7"/>
  <c r="T10" i="7"/>
  <c r="U10" i="7"/>
  <c r="V10" i="7"/>
  <c r="W10" i="7"/>
  <c r="X10" i="7"/>
  <c r="S11" i="7"/>
  <c r="T11" i="7"/>
  <c r="U11" i="7"/>
  <c r="V11" i="7"/>
  <c r="W11" i="7"/>
  <c r="X11" i="7"/>
  <c r="S12" i="7"/>
  <c r="T12" i="7"/>
  <c r="U12" i="7"/>
  <c r="V12" i="7"/>
  <c r="W12" i="7"/>
  <c r="X12" i="7"/>
  <c r="S13" i="7"/>
  <c r="T13" i="7"/>
  <c r="U13" i="7"/>
  <c r="V13" i="7"/>
  <c r="W13" i="7"/>
  <c r="X13" i="7"/>
  <c r="S14" i="7"/>
  <c r="T14" i="7"/>
  <c r="U14" i="7"/>
  <c r="V14" i="7"/>
  <c r="W14" i="7"/>
  <c r="X14" i="7"/>
  <c r="S15" i="7"/>
  <c r="T15" i="7"/>
  <c r="U15" i="7"/>
  <c r="V15" i="7"/>
  <c r="W15" i="7"/>
  <c r="X15" i="7"/>
  <c r="S16" i="7"/>
  <c r="T16" i="7"/>
  <c r="U16" i="7"/>
  <c r="V16" i="7"/>
  <c r="W16" i="7"/>
  <c r="X16" i="7"/>
  <c r="S17" i="7"/>
  <c r="T17" i="7"/>
  <c r="U17" i="7"/>
  <c r="V17" i="7"/>
  <c r="W17" i="7"/>
  <c r="X17" i="7"/>
  <c r="S18" i="7"/>
  <c r="T18" i="7"/>
  <c r="U18" i="7"/>
  <c r="V18" i="7"/>
  <c r="W18" i="7"/>
  <c r="X18" i="7"/>
  <c r="T7" i="7"/>
  <c r="U7" i="7"/>
  <c r="V7" i="7"/>
  <c r="W7" i="7"/>
  <c r="X7" i="7"/>
  <c r="S7" i="7"/>
  <c r="K19" i="7"/>
  <c r="L19" i="7"/>
  <c r="M19" i="7"/>
  <c r="N19" i="7"/>
  <c r="O19" i="7"/>
  <c r="P19" i="7"/>
  <c r="Q19" i="7"/>
  <c r="K20" i="7"/>
  <c r="L20" i="7"/>
  <c r="M20" i="7"/>
  <c r="N20" i="7"/>
  <c r="O20" i="7"/>
  <c r="P20" i="7"/>
  <c r="Q20" i="7"/>
  <c r="K21" i="7"/>
  <c r="L21" i="7"/>
  <c r="M21" i="7"/>
  <c r="N21" i="7"/>
  <c r="O21" i="7"/>
  <c r="P21" i="7"/>
  <c r="Q21" i="7"/>
  <c r="K22" i="7"/>
  <c r="L22" i="7"/>
  <c r="M22" i="7"/>
  <c r="N22" i="7"/>
  <c r="O22" i="7"/>
  <c r="P22" i="7"/>
  <c r="Q22" i="7"/>
  <c r="K23" i="7"/>
  <c r="L23" i="7"/>
  <c r="M23" i="7"/>
  <c r="N23" i="7"/>
  <c r="O23" i="7"/>
  <c r="P23" i="7"/>
  <c r="Q23" i="7"/>
  <c r="K24" i="7"/>
  <c r="L24" i="7"/>
  <c r="M24" i="7"/>
  <c r="N24" i="7"/>
  <c r="O24" i="7"/>
  <c r="P24" i="7"/>
  <c r="Q24" i="7"/>
  <c r="K25" i="7"/>
  <c r="L25" i="7"/>
  <c r="M25" i="7"/>
  <c r="N25" i="7"/>
  <c r="O25" i="7"/>
  <c r="P25" i="7"/>
  <c r="Q25" i="7"/>
  <c r="K26" i="7"/>
  <c r="L26" i="7"/>
  <c r="M26" i="7"/>
  <c r="N26" i="7"/>
  <c r="O26" i="7"/>
  <c r="P26" i="7"/>
  <c r="Q26" i="7"/>
  <c r="K27" i="7"/>
  <c r="L27" i="7"/>
  <c r="M27" i="7"/>
  <c r="N27" i="7"/>
  <c r="O27" i="7"/>
  <c r="P27" i="7"/>
  <c r="Q27" i="7"/>
  <c r="K28" i="7"/>
  <c r="L28" i="7"/>
  <c r="M28" i="7"/>
  <c r="N28" i="7"/>
  <c r="O28" i="7"/>
  <c r="P28" i="7"/>
  <c r="Q28" i="7"/>
  <c r="K29" i="7"/>
  <c r="L29" i="7"/>
  <c r="M29" i="7"/>
  <c r="N29" i="7"/>
  <c r="O29" i="7"/>
  <c r="P29" i="7"/>
  <c r="Q29" i="7"/>
  <c r="K30" i="7"/>
  <c r="L30" i="7"/>
  <c r="M30" i="7"/>
  <c r="N30" i="7"/>
  <c r="O30" i="7"/>
  <c r="P30" i="7"/>
  <c r="Q30" i="7"/>
  <c r="K31" i="7"/>
  <c r="L31" i="7"/>
  <c r="M31" i="7"/>
  <c r="N31" i="7"/>
  <c r="O31" i="7"/>
  <c r="P31" i="7"/>
  <c r="Q31" i="7"/>
  <c r="K32" i="7"/>
  <c r="L32" i="7"/>
  <c r="M32" i="7"/>
  <c r="N32" i="7"/>
  <c r="O32" i="7"/>
  <c r="P32" i="7"/>
  <c r="Q32" i="7"/>
  <c r="K33" i="7"/>
  <c r="L33" i="7"/>
  <c r="M33" i="7"/>
  <c r="N33" i="7"/>
  <c r="O33" i="7"/>
  <c r="P33" i="7"/>
  <c r="Q33" i="7"/>
  <c r="K34" i="7"/>
  <c r="L34" i="7"/>
  <c r="M34" i="7"/>
  <c r="N34" i="7"/>
  <c r="O34" i="7"/>
  <c r="P34" i="7"/>
  <c r="Q34" i="7"/>
  <c r="K35" i="7"/>
  <c r="L35" i="7"/>
  <c r="M35" i="7"/>
  <c r="N35" i="7"/>
  <c r="O35" i="7"/>
  <c r="P35" i="7"/>
  <c r="Q35" i="7"/>
  <c r="K36" i="7"/>
  <c r="L36" i="7"/>
  <c r="M36" i="7"/>
  <c r="N36" i="7"/>
  <c r="O36" i="7"/>
  <c r="P36" i="7"/>
  <c r="Q36" i="7"/>
  <c r="K37" i="7"/>
  <c r="L37" i="7"/>
  <c r="M37" i="7"/>
  <c r="N37" i="7"/>
  <c r="O37" i="7"/>
  <c r="P37" i="7"/>
  <c r="Q37" i="7"/>
  <c r="K38" i="7"/>
  <c r="L38" i="7"/>
  <c r="M38" i="7"/>
  <c r="N38" i="7"/>
  <c r="O38" i="7"/>
  <c r="P38" i="7"/>
  <c r="Q38" i="7"/>
  <c r="K39" i="7"/>
  <c r="L39" i="7"/>
  <c r="M39" i="7"/>
  <c r="N39" i="7"/>
  <c r="O39" i="7"/>
  <c r="P39" i="7"/>
  <c r="Q39" i="7"/>
  <c r="K40" i="7"/>
  <c r="L40" i="7"/>
  <c r="M40" i="7"/>
  <c r="N40" i="7"/>
  <c r="O40" i="7"/>
  <c r="P40" i="7"/>
  <c r="Q40" i="7"/>
  <c r="K41" i="7"/>
  <c r="L41" i="7"/>
  <c r="M41" i="7"/>
  <c r="N41" i="7"/>
  <c r="O41" i="7"/>
  <c r="P41" i="7"/>
  <c r="Q41" i="7"/>
  <c r="K42" i="7"/>
  <c r="L42" i="7"/>
  <c r="M42" i="7"/>
  <c r="N42" i="7"/>
  <c r="O42" i="7"/>
  <c r="P42" i="7"/>
  <c r="Q42" i="7"/>
  <c r="K43" i="7"/>
  <c r="L43" i="7"/>
  <c r="M43" i="7"/>
  <c r="N43" i="7"/>
  <c r="O43" i="7"/>
  <c r="P43" i="7"/>
  <c r="Q43" i="7"/>
  <c r="K44" i="7"/>
  <c r="L44" i="7"/>
  <c r="M44" i="7"/>
  <c r="N44" i="7"/>
  <c r="O44" i="7"/>
  <c r="P44" i="7"/>
  <c r="Q44" i="7"/>
  <c r="K45" i="7"/>
  <c r="L45" i="7"/>
  <c r="M45" i="7"/>
  <c r="N45" i="7"/>
  <c r="O45" i="7"/>
  <c r="P45" i="7"/>
  <c r="Q45" i="7"/>
  <c r="K46" i="7"/>
  <c r="L46" i="7"/>
  <c r="M46" i="7"/>
  <c r="N46" i="7"/>
  <c r="O46" i="7"/>
  <c r="P46" i="7"/>
  <c r="Q46" i="7"/>
  <c r="K47" i="7"/>
  <c r="L47" i="7"/>
  <c r="M47" i="7"/>
  <c r="N47" i="7"/>
  <c r="O47" i="7"/>
  <c r="P47" i="7"/>
  <c r="Q47" i="7"/>
  <c r="K48" i="7"/>
  <c r="L48" i="7"/>
  <c r="M48" i="7"/>
  <c r="N48" i="7"/>
  <c r="O48" i="7"/>
  <c r="P48" i="7"/>
  <c r="Q48" i="7"/>
  <c r="K49" i="7"/>
  <c r="L49" i="7"/>
  <c r="M49" i="7"/>
  <c r="N49" i="7"/>
  <c r="O49" i="7"/>
  <c r="P49" i="7"/>
  <c r="Q49" i="7"/>
  <c r="K50" i="7"/>
  <c r="L50" i="7"/>
  <c r="M50" i="7"/>
  <c r="N50" i="7"/>
  <c r="O50" i="7"/>
  <c r="P50" i="7"/>
  <c r="Q50" i="7"/>
  <c r="K51" i="7"/>
  <c r="L51" i="7"/>
  <c r="M51" i="7"/>
  <c r="N51" i="7"/>
  <c r="O51" i="7"/>
  <c r="P51" i="7"/>
  <c r="Q51" i="7"/>
  <c r="K52" i="7"/>
  <c r="L52" i="7"/>
  <c r="M52" i="7"/>
  <c r="N52" i="7"/>
  <c r="O52" i="7"/>
  <c r="P52" i="7"/>
  <c r="Q52" i="7"/>
  <c r="K53" i="7"/>
  <c r="L53" i="7"/>
  <c r="M53" i="7"/>
  <c r="N53" i="7"/>
  <c r="O53" i="7"/>
  <c r="P53" i="7"/>
  <c r="Q53" i="7"/>
  <c r="K54" i="7"/>
  <c r="L54" i="7"/>
  <c r="M54" i="7"/>
  <c r="N54" i="7"/>
  <c r="O54" i="7"/>
  <c r="P54" i="7"/>
  <c r="Q54" i="7"/>
  <c r="K55" i="7"/>
  <c r="L55" i="7"/>
  <c r="M55" i="7"/>
  <c r="N55" i="7"/>
  <c r="O55" i="7"/>
  <c r="P55" i="7"/>
  <c r="Q55" i="7"/>
  <c r="K56" i="7"/>
  <c r="L56" i="7"/>
  <c r="M56" i="7"/>
  <c r="N56" i="7"/>
  <c r="O56" i="7"/>
  <c r="P56" i="7"/>
  <c r="Q56" i="7"/>
  <c r="K57" i="7"/>
  <c r="L57" i="7"/>
  <c r="M57" i="7"/>
  <c r="N57" i="7"/>
  <c r="O57" i="7"/>
  <c r="P57" i="7"/>
  <c r="Q57" i="7"/>
  <c r="K58" i="7"/>
  <c r="L58" i="7"/>
  <c r="M58" i="7"/>
  <c r="N58" i="7"/>
  <c r="O58" i="7"/>
  <c r="P58" i="7"/>
  <c r="Q58" i="7"/>
  <c r="K59" i="7"/>
  <c r="L59" i="7"/>
  <c r="M59" i="7"/>
  <c r="N59" i="7"/>
  <c r="O59" i="7"/>
  <c r="P59" i="7"/>
  <c r="Q59" i="7"/>
  <c r="K60" i="7"/>
  <c r="L60" i="7"/>
  <c r="M60" i="7"/>
  <c r="N60" i="7"/>
  <c r="O60" i="7"/>
  <c r="P60" i="7"/>
  <c r="Q60" i="7"/>
  <c r="K61" i="7"/>
  <c r="L61" i="7"/>
  <c r="M61" i="7"/>
  <c r="N61" i="7"/>
  <c r="O61" i="7"/>
  <c r="P61" i="7"/>
  <c r="Q61" i="7"/>
  <c r="K62" i="7"/>
  <c r="L62" i="7"/>
  <c r="M62" i="7"/>
  <c r="N62" i="7"/>
  <c r="O62" i="7"/>
  <c r="P62" i="7"/>
  <c r="Q62" i="7"/>
  <c r="K63" i="7"/>
  <c r="L63" i="7"/>
  <c r="M63" i="7"/>
  <c r="N63" i="7"/>
  <c r="O63" i="7"/>
  <c r="P63" i="7"/>
  <c r="Q63" i="7"/>
  <c r="K64" i="7"/>
  <c r="L64" i="7"/>
  <c r="M64" i="7"/>
  <c r="N64" i="7"/>
  <c r="O64" i="7"/>
  <c r="P64" i="7"/>
  <c r="Q64" i="7"/>
  <c r="K65" i="7"/>
  <c r="L65" i="7"/>
  <c r="M65" i="7"/>
  <c r="N65" i="7"/>
  <c r="O65" i="7"/>
  <c r="P65" i="7"/>
  <c r="Q65" i="7"/>
  <c r="K66" i="7"/>
  <c r="L66" i="7"/>
  <c r="M66" i="7"/>
  <c r="N66" i="7"/>
  <c r="O66" i="7"/>
  <c r="P66" i="7"/>
  <c r="Q66" i="7"/>
  <c r="K67" i="7"/>
  <c r="L67" i="7"/>
  <c r="M67" i="7"/>
  <c r="N67" i="7"/>
  <c r="O67" i="7"/>
  <c r="P67" i="7"/>
  <c r="Q67" i="7"/>
  <c r="K68" i="7"/>
  <c r="L68" i="7"/>
  <c r="M68" i="7"/>
  <c r="N68" i="7"/>
  <c r="O68" i="7"/>
  <c r="P68" i="7"/>
  <c r="Q68" i="7"/>
  <c r="K69" i="7"/>
  <c r="L69" i="7"/>
  <c r="M69" i="7"/>
  <c r="N69" i="7"/>
  <c r="O69" i="7"/>
  <c r="P69" i="7"/>
  <c r="Q69" i="7"/>
  <c r="K70" i="7"/>
  <c r="L70" i="7"/>
  <c r="M70" i="7"/>
  <c r="N70" i="7"/>
  <c r="O70" i="7"/>
  <c r="P70" i="7"/>
  <c r="Q70" i="7"/>
  <c r="K71" i="7"/>
  <c r="L71" i="7"/>
  <c r="M71" i="7"/>
  <c r="N71" i="7"/>
  <c r="O71" i="7"/>
  <c r="P71" i="7"/>
  <c r="Q71" i="7"/>
  <c r="K72" i="7"/>
  <c r="L72" i="7"/>
  <c r="M72" i="7"/>
  <c r="N72" i="7"/>
  <c r="O72" i="7"/>
  <c r="P72" i="7"/>
  <c r="Q72" i="7"/>
  <c r="K73" i="7"/>
  <c r="L73" i="7"/>
  <c r="M73" i="7"/>
  <c r="N73" i="7"/>
  <c r="O73" i="7"/>
  <c r="P73" i="7"/>
  <c r="Q73" i="7"/>
  <c r="K74" i="7"/>
  <c r="L74" i="7"/>
  <c r="M74" i="7"/>
  <c r="N74" i="7"/>
  <c r="O74" i="7"/>
  <c r="P74" i="7"/>
  <c r="Q74" i="7"/>
  <c r="K75" i="7"/>
  <c r="L75" i="7"/>
  <c r="M75" i="7"/>
  <c r="N75" i="7"/>
  <c r="O75" i="7"/>
  <c r="P75" i="7"/>
  <c r="Q75" i="7"/>
  <c r="K76" i="7"/>
  <c r="L76" i="7"/>
  <c r="M76" i="7"/>
  <c r="N76" i="7"/>
  <c r="O76" i="7"/>
  <c r="P76" i="7"/>
  <c r="Q76" i="7"/>
  <c r="K77" i="7"/>
  <c r="L77" i="7"/>
  <c r="M77" i="7"/>
  <c r="N77" i="7"/>
  <c r="O77" i="7"/>
  <c r="P77" i="7"/>
  <c r="Q77" i="7"/>
  <c r="K78" i="7"/>
  <c r="L78" i="7"/>
  <c r="M78" i="7"/>
  <c r="N78" i="7"/>
  <c r="O78" i="7"/>
  <c r="P78" i="7"/>
  <c r="Q78" i="7"/>
  <c r="K79" i="7"/>
  <c r="L79" i="7"/>
  <c r="M79" i="7"/>
  <c r="N79" i="7"/>
  <c r="O79" i="7"/>
  <c r="P79" i="7"/>
  <c r="Q79" i="7"/>
  <c r="K80" i="7"/>
  <c r="L80" i="7"/>
  <c r="M80" i="7"/>
  <c r="N80" i="7"/>
  <c r="O80" i="7"/>
  <c r="P80" i="7"/>
  <c r="Q80" i="7"/>
  <c r="K81" i="7"/>
  <c r="L81" i="7"/>
  <c r="M81" i="7"/>
  <c r="N81" i="7"/>
  <c r="O81" i="7"/>
  <c r="P81" i="7"/>
  <c r="Q81" i="7"/>
  <c r="K82" i="7"/>
  <c r="L82" i="7"/>
  <c r="M82" i="7"/>
  <c r="N82" i="7"/>
  <c r="O82" i="7"/>
  <c r="P82" i="7"/>
  <c r="Q82" i="7"/>
  <c r="K83" i="7"/>
  <c r="L83" i="7"/>
  <c r="M83" i="7"/>
  <c r="N83" i="7"/>
  <c r="O83" i="7"/>
  <c r="P83" i="7"/>
  <c r="Q83" i="7"/>
  <c r="K84" i="7"/>
  <c r="L84" i="7"/>
  <c r="M84" i="7"/>
  <c r="N84" i="7"/>
  <c r="O84" i="7"/>
  <c r="P84" i="7"/>
  <c r="Q84" i="7"/>
  <c r="K85" i="7"/>
  <c r="L85" i="7"/>
  <c r="M85" i="7"/>
  <c r="N85" i="7"/>
  <c r="O85" i="7"/>
  <c r="P85" i="7"/>
  <c r="Q85" i="7"/>
  <c r="K86" i="7"/>
  <c r="L86" i="7"/>
  <c r="M86" i="7"/>
  <c r="N86" i="7"/>
  <c r="O86" i="7"/>
  <c r="P86" i="7"/>
  <c r="Q86" i="7"/>
  <c r="K87" i="7"/>
  <c r="L87" i="7"/>
  <c r="M87" i="7"/>
  <c r="N87" i="7"/>
  <c r="O87" i="7"/>
  <c r="P87" i="7"/>
  <c r="Q87" i="7"/>
  <c r="K88" i="7"/>
  <c r="L88" i="7"/>
  <c r="M88" i="7"/>
  <c r="N88" i="7"/>
  <c r="O88" i="7"/>
  <c r="P88" i="7"/>
  <c r="Q88" i="7"/>
  <c r="K89" i="7"/>
  <c r="L89" i="7"/>
  <c r="M89" i="7"/>
  <c r="N89" i="7"/>
  <c r="O89" i="7"/>
  <c r="P89" i="7"/>
  <c r="Q89" i="7"/>
  <c r="K90" i="7"/>
  <c r="L90" i="7"/>
  <c r="M90" i="7"/>
  <c r="N90" i="7"/>
  <c r="O90" i="7"/>
  <c r="P90" i="7"/>
  <c r="Q90" i="7"/>
  <c r="K91" i="7"/>
  <c r="L91" i="7"/>
  <c r="M91" i="7"/>
  <c r="N91" i="7"/>
  <c r="O91" i="7"/>
  <c r="P91" i="7"/>
  <c r="Q91" i="7"/>
  <c r="K92" i="7"/>
  <c r="L92" i="7"/>
  <c r="M92" i="7"/>
  <c r="N92" i="7"/>
  <c r="O92" i="7"/>
  <c r="P92" i="7"/>
  <c r="Q92" i="7"/>
  <c r="K93" i="7"/>
  <c r="L93" i="7"/>
  <c r="M93" i="7"/>
  <c r="N93" i="7"/>
  <c r="O93" i="7"/>
  <c r="P93" i="7"/>
  <c r="Q93" i="7"/>
  <c r="K94" i="7"/>
  <c r="L94" i="7"/>
  <c r="M94" i="7"/>
  <c r="N94" i="7"/>
  <c r="O94" i="7"/>
  <c r="P94" i="7"/>
  <c r="Q94" i="7"/>
  <c r="K95" i="7"/>
  <c r="L95" i="7"/>
  <c r="M95" i="7"/>
  <c r="N95" i="7"/>
  <c r="O95" i="7"/>
  <c r="P95" i="7"/>
  <c r="Q95" i="7"/>
  <c r="K96" i="7"/>
  <c r="L96" i="7"/>
  <c r="M96" i="7"/>
  <c r="N96" i="7"/>
  <c r="O96" i="7"/>
  <c r="P96" i="7"/>
  <c r="Q96" i="7"/>
  <c r="K97" i="7"/>
  <c r="L97" i="7"/>
  <c r="M97" i="7"/>
  <c r="N97" i="7"/>
  <c r="O97" i="7"/>
  <c r="P97" i="7"/>
  <c r="Q97" i="7"/>
  <c r="K98" i="7"/>
  <c r="L98" i="7"/>
  <c r="M98" i="7"/>
  <c r="N98" i="7"/>
  <c r="O98" i="7"/>
  <c r="P98" i="7"/>
  <c r="Q98" i="7"/>
  <c r="K99" i="7"/>
  <c r="L99" i="7"/>
  <c r="M99" i="7"/>
  <c r="N99" i="7"/>
  <c r="O99" i="7"/>
  <c r="P99" i="7"/>
  <c r="Q99" i="7"/>
  <c r="K100" i="7"/>
  <c r="L100" i="7"/>
  <c r="M100" i="7"/>
  <c r="N100" i="7"/>
  <c r="O100" i="7"/>
  <c r="P100" i="7"/>
  <c r="Q100" i="7"/>
  <c r="K101" i="7"/>
  <c r="L101" i="7"/>
  <c r="M101" i="7"/>
  <c r="N101" i="7"/>
  <c r="O101" i="7"/>
  <c r="P101" i="7"/>
  <c r="Q101" i="7"/>
  <c r="K102" i="7"/>
  <c r="L102" i="7"/>
  <c r="M102" i="7"/>
  <c r="N102" i="7"/>
  <c r="O102" i="7"/>
  <c r="P102" i="7"/>
  <c r="Q102" i="7"/>
  <c r="K103" i="7"/>
  <c r="L103" i="7"/>
  <c r="M103" i="7"/>
  <c r="N103" i="7"/>
  <c r="O103" i="7"/>
  <c r="P103" i="7"/>
  <c r="Q103" i="7"/>
  <c r="K104" i="7"/>
  <c r="L104" i="7"/>
  <c r="M104" i="7"/>
  <c r="N104" i="7"/>
  <c r="O104" i="7"/>
  <c r="P104" i="7"/>
  <c r="Q104" i="7"/>
  <c r="K105" i="7"/>
  <c r="L105" i="7"/>
  <c r="M105" i="7"/>
  <c r="N105" i="7"/>
  <c r="O105" i="7"/>
  <c r="P105" i="7"/>
  <c r="Q105" i="7"/>
  <c r="K106" i="7"/>
  <c r="L106" i="7"/>
  <c r="M106" i="7"/>
  <c r="N106" i="7"/>
  <c r="O106" i="7"/>
  <c r="P106" i="7"/>
  <c r="Q106" i="7"/>
  <c r="K107" i="7"/>
  <c r="L107" i="7"/>
  <c r="M107" i="7"/>
  <c r="N107" i="7"/>
  <c r="O107" i="7"/>
  <c r="P107" i="7"/>
  <c r="Q107" i="7"/>
  <c r="K108" i="7"/>
  <c r="L108" i="7"/>
  <c r="M108" i="7"/>
  <c r="N108" i="7"/>
  <c r="O108" i="7"/>
  <c r="P108" i="7"/>
  <c r="Q108" i="7"/>
  <c r="K109" i="7"/>
  <c r="L109" i="7"/>
  <c r="M109" i="7"/>
  <c r="N109" i="7"/>
  <c r="O109" i="7"/>
  <c r="P109" i="7"/>
  <c r="Q109" i="7"/>
  <c r="K110" i="7"/>
  <c r="L110" i="7"/>
  <c r="M110" i="7"/>
  <c r="N110" i="7"/>
  <c r="O110" i="7"/>
  <c r="P110" i="7"/>
  <c r="Q110" i="7"/>
  <c r="K111" i="7"/>
  <c r="L111" i="7"/>
  <c r="M111" i="7"/>
  <c r="N111" i="7"/>
  <c r="O111" i="7"/>
  <c r="P111" i="7"/>
  <c r="Q111" i="7"/>
  <c r="K112" i="7"/>
  <c r="L112" i="7"/>
  <c r="M112" i="7"/>
  <c r="N112" i="7"/>
  <c r="O112" i="7"/>
  <c r="P112" i="7"/>
  <c r="Q112" i="7"/>
  <c r="K113" i="7"/>
  <c r="L113" i="7"/>
  <c r="M113" i="7"/>
  <c r="N113" i="7"/>
  <c r="O113" i="7"/>
  <c r="P113" i="7"/>
  <c r="Q113" i="7"/>
  <c r="K114" i="7"/>
  <c r="L114" i="7"/>
  <c r="M114" i="7"/>
  <c r="N114" i="7"/>
  <c r="O114" i="7"/>
  <c r="P114" i="7"/>
  <c r="Q114" i="7"/>
  <c r="K115" i="7"/>
  <c r="L115" i="7"/>
  <c r="M115" i="7"/>
  <c r="N115" i="7"/>
  <c r="O115" i="7"/>
  <c r="P115" i="7"/>
  <c r="Q115" i="7"/>
  <c r="K116" i="7"/>
  <c r="L116" i="7"/>
  <c r="M116" i="7"/>
  <c r="N116" i="7"/>
  <c r="O116" i="7"/>
  <c r="P116" i="7"/>
  <c r="Q116" i="7"/>
  <c r="K117" i="7"/>
  <c r="L117" i="7"/>
  <c r="M117" i="7"/>
  <c r="N117" i="7"/>
  <c r="O117" i="7"/>
  <c r="P117" i="7"/>
  <c r="Q117" i="7"/>
  <c r="K118" i="7"/>
  <c r="L118" i="7"/>
  <c r="M118" i="7"/>
  <c r="N118" i="7"/>
  <c r="O118" i="7"/>
  <c r="P118" i="7"/>
  <c r="Q118" i="7"/>
  <c r="K119" i="7"/>
  <c r="L119" i="7"/>
  <c r="M119" i="7"/>
  <c r="N119" i="7"/>
  <c r="O119" i="7"/>
  <c r="P119" i="7"/>
  <c r="Q119" i="7"/>
  <c r="K120" i="7"/>
  <c r="L120" i="7"/>
  <c r="M120" i="7"/>
  <c r="N120" i="7"/>
  <c r="O120" i="7"/>
  <c r="P120" i="7"/>
  <c r="Q120" i="7"/>
  <c r="K121" i="7"/>
  <c r="L121" i="7"/>
  <c r="M121" i="7"/>
  <c r="N121" i="7"/>
  <c r="O121" i="7"/>
  <c r="P121" i="7"/>
  <c r="Q121" i="7"/>
  <c r="K122" i="7"/>
  <c r="L122" i="7"/>
  <c r="M122" i="7"/>
  <c r="N122" i="7"/>
  <c r="O122" i="7"/>
  <c r="P122" i="7"/>
  <c r="Q122" i="7"/>
  <c r="K123" i="7"/>
  <c r="L123" i="7"/>
  <c r="M123" i="7"/>
  <c r="N123" i="7"/>
  <c r="O123" i="7"/>
  <c r="P123" i="7"/>
  <c r="Q123" i="7"/>
  <c r="K124" i="7"/>
  <c r="L124" i="7"/>
  <c r="M124" i="7"/>
  <c r="N124" i="7"/>
  <c r="O124" i="7"/>
  <c r="P124" i="7"/>
  <c r="Q124" i="7"/>
  <c r="K125" i="7"/>
  <c r="L125" i="7"/>
  <c r="M125" i="7"/>
  <c r="N125" i="7"/>
  <c r="O125" i="7"/>
  <c r="P125" i="7"/>
  <c r="Q125" i="7"/>
  <c r="K126" i="7"/>
  <c r="L126" i="7"/>
  <c r="M126" i="7"/>
  <c r="N126" i="7"/>
  <c r="O126" i="7"/>
  <c r="P126" i="7"/>
  <c r="Q126" i="7"/>
  <c r="K127" i="7"/>
  <c r="L127" i="7"/>
  <c r="M127" i="7"/>
  <c r="N127" i="7"/>
  <c r="O127" i="7"/>
  <c r="P127" i="7"/>
  <c r="Q127" i="7"/>
  <c r="K128" i="7"/>
  <c r="L128" i="7"/>
  <c r="M128" i="7"/>
  <c r="N128" i="7"/>
  <c r="O128" i="7"/>
  <c r="P128" i="7"/>
  <c r="Q128" i="7"/>
  <c r="K129" i="7"/>
  <c r="L129" i="7"/>
  <c r="M129" i="7"/>
  <c r="N129" i="7"/>
  <c r="O129" i="7"/>
  <c r="P129" i="7"/>
  <c r="Q129" i="7"/>
  <c r="K130" i="7"/>
  <c r="L130" i="7"/>
  <c r="M130" i="7"/>
  <c r="N130" i="7"/>
  <c r="O130" i="7"/>
  <c r="P130" i="7"/>
  <c r="Q130" i="7"/>
  <c r="K131" i="7"/>
  <c r="L131" i="7"/>
  <c r="M131" i="7"/>
  <c r="N131" i="7"/>
  <c r="O131" i="7"/>
  <c r="P131" i="7"/>
  <c r="Q131" i="7"/>
  <c r="K132" i="7"/>
  <c r="L132" i="7"/>
  <c r="M132" i="7"/>
  <c r="N132" i="7"/>
  <c r="O132" i="7"/>
  <c r="P132" i="7"/>
  <c r="Q132" i="7"/>
  <c r="K133" i="7"/>
  <c r="L133" i="7"/>
  <c r="M133" i="7"/>
  <c r="N133" i="7"/>
  <c r="O133" i="7"/>
  <c r="P133" i="7"/>
  <c r="Q133" i="7"/>
  <c r="K134" i="7"/>
  <c r="L134" i="7"/>
  <c r="M134" i="7"/>
  <c r="N134" i="7"/>
  <c r="O134" i="7"/>
  <c r="P134" i="7"/>
  <c r="Q134" i="7"/>
  <c r="K135" i="7"/>
  <c r="L135" i="7"/>
  <c r="M135" i="7"/>
  <c r="N135" i="7"/>
  <c r="O135" i="7"/>
  <c r="P135" i="7"/>
  <c r="Q135" i="7"/>
  <c r="K136" i="7"/>
  <c r="L136" i="7"/>
  <c r="M136" i="7"/>
  <c r="N136" i="7"/>
  <c r="O136" i="7"/>
  <c r="P136" i="7"/>
  <c r="Q136" i="7"/>
  <c r="K137" i="7"/>
  <c r="L137" i="7"/>
  <c r="M137" i="7"/>
  <c r="N137" i="7"/>
  <c r="O137" i="7"/>
  <c r="P137" i="7"/>
  <c r="Q137" i="7"/>
  <c r="K138" i="7"/>
  <c r="L138" i="7"/>
  <c r="M138" i="7"/>
  <c r="N138" i="7"/>
  <c r="O138" i="7"/>
  <c r="P138" i="7"/>
  <c r="Q138" i="7"/>
  <c r="K139" i="7"/>
  <c r="L139" i="7"/>
  <c r="M139" i="7"/>
  <c r="N139" i="7"/>
  <c r="O139" i="7"/>
  <c r="P139" i="7"/>
  <c r="Q139" i="7"/>
  <c r="K140" i="7"/>
  <c r="L140" i="7"/>
  <c r="M140" i="7"/>
  <c r="N140" i="7"/>
  <c r="O140" i="7"/>
  <c r="P140" i="7"/>
  <c r="Q140" i="7"/>
  <c r="K141" i="7"/>
  <c r="L141" i="7"/>
  <c r="M141" i="7"/>
  <c r="N141" i="7"/>
  <c r="O141" i="7"/>
  <c r="P141" i="7"/>
  <c r="Q141" i="7"/>
  <c r="K142" i="7"/>
  <c r="L142" i="7"/>
  <c r="M142" i="7"/>
  <c r="N142" i="7"/>
  <c r="O142" i="7"/>
  <c r="P142" i="7"/>
  <c r="Q142" i="7"/>
  <c r="K143" i="7"/>
  <c r="L143" i="7"/>
  <c r="M143" i="7"/>
  <c r="N143" i="7"/>
  <c r="O143" i="7"/>
  <c r="P143" i="7"/>
  <c r="Q143" i="7"/>
  <c r="K144" i="7"/>
  <c r="L144" i="7"/>
  <c r="M144" i="7"/>
  <c r="N144" i="7"/>
  <c r="O144" i="7"/>
  <c r="P144" i="7"/>
  <c r="Q144" i="7"/>
  <c r="K145" i="7"/>
  <c r="L145" i="7"/>
  <c r="M145" i="7"/>
  <c r="N145" i="7"/>
  <c r="O145" i="7"/>
  <c r="P145" i="7"/>
  <c r="Q145" i="7"/>
  <c r="K146" i="7"/>
  <c r="L146" i="7"/>
  <c r="M146" i="7"/>
  <c r="N146" i="7"/>
  <c r="O146" i="7"/>
  <c r="P146" i="7"/>
  <c r="Q146" i="7"/>
  <c r="K147" i="7"/>
  <c r="L147" i="7"/>
  <c r="M147" i="7"/>
  <c r="N147" i="7"/>
  <c r="O147" i="7"/>
  <c r="P147" i="7"/>
  <c r="Q147" i="7"/>
  <c r="K148" i="7"/>
  <c r="L148" i="7"/>
  <c r="M148" i="7"/>
  <c r="N148" i="7"/>
  <c r="O148" i="7"/>
  <c r="P148" i="7"/>
  <c r="Q148" i="7"/>
  <c r="K149" i="7"/>
  <c r="L149" i="7"/>
  <c r="M149" i="7"/>
  <c r="N149" i="7"/>
  <c r="O149" i="7"/>
  <c r="P149" i="7"/>
  <c r="Q149" i="7"/>
  <c r="K150" i="7"/>
  <c r="L150" i="7"/>
  <c r="M150" i="7"/>
  <c r="N150" i="7"/>
  <c r="O150" i="7"/>
  <c r="P150" i="7"/>
  <c r="Q150" i="7"/>
  <c r="K151" i="7"/>
  <c r="L151" i="7"/>
  <c r="M151" i="7"/>
  <c r="N151" i="7"/>
  <c r="O151" i="7"/>
  <c r="P151" i="7"/>
  <c r="Q151" i="7"/>
  <c r="K152" i="7"/>
  <c r="L152" i="7"/>
  <c r="M152" i="7"/>
  <c r="N152" i="7"/>
  <c r="O152" i="7"/>
  <c r="P152" i="7"/>
  <c r="Q152" i="7"/>
  <c r="K153" i="7"/>
  <c r="L153" i="7"/>
  <c r="M153" i="7"/>
  <c r="N153" i="7"/>
  <c r="O153" i="7"/>
  <c r="P153" i="7"/>
  <c r="Q153" i="7"/>
  <c r="K154" i="7"/>
  <c r="L154" i="7"/>
  <c r="M154" i="7"/>
  <c r="N154" i="7"/>
  <c r="O154" i="7"/>
  <c r="P154" i="7"/>
  <c r="Q154" i="7"/>
  <c r="K155" i="7"/>
  <c r="L155" i="7"/>
  <c r="M155" i="7"/>
  <c r="N155" i="7"/>
  <c r="O155" i="7"/>
  <c r="P155" i="7"/>
  <c r="Q155" i="7"/>
  <c r="K156" i="7"/>
  <c r="L156" i="7"/>
  <c r="M156" i="7"/>
  <c r="N156" i="7"/>
  <c r="O156" i="7"/>
  <c r="P156" i="7"/>
  <c r="Q156" i="7"/>
  <c r="K157" i="7"/>
  <c r="L157" i="7"/>
  <c r="M157" i="7"/>
  <c r="N157" i="7"/>
  <c r="O157" i="7"/>
  <c r="P157" i="7"/>
  <c r="Q157" i="7"/>
  <c r="K158" i="7"/>
  <c r="L158" i="7"/>
  <c r="M158" i="7"/>
  <c r="N158" i="7"/>
  <c r="O158" i="7"/>
  <c r="P158" i="7"/>
  <c r="Q158" i="7"/>
  <c r="K159" i="7"/>
  <c r="L159" i="7"/>
  <c r="M159" i="7"/>
  <c r="N159" i="7"/>
  <c r="O159" i="7"/>
  <c r="P159" i="7"/>
  <c r="Q159" i="7"/>
  <c r="K160" i="7"/>
  <c r="L160" i="7"/>
  <c r="M160" i="7"/>
  <c r="N160" i="7"/>
  <c r="O160" i="7"/>
  <c r="P160" i="7"/>
  <c r="Q160" i="7"/>
  <c r="K161" i="7"/>
  <c r="L161" i="7"/>
  <c r="M161" i="7"/>
  <c r="N161" i="7"/>
  <c r="O161" i="7"/>
  <c r="P161" i="7"/>
  <c r="Q161" i="7"/>
  <c r="K162" i="7"/>
  <c r="L162" i="7"/>
  <c r="M162" i="7"/>
  <c r="N162" i="7"/>
  <c r="O162" i="7"/>
  <c r="P162" i="7"/>
  <c r="Q162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K8" i="7"/>
  <c r="K9" i="7"/>
  <c r="K10" i="7"/>
  <c r="K11" i="7"/>
  <c r="K12" i="7"/>
  <c r="K13" i="7"/>
  <c r="K14" i="7"/>
  <c r="K15" i="7"/>
  <c r="K16" i="7"/>
  <c r="K17" i="7"/>
  <c r="K18" i="7"/>
  <c r="K7" i="7"/>
  <c r="D60" i="68" l="1"/>
  <c r="D59" i="68"/>
  <c r="D58" i="68"/>
  <c r="E3" i="68" l="1"/>
  <c r="F3" i="68"/>
  <c r="G3" i="68"/>
  <c r="H3" i="68"/>
  <c r="I3" i="68"/>
  <c r="J3" i="68"/>
  <c r="K3" i="68"/>
  <c r="L3" i="68"/>
  <c r="D3" i="68"/>
  <c r="R3" i="68" l="1"/>
  <c r="S3" i="68" s="1"/>
  <c r="T3" i="68" s="1"/>
  <c r="U3" i="68" s="1"/>
  <c r="V3" i="68" s="1"/>
  <c r="W3" i="68" s="1"/>
  <c r="X3" i="68" s="1"/>
  <c r="Y3" i="68" s="1"/>
  <c r="Z3" i="68" s="1"/>
  <c r="Z86" i="68" l="1"/>
  <c r="Y86" i="68"/>
  <c r="X86" i="68"/>
  <c r="W86" i="68"/>
  <c r="V86" i="68"/>
  <c r="U86" i="68"/>
  <c r="T86" i="68"/>
  <c r="S86" i="68"/>
  <c r="R86" i="68"/>
  <c r="Z85" i="68"/>
  <c r="Y85" i="68"/>
  <c r="X85" i="68"/>
  <c r="W85" i="68"/>
  <c r="V85" i="68"/>
  <c r="U85" i="68"/>
  <c r="T85" i="68"/>
  <c r="S85" i="68"/>
  <c r="R85" i="68"/>
  <c r="Z84" i="68"/>
  <c r="Y84" i="68"/>
  <c r="X84" i="68"/>
  <c r="W84" i="68"/>
  <c r="V84" i="68"/>
  <c r="U84" i="68"/>
  <c r="T84" i="68"/>
  <c r="S84" i="68"/>
  <c r="R84" i="68"/>
  <c r="Z83" i="68"/>
  <c r="Y83" i="68"/>
  <c r="X83" i="68"/>
  <c r="W83" i="68"/>
  <c r="V83" i="68"/>
  <c r="U83" i="68"/>
  <c r="T83" i="68"/>
  <c r="S83" i="68"/>
  <c r="R83" i="68"/>
  <c r="Z82" i="68"/>
  <c r="Y82" i="68"/>
  <c r="X82" i="68"/>
  <c r="W82" i="68"/>
  <c r="V82" i="68"/>
  <c r="U82" i="68"/>
  <c r="T82" i="68"/>
  <c r="S82" i="68"/>
  <c r="R82" i="68"/>
  <c r="Z81" i="68"/>
  <c r="Y81" i="68"/>
  <c r="X81" i="68"/>
  <c r="W81" i="68"/>
  <c r="V81" i="68"/>
  <c r="U81" i="68"/>
  <c r="T81" i="68"/>
  <c r="S81" i="68"/>
  <c r="R81" i="68"/>
  <c r="Z80" i="68"/>
  <c r="Y80" i="68"/>
  <c r="X80" i="68"/>
  <c r="W80" i="68"/>
  <c r="V80" i="68"/>
  <c r="U80" i="68"/>
  <c r="T80" i="68"/>
  <c r="S80" i="68"/>
  <c r="R80" i="68"/>
  <c r="D81" i="68" l="1"/>
  <c r="E81" i="68"/>
  <c r="F81" i="68"/>
  <c r="G81" i="68"/>
  <c r="H81" i="68"/>
  <c r="I81" i="68"/>
  <c r="J81" i="68"/>
  <c r="K81" i="68"/>
  <c r="L81" i="68"/>
  <c r="D82" i="68"/>
  <c r="E82" i="68"/>
  <c r="F82" i="68"/>
  <c r="G82" i="68"/>
  <c r="H82" i="68"/>
  <c r="I82" i="68"/>
  <c r="J82" i="68"/>
  <c r="K82" i="68"/>
  <c r="L82" i="68"/>
  <c r="D83" i="68"/>
  <c r="E83" i="68"/>
  <c r="F83" i="68"/>
  <c r="G83" i="68"/>
  <c r="H83" i="68"/>
  <c r="I83" i="68"/>
  <c r="J83" i="68"/>
  <c r="K83" i="68"/>
  <c r="L83" i="68"/>
  <c r="D84" i="68"/>
  <c r="E84" i="68"/>
  <c r="F84" i="68"/>
  <c r="G84" i="68"/>
  <c r="H84" i="68"/>
  <c r="I84" i="68"/>
  <c r="J84" i="68"/>
  <c r="K84" i="68"/>
  <c r="L84" i="68"/>
  <c r="D85" i="68"/>
  <c r="E85" i="68"/>
  <c r="F85" i="68"/>
  <c r="G85" i="68"/>
  <c r="H85" i="68"/>
  <c r="I85" i="68"/>
  <c r="J85" i="68"/>
  <c r="K85" i="68"/>
  <c r="L85" i="68"/>
  <c r="D86" i="68"/>
  <c r="E86" i="68"/>
  <c r="F86" i="68"/>
  <c r="G86" i="68"/>
  <c r="H86" i="68"/>
  <c r="I86" i="68"/>
  <c r="J86" i="68"/>
  <c r="K86" i="68"/>
  <c r="L86" i="68"/>
  <c r="D87" i="68"/>
  <c r="E87" i="68"/>
  <c r="F87" i="68"/>
  <c r="G87" i="68"/>
  <c r="H87" i="68"/>
  <c r="I87" i="68"/>
  <c r="J87" i="68"/>
  <c r="K87" i="68"/>
  <c r="L87" i="68"/>
  <c r="D88" i="68"/>
  <c r="E88" i="68"/>
  <c r="F88" i="68"/>
  <c r="G88" i="68"/>
  <c r="H88" i="68"/>
  <c r="I88" i="68"/>
  <c r="J88" i="68"/>
  <c r="K88" i="68"/>
  <c r="L88" i="68"/>
  <c r="E80" i="68"/>
  <c r="F80" i="68"/>
  <c r="G80" i="68"/>
  <c r="H80" i="68"/>
  <c r="I80" i="68"/>
  <c r="J80" i="68"/>
  <c r="K80" i="68"/>
  <c r="L80" i="68"/>
  <c r="D80" i="68"/>
  <c r="E75" i="68"/>
  <c r="F75" i="68"/>
  <c r="G75" i="68"/>
  <c r="H75" i="68"/>
  <c r="I75" i="68"/>
  <c r="J75" i="68"/>
  <c r="K75" i="68"/>
  <c r="L75" i="68"/>
  <c r="D75" i="68"/>
  <c r="D65" i="68"/>
  <c r="E65" i="68" s="1"/>
  <c r="F65" i="68" s="1"/>
  <c r="G65" i="68" s="1"/>
  <c r="H65" i="68" s="1"/>
  <c r="I65" i="68" s="1"/>
  <c r="J65" i="68" s="1"/>
  <c r="K65" i="68" s="1"/>
  <c r="L65" i="68" s="1"/>
  <c r="D66" i="68"/>
  <c r="E66" i="68" s="1"/>
  <c r="F66" i="68" s="1"/>
  <c r="G66" i="68" s="1"/>
  <c r="H66" i="68" s="1"/>
  <c r="I66" i="68" s="1"/>
  <c r="J66" i="68" s="1"/>
  <c r="K66" i="68" s="1"/>
  <c r="L66" i="68" s="1"/>
  <c r="D67" i="68"/>
  <c r="E67" i="68" s="1"/>
  <c r="F67" i="68" s="1"/>
  <c r="G67" i="68" s="1"/>
  <c r="H67" i="68" s="1"/>
  <c r="I67" i="68" s="1"/>
  <c r="J67" i="68" s="1"/>
  <c r="K67" i="68" s="1"/>
  <c r="L67" i="68" s="1"/>
  <c r="D68" i="68"/>
  <c r="E68" i="68" s="1"/>
  <c r="F68" i="68" s="1"/>
  <c r="G68" i="68" s="1"/>
  <c r="H68" i="68" s="1"/>
  <c r="I68" i="68" s="1"/>
  <c r="J68" i="68" s="1"/>
  <c r="K68" i="68" s="1"/>
  <c r="L68" i="68" s="1"/>
  <c r="D69" i="68"/>
  <c r="E69" i="68" s="1"/>
  <c r="F69" i="68" s="1"/>
  <c r="G69" i="68" s="1"/>
  <c r="H69" i="68" s="1"/>
  <c r="I69" i="68" s="1"/>
  <c r="J69" i="68" s="1"/>
  <c r="K69" i="68" s="1"/>
  <c r="L69" i="68" s="1"/>
  <c r="D70" i="68"/>
  <c r="E70" i="68" s="1"/>
  <c r="F70" i="68" s="1"/>
  <c r="G70" i="68" s="1"/>
  <c r="H70" i="68" s="1"/>
  <c r="I70" i="68" s="1"/>
  <c r="J70" i="68" s="1"/>
  <c r="K70" i="68" s="1"/>
  <c r="L70" i="68" s="1"/>
  <c r="D71" i="68"/>
  <c r="E71" i="68" s="1"/>
  <c r="F71" i="68" s="1"/>
  <c r="G71" i="68" s="1"/>
  <c r="H71" i="68" s="1"/>
  <c r="I71" i="68" s="1"/>
  <c r="J71" i="68" s="1"/>
  <c r="K71" i="68" s="1"/>
  <c r="L71" i="68" s="1"/>
  <c r="D64" i="68"/>
  <c r="E64" i="68" s="1"/>
  <c r="F64" i="68" s="1"/>
  <c r="G64" i="68" s="1"/>
  <c r="H64" i="68" s="1"/>
  <c r="I64" i="68" s="1"/>
  <c r="J64" i="68" s="1"/>
  <c r="K64" i="68" s="1"/>
  <c r="L64" i="68" s="1"/>
  <c r="D52" i="68"/>
  <c r="E52" i="68" s="1"/>
  <c r="F52" i="68" s="1"/>
  <c r="G52" i="68" s="1"/>
  <c r="H52" i="68" s="1"/>
  <c r="I52" i="68" s="1"/>
  <c r="J52" i="68" s="1"/>
  <c r="K52" i="68" s="1"/>
  <c r="L52" i="68" s="1"/>
  <c r="D53" i="68"/>
  <c r="E53" i="68" s="1"/>
  <c r="F53" i="68" s="1"/>
  <c r="G53" i="68" s="1"/>
  <c r="H53" i="68" s="1"/>
  <c r="I53" i="68" s="1"/>
  <c r="J53" i="68" s="1"/>
  <c r="K53" i="68" s="1"/>
  <c r="L53" i="68" s="1"/>
  <c r="D54" i="68"/>
  <c r="E54" i="68" s="1"/>
  <c r="F54" i="68" s="1"/>
  <c r="G54" i="68" s="1"/>
  <c r="H54" i="68" s="1"/>
  <c r="I54" i="68" s="1"/>
  <c r="J54" i="68" s="1"/>
  <c r="K54" i="68" s="1"/>
  <c r="L54" i="68" s="1"/>
  <c r="D55" i="68"/>
  <c r="E55" i="68" s="1"/>
  <c r="F55" i="68" s="1"/>
  <c r="G55" i="68" s="1"/>
  <c r="H55" i="68" s="1"/>
  <c r="I55" i="68" s="1"/>
  <c r="J55" i="68" s="1"/>
  <c r="K55" i="68" s="1"/>
  <c r="L55" i="68" s="1"/>
  <c r="D56" i="68"/>
  <c r="E56" i="68" s="1"/>
  <c r="F56" i="68" s="1"/>
  <c r="G56" i="68" s="1"/>
  <c r="H56" i="68" s="1"/>
  <c r="I56" i="68" s="1"/>
  <c r="J56" i="68" s="1"/>
  <c r="K56" i="68" s="1"/>
  <c r="L56" i="68" s="1"/>
  <c r="D57" i="68"/>
  <c r="E57" i="68" s="1"/>
  <c r="F57" i="68" s="1"/>
  <c r="G57" i="68" s="1"/>
  <c r="H57" i="68" s="1"/>
  <c r="I57" i="68" s="1"/>
  <c r="J57" i="68" s="1"/>
  <c r="K57" i="68" s="1"/>
  <c r="L57" i="68" s="1"/>
  <c r="E58" i="68"/>
  <c r="F58" i="68" s="1"/>
  <c r="G58" i="68" s="1"/>
  <c r="H58" i="68" s="1"/>
  <c r="I58" i="68" s="1"/>
  <c r="J58" i="68" s="1"/>
  <c r="K58" i="68" s="1"/>
  <c r="L58" i="68" s="1"/>
  <c r="E59" i="68"/>
  <c r="F59" i="68" s="1"/>
  <c r="G59" i="68" s="1"/>
  <c r="H59" i="68" s="1"/>
  <c r="I59" i="68" s="1"/>
  <c r="J59" i="68" s="1"/>
  <c r="K59" i="68" s="1"/>
  <c r="L59" i="68" s="1"/>
  <c r="E60" i="68"/>
  <c r="F60" i="68" s="1"/>
  <c r="G60" i="68" s="1"/>
  <c r="H60" i="68" s="1"/>
  <c r="I60" i="68" s="1"/>
  <c r="J60" i="68" s="1"/>
  <c r="K60" i="68" s="1"/>
  <c r="L60" i="68" s="1"/>
  <c r="D51" i="68"/>
  <c r="E51" i="68" s="1"/>
  <c r="F51" i="68" s="1"/>
  <c r="G51" i="68" s="1"/>
  <c r="H51" i="68" s="1"/>
  <c r="I51" i="68" s="1"/>
  <c r="J51" i="68" s="1"/>
  <c r="K51" i="68" s="1"/>
  <c r="L51" i="68" s="1"/>
  <c r="D34" i="68"/>
  <c r="R37" i="68" s="1"/>
  <c r="E34" i="68"/>
  <c r="S37" i="68" s="1"/>
  <c r="F34" i="68"/>
  <c r="T37" i="68" s="1"/>
  <c r="G34" i="68"/>
  <c r="U37" i="68" s="1"/>
  <c r="H34" i="68"/>
  <c r="V37" i="68" s="1"/>
  <c r="I34" i="68"/>
  <c r="W37" i="68" s="1"/>
  <c r="J34" i="68"/>
  <c r="X37" i="68" s="1"/>
  <c r="K34" i="68"/>
  <c r="Y37" i="68" s="1"/>
  <c r="L34" i="68"/>
  <c r="Z37" i="68" s="1"/>
  <c r="D35" i="68"/>
  <c r="E35" i="68"/>
  <c r="F35" i="68"/>
  <c r="G35" i="68"/>
  <c r="H35" i="68"/>
  <c r="I35" i="68"/>
  <c r="J35" i="68"/>
  <c r="K35" i="68"/>
  <c r="L35" i="68"/>
  <c r="D36" i="68"/>
  <c r="R34" i="68" s="1"/>
  <c r="E36" i="68"/>
  <c r="S34" i="68" s="1"/>
  <c r="F36" i="68"/>
  <c r="T34" i="68" s="1"/>
  <c r="G36" i="68"/>
  <c r="U34" i="68" s="1"/>
  <c r="H36" i="68"/>
  <c r="V34" i="68" s="1"/>
  <c r="I36" i="68"/>
  <c r="W34" i="68" s="1"/>
  <c r="J36" i="68"/>
  <c r="X34" i="68" s="1"/>
  <c r="K36" i="68"/>
  <c r="Y34" i="68" s="1"/>
  <c r="L36" i="68"/>
  <c r="Z34" i="68" s="1"/>
  <c r="D37" i="68"/>
  <c r="R35" i="68" s="1"/>
  <c r="E37" i="68"/>
  <c r="S35" i="68" s="1"/>
  <c r="F37" i="68"/>
  <c r="T35" i="68" s="1"/>
  <c r="G37" i="68"/>
  <c r="U35" i="68" s="1"/>
  <c r="H37" i="68"/>
  <c r="V35" i="68" s="1"/>
  <c r="I37" i="68"/>
  <c r="W35" i="68" s="1"/>
  <c r="J37" i="68"/>
  <c r="X35" i="68" s="1"/>
  <c r="K37" i="68"/>
  <c r="Y35" i="68" s="1"/>
  <c r="L37" i="68"/>
  <c r="Z35" i="68" s="1"/>
  <c r="D38" i="68"/>
  <c r="E38" i="68"/>
  <c r="F38" i="68"/>
  <c r="G38" i="68"/>
  <c r="H38" i="68"/>
  <c r="I38" i="68"/>
  <c r="J38" i="68"/>
  <c r="K38" i="68"/>
  <c r="L38" i="68"/>
  <c r="D39" i="68"/>
  <c r="R38" i="68" s="1"/>
  <c r="E39" i="68"/>
  <c r="S38" i="68" s="1"/>
  <c r="F39" i="68"/>
  <c r="T38" i="68" s="1"/>
  <c r="G39" i="68"/>
  <c r="U38" i="68" s="1"/>
  <c r="H39" i="68"/>
  <c r="V38" i="68" s="1"/>
  <c r="I39" i="68"/>
  <c r="W38" i="68" s="1"/>
  <c r="J39" i="68"/>
  <c r="X38" i="68" s="1"/>
  <c r="K39" i="68"/>
  <c r="Y38" i="68" s="1"/>
  <c r="L39" i="68"/>
  <c r="Z38" i="68" s="1"/>
  <c r="D40" i="68"/>
  <c r="E40" i="68"/>
  <c r="F40" i="68"/>
  <c r="G40" i="68"/>
  <c r="H40" i="68"/>
  <c r="I40" i="68"/>
  <c r="J40" i="68"/>
  <c r="K40" i="68"/>
  <c r="L40" i="68"/>
  <c r="D41" i="68"/>
  <c r="E41" i="68"/>
  <c r="F41" i="68"/>
  <c r="G41" i="68"/>
  <c r="H41" i="68"/>
  <c r="I41" i="68"/>
  <c r="J41" i="68"/>
  <c r="K41" i="68"/>
  <c r="L41" i="68"/>
  <c r="D42" i="68"/>
  <c r="E42" i="68"/>
  <c r="F42" i="68"/>
  <c r="G42" i="68"/>
  <c r="H42" i="68"/>
  <c r="I42" i="68"/>
  <c r="J42" i="68"/>
  <c r="K42" i="68"/>
  <c r="L42" i="68"/>
  <c r="D43" i="68"/>
  <c r="E43" i="68"/>
  <c r="F43" i="68"/>
  <c r="G43" i="68"/>
  <c r="H43" i="68"/>
  <c r="I43" i="68"/>
  <c r="J43" i="68"/>
  <c r="K43" i="68"/>
  <c r="L43" i="68"/>
  <c r="D44" i="68"/>
  <c r="R33" i="68" s="1"/>
  <c r="E44" i="68"/>
  <c r="S33" i="68" s="1"/>
  <c r="F44" i="68"/>
  <c r="T33" i="68" s="1"/>
  <c r="G44" i="68"/>
  <c r="U33" i="68" s="1"/>
  <c r="H44" i="68"/>
  <c r="V33" i="68" s="1"/>
  <c r="I44" i="68"/>
  <c r="W33" i="68" s="1"/>
  <c r="J44" i="68"/>
  <c r="X33" i="68" s="1"/>
  <c r="K44" i="68"/>
  <c r="Y33" i="68" s="1"/>
  <c r="L44" i="68"/>
  <c r="Z33" i="68" s="1"/>
  <c r="D45" i="68"/>
  <c r="E45" i="68"/>
  <c r="F45" i="68"/>
  <c r="G45" i="68"/>
  <c r="H45" i="68"/>
  <c r="I45" i="68"/>
  <c r="J45" i="68"/>
  <c r="K45" i="68"/>
  <c r="L45" i="68"/>
  <c r="D46" i="68"/>
  <c r="E46" i="68"/>
  <c r="F46" i="68"/>
  <c r="G46" i="68"/>
  <c r="H46" i="68"/>
  <c r="I46" i="68"/>
  <c r="J46" i="68"/>
  <c r="K46" i="68"/>
  <c r="L46" i="68"/>
  <c r="E33" i="68"/>
  <c r="F33" i="68"/>
  <c r="G33" i="68"/>
  <c r="H33" i="68"/>
  <c r="I33" i="68"/>
  <c r="J33" i="68"/>
  <c r="K33" i="68"/>
  <c r="L33" i="68"/>
  <c r="D33" i="68"/>
  <c r="D9" i="68"/>
  <c r="R12" i="68" s="1"/>
  <c r="E9" i="68"/>
  <c r="S12" i="68" s="1"/>
  <c r="F9" i="68"/>
  <c r="T12" i="68" s="1"/>
  <c r="G9" i="68"/>
  <c r="U12" i="68" s="1"/>
  <c r="H9" i="68"/>
  <c r="V12" i="68" s="1"/>
  <c r="I9" i="68"/>
  <c r="W12" i="68" s="1"/>
  <c r="J9" i="68"/>
  <c r="X12" i="68" s="1"/>
  <c r="K9" i="68"/>
  <c r="Y12" i="68" s="1"/>
  <c r="L9" i="68"/>
  <c r="Z12" i="68" s="1"/>
  <c r="D10" i="68"/>
  <c r="E10" i="68"/>
  <c r="F10" i="68"/>
  <c r="G10" i="68"/>
  <c r="H10" i="68"/>
  <c r="I10" i="68"/>
  <c r="J10" i="68"/>
  <c r="K10" i="68"/>
  <c r="L10" i="68"/>
  <c r="D11" i="68"/>
  <c r="R9" i="68" s="1"/>
  <c r="E11" i="68"/>
  <c r="S9" i="68" s="1"/>
  <c r="F11" i="68"/>
  <c r="T9" i="68" s="1"/>
  <c r="G11" i="68"/>
  <c r="U9" i="68" s="1"/>
  <c r="H11" i="68"/>
  <c r="V9" i="68" s="1"/>
  <c r="I11" i="68"/>
  <c r="W9" i="68" s="1"/>
  <c r="J11" i="68"/>
  <c r="X9" i="68" s="1"/>
  <c r="K11" i="68"/>
  <c r="Y9" i="68" s="1"/>
  <c r="L11" i="68"/>
  <c r="Z9" i="68" s="1"/>
  <c r="D12" i="68"/>
  <c r="E12" i="68"/>
  <c r="F12" i="68"/>
  <c r="G12" i="68"/>
  <c r="H12" i="68"/>
  <c r="I12" i="68"/>
  <c r="J12" i="68"/>
  <c r="K12" i="68"/>
  <c r="L12" i="68"/>
  <c r="D13" i="68"/>
  <c r="E13" i="68"/>
  <c r="F13" i="68"/>
  <c r="G13" i="68"/>
  <c r="H13" i="68"/>
  <c r="I13" i="68"/>
  <c r="J13" i="68"/>
  <c r="K13" i="68"/>
  <c r="L13" i="68"/>
  <c r="D14" i="68"/>
  <c r="R10" i="68" s="1"/>
  <c r="E14" i="68"/>
  <c r="S10" i="68" s="1"/>
  <c r="F14" i="68"/>
  <c r="T10" i="68" s="1"/>
  <c r="G14" i="68"/>
  <c r="U10" i="68" s="1"/>
  <c r="H14" i="68"/>
  <c r="V10" i="68" s="1"/>
  <c r="I14" i="68"/>
  <c r="W10" i="68" s="1"/>
  <c r="J14" i="68"/>
  <c r="X10" i="68" s="1"/>
  <c r="K14" i="68"/>
  <c r="Y10" i="68" s="1"/>
  <c r="L14" i="68"/>
  <c r="Z10" i="68" s="1"/>
  <c r="D15" i="68"/>
  <c r="E15" i="68"/>
  <c r="F15" i="68"/>
  <c r="G15" i="68"/>
  <c r="H15" i="68"/>
  <c r="I15" i="68"/>
  <c r="J15" i="68"/>
  <c r="K15" i="68"/>
  <c r="L15" i="68"/>
  <c r="D16" i="68"/>
  <c r="E16" i="68"/>
  <c r="F16" i="68"/>
  <c r="G16" i="68"/>
  <c r="H16" i="68"/>
  <c r="I16" i="68"/>
  <c r="J16" i="68"/>
  <c r="K16" i="68"/>
  <c r="L16" i="68"/>
  <c r="D17" i="68"/>
  <c r="E17" i="68"/>
  <c r="F17" i="68"/>
  <c r="G17" i="68"/>
  <c r="H17" i="68"/>
  <c r="I17" i="68"/>
  <c r="J17" i="68"/>
  <c r="K17" i="68"/>
  <c r="L17" i="68"/>
  <c r="D18" i="68"/>
  <c r="R13" i="68" s="1"/>
  <c r="E18" i="68"/>
  <c r="S13" i="68" s="1"/>
  <c r="F18" i="68"/>
  <c r="T13" i="68" s="1"/>
  <c r="G18" i="68"/>
  <c r="U13" i="68" s="1"/>
  <c r="H18" i="68"/>
  <c r="V13" i="68" s="1"/>
  <c r="I18" i="68"/>
  <c r="W13" i="68" s="1"/>
  <c r="J18" i="68"/>
  <c r="X13" i="68" s="1"/>
  <c r="K18" i="68"/>
  <c r="Y13" i="68" s="1"/>
  <c r="L18" i="68"/>
  <c r="Z13" i="68" s="1"/>
  <c r="D19" i="68"/>
  <c r="E19" i="68"/>
  <c r="F19" i="68"/>
  <c r="G19" i="68"/>
  <c r="H19" i="68"/>
  <c r="I19" i="68"/>
  <c r="J19" i="68"/>
  <c r="K19" i="68"/>
  <c r="L19" i="68"/>
  <c r="D20" i="68"/>
  <c r="E20" i="68"/>
  <c r="F20" i="68"/>
  <c r="G20" i="68"/>
  <c r="H20" i="68"/>
  <c r="I20" i="68"/>
  <c r="J20" i="68"/>
  <c r="K20" i="68"/>
  <c r="L20" i="68"/>
  <c r="D21" i="68"/>
  <c r="E21" i="68"/>
  <c r="F21" i="68"/>
  <c r="G21" i="68"/>
  <c r="H21" i="68"/>
  <c r="I21" i="68"/>
  <c r="J21" i="68"/>
  <c r="K21" i="68"/>
  <c r="L21" i="68"/>
  <c r="D22" i="68"/>
  <c r="E22" i="68"/>
  <c r="F22" i="68"/>
  <c r="G22" i="68"/>
  <c r="H22" i="68"/>
  <c r="I22" i="68"/>
  <c r="J22" i="68"/>
  <c r="K22" i="68"/>
  <c r="L22" i="68"/>
  <c r="D23" i="68"/>
  <c r="R8" i="68" s="1"/>
  <c r="E23" i="68"/>
  <c r="S8" i="68" s="1"/>
  <c r="F23" i="68"/>
  <c r="T8" i="68" s="1"/>
  <c r="G23" i="68"/>
  <c r="U8" i="68" s="1"/>
  <c r="H23" i="68"/>
  <c r="V8" i="68" s="1"/>
  <c r="I23" i="68"/>
  <c r="W8" i="68" s="1"/>
  <c r="J23" i="68"/>
  <c r="X8" i="68" s="1"/>
  <c r="K23" i="68"/>
  <c r="Y8" i="68" s="1"/>
  <c r="L23" i="68"/>
  <c r="Z8" i="68" s="1"/>
  <c r="D24" i="68"/>
  <c r="E24" i="68"/>
  <c r="F24" i="68"/>
  <c r="G24" i="68"/>
  <c r="H24" i="68"/>
  <c r="I24" i="68"/>
  <c r="J24" i="68"/>
  <c r="K24" i="68"/>
  <c r="L24" i="68"/>
  <c r="D25" i="68"/>
  <c r="E25" i="68"/>
  <c r="F25" i="68"/>
  <c r="G25" i="68"/>
  <c r="H25" i="68"/>
  <c r="I25" i="68"/>
  <c r="J25" i="68"/>
  <c r="K25" i="68"/>
  <c r="L25" i="68"/>
  <c r="D26" i="68"/>
  <c r="E26" i="68"/>
  <c r="F26" i="68"/>
  <c r="G26" i="68"/>
  <c r="H26" i="68"/>
  <c r="I26" i="68"/>
  <c r="J26" i="68"/>
  <c r="K26" i="68"/>
  <c r="L26" i="68"/>
  <c r="D27" i="68"/>
  <c r="E27" i="68"/>
  <c r="F27" i="68"/>
  <c r="G27" i="68"/>
  <c r="H27" i="68"/>
  <c r="I27" i="68"/>
  <c r="J27" i="68"/>
  <c r="K27" i="68"/>
  <c r="L27" i="68"/>
  <c r="E8" i="68"/>
  <c r="F8" i="68"/>
  <c r="G8" i="68"/>
  <c r="H8" i="68"/>
  <c r="I8" i="68"/>
  <c r="J8" i="68"/>
  <c r="K8" i="68"/>
  <c r="L8" i="68"/>
  <c r="D8" i="68"/>
  <c r="X11" i="68" l="1"/>
  <c r="Y11" i="68"/>
  <c r="Y14" i="68"/>
  <c r="T11" i="68"/>
  <c r="T14" i="68" s="1"/>
  <c r="X14" i="68"/>
  <c r="R11" i="68"/>
  <c r="R14" i="68" s="1"/>
  <c r="W11" i="68"/>
  <c r="W14" i="68" s="1"/>
  <c r="S11" i="68"/>
  <c r="S14" i="68" s="1"/>
  <c r="U11" i="68"/>
  <c r="U14" i="68" s="1"/>
  <c r="Z11" i="68"/>
  <c r="Z14" i="68" s="1"/>
  <c r="V11" i="68"/>
  <c r="V14" i="68" s="1"/>
  <c r="Y36" i="68"/>
  <c r="Y39" i="68" s="1"/>
  <c r="V36" i="68"/>
  <c r="V39" i="68" s="1"/>
  <c r="U36" i="68"/>
  <c r="U39" i="68" s="1"/>
  <c r="T36" i="68"/>
  <c r="T39" i="68" s="1"/>
  <c r="R36" i="68"/>
  <c r="R39" i="68" s="1"/>
  <c r="Z36" i="68"/>
  <c r="Z39" i="68" s="1"/>
  <c r="X36" i="68"/>
  <c r="X39" i="68" s="1"/>
  <c r="W36" i="68"/>
  <c r="W39" i="68" s="1"/>
  <c r="S36" i="68"/>
  <c r="S39" i="68" s="1"/>
</calcChain>
</file>

<file path=xl/sharedStrings.xml><?xml version="1.0" encoding="utf-8"?>
<sst xmlns="http://schemas.openxmlformats.org/spreadsheetml/2006/main" count="2760" uniqueCount="109">
  <si>
    <t>Market Prices</t>
  </si>
  <si>
    <t>Henry Hub Gas Price ($/MMBtu)</t>
  </si>
  <si>
    <t>Basis Differential ($/MMBtu)</t>
  </si>
  <si>
    <t>Delivered Gas Price ($/MMBtu)</t>
  </si>
  <si>
    <t>Implied Heat Rate (Btu/kWh)</t>
  </si>
  <si>
    <t>Realized Coal Price ($/MMBtu)</t>
  </si>
  <si>
    <t>CO2 Price ($/ton)</t>
  </si>
  <si>
    <t>Capacity Factors</t>
  </si>
  <si>
    <t>US</t>
  </si>
  <si>
    <t>Combined Cycle (Gas)</t>
  </si>
  <si>
    <t>Combustion Turbine (Gas)</t>
  </si>
  <si>
    <t>Oil/Gas Steam</t>
  </si>
  <si>
    <t>Nuclear</t>
  </si>
  <si>
    <t>Hydro</t>
  </si>
  <si>
    <t>Wind</t>
  </si>
  <si>
    <t>Biomass</t>
  </si>
  <si>
    <t>Demand Response</t>
  </si>
  <si>
    <t>Energy Efficiency</t>
  </si>
  <si>
    <t>Other Renewables</t>
  </si>
  <si>
    <t>Other Non-renewables</t>
  </si>
  <si>
    <t>Total</t>
  </si>
  <si>
    <t>Note: PJM does not include Duke. Southeast includes Southern Company, TVA, and Entergy.</t>
  </si>
  <si>
    <t>Generation</t>
  </si>
  <si>
    <t>TWh</t>
  </si>
  <si>
    <t>Capacity</t>
  </si>
  <si>
    <t>GW</t>
  </si>
  <si>
    <t>Unplanned Builds</t>
  </si>
  <si>
    <t>Firm Builds</t>
  </si>
  <si>
    <t>Firm Retirements</t>
  </si>
  <si>
    <t>Total Retirements</t>
  </si>
  <si>
    <t>Other</t>
  </si>
  <si>
    <t>Solar</t>
  </si>
  <si>
    <t>NRDC ERCOT</t>
  </si>
  <si>
    <t>NRDC FRCC</t>
  </si>
  <si>
    <t>NRDC ISONE</t>
  </si>
  <si>
    <t>NRDC MISO</t>
  </si>
  <si>
    <t>NRDC NYISO</t>
  </si>
  <si>
    <t>NRDC PNW</t>
  </si>
  <si>
    <t>NRDC SERCC</t>
  </si>
  <si>
    <t>NRDC SERCD</t>
  </si>
  <si>
    <t>NRDC SERCG</t>
  </si>
  <si>
    <t>NRDC SERCSE</t>
  </si>
  <si>
    <t>CO2</t>
  </si>
  <si>
    <t>Coal Conventional</t>
  </si>
  <si>
    <t>Total  Builds</t>
  </si>
  <si>
    <t>SO2</t>
  </si>
  <si>
    <t>Emissions</t>
  </si>
  <si>
    <t>NOx</t>
  </si>
  <si>
    <t>CCS</t>
  </si>
  <si>
    <t>DSI</t>
  </si>
  <si>
    <t>FGD</t>
  </si>
  <si>
    <t>ACI</t>
  </si>
  <si>
    <t>Emissions (CO2) by type</t>
  </si>
  <si>
    <t>Existing Coal</t>
  </si>
  <si>
    <t>Existing CC</t>
  </si>
  <si>
    <t>Existing CT</t>
  </si>
  <si>
    <t>New CC</t>
  </si>
  <si>
    <t>New CT</t>
  </si>
  <si>
    <t>Coal Retirements by Age</t>
  </si>
  <si>
    <t>All Retire Coal</t>
  </si>
  <si>
    <t>Age 50 And Over Retire Coal</t>
  </si>
  <si>
    <t>Under Age 50 Retire Coal</t>
  </si>
  <si>
    <t>Firm Retrofits</t>
  </si>
  <si>
    <t>SCR</t>
  </si>
  <si>
    <t>SNCR</t>
  </si>
  <si>
    <t>ESP Upgrade</t>
  </si>
  <si>
    <t>Cooling Towers (Coal)</t>
  </si>
  <si>
    <t>Cooling Towers (O/G Steam)</t>
  </si>
  <si>
    <t>Cooling Towers (Comb. Cycles)</t>
  </si>
  <si>
    <t>Cooling Towers (Nuclear)</t>
  </si>
  <si>
    <t>Cooling Towers (Total)</t>
  </si>
  <si>
    <t>LSD</t>
  </si>
  <si>
    <t>FF</t>
  </si>
  <si>
    <t>Total Retrofits</t>
  </si>
  <si>
    <t>ESP</t>
  </si>
  <si>
    <t>NRDC US</t>
  </si>
  <si>
    <t>Gas Co-firing</t>
  </si>
  <si>
    <t>Biomass Co-firing</t>
  </si>
  <si>
    <t>Coal to Biomass Conversion</t>
  </si>
  <si>
    <t>Coal to Gas Conversion</t>
  </si>
  <si>
    <t>New Coal</t>
  </si>
  <si>
    <t>Unplanned Retirements</t>
  </si>
  <si>
    <t>Coal (Without CCS)</t>
  </si>
  <si>
    <t>Coal (With CCS)</t>
  </si>
  <si>
    <t>Existing</t>
  </si>
  <si>
    <t>Scrubbers</t>
  </si>
  <si>
    <t>Economic Retrofits</t>
  </si>
  <si>
    <t xml:space="preserve"> </t>
  </si>
  <si>
    <t>Combined Cycle (Gas + CCS)</t>
  </si>
  <si>
    <t>Incremental GW</t>
  </si>
  <si>
    <t>Thous. Short Tons</t>
  </si>
  <si>
    <t>Generation Mix</t>
  </si>
  <si>
    <t>Capacity Mix</t>
  </si>
  <si>
    <t>Cumulative Capacity Additions</t>
  </si>
  <si>
    <t>Cumulative GW</t>
  </si>
  <si>
    <t>Total System Costs (Millions$)</t>
  </si>
  <si>
    <t>Henry Hub Price</t>
  </si>
  <si>
    <t>Henry Hub Price:</t>
  </si>
  <si>
    <t>2012$/MMBTu</t>
  </si>
  <si>
    <t>Coal</t>
  </si>
  <si>
    <t>Gas</t>
  </si>
  <si>
    <t>Gas (With CCS)</t>
  </si>
  <si>
    <t>Renewables and Other</t>
  </si>
  <si>
    <t>Coal Retirements (Cumulative)</t>
  </si>
  <si>
    <t>Reference Case</t>
  </si>
  <si>
    <t>NRDC PJM</t>
  </si>
  <si>
    <t>NRDC ERCOT + SPP</t>
  </si>
  <si>
    <t>NRDC CA + OTHERWES</t>
  </si>
  <si>
    <t>NOTE: All prices in this workbook are given in Real 2012$.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</si>
</sst>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00000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[$-409]mmm\-yy;@"/>
    <numFmt numFmtId="169" formatCode="0_);\(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0" tint="-0.249977111117893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4" fillId="0" borderId="0">
      <alignment horizontal="left" wrapText="1"/>
    </xf>
    <xf numFmtId="0" fontId="4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68" fontId="1" fillId="6" borderId="0" applyNumberFormat="0" applyBorder="0" applyAlignment="0" applyProtection="0"/>
    <xf numFmtId="168" fontId="10" fillId="5" borderId="0" applyNumberFormat="0" applyBorder="0" applyAlignment="0" applyProtection="0"/>
    <xf numFmtId="168" fontId="10" fillId="7" borderId="0" applyNumberFormat="0" applyBorder="0" applyAlignment="0" applyProtection="0"/>
    <xf numFmtId="168" fontId="10" fillId="4" borderId="0" applyNumberFormat="0" applyBorder="0" applyAlignment="0" applyProtection="0"/>
    <xf numFmtId="0" fontId="17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8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</cellStyleXfs>
  <cellXfs count="184">
    <xf numFmtId="0" fontId="0" fillId="0" borderId="0" xfId="0"/>
    <xf numFmtId="0" fontId="2" fillId="2" borderId="1" xfId="0" applyFont="1" applyFill="1" applyBorder="1"/>
    <xf numFmtId="0" fontId="5" fillId="2" borderId="0" xfId="0" applyFont="1" applyFill="1" applyAlignment="1">
      <alignment horizontal="left"/>
    </xf>
    <xf numFmtId="9" fontId="0" fillId="2" borderId="2" xfId="2" applyFont="1" applyFill="1" applyBorder="1"/>
    <xf numFmtId="9" fontId="2" fillId="2" borderId="3" xfId="2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166" fontId="0" fillId="2" borderId="0" xfId="0" applyNumberForma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165" fontId="2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166" fontId="0" fillId="2" borderId="0" xfId="1" applyNumberFormat="1" applyFont="1" applyFill="1" applyBorder="1" applyAlignment="1">
      <alignment horizontal="right"/>
    </xf>
    <xf numFmtId="166" fontId="2" fillId="2" borderId="3" xfId="1" applyNumberFormat="1" applyFont="1" applyFill="1" applyBorder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0" fillId="2" borderId="0" xfId="0" applyFill="1" applyAlignment="1">
      <alignment vertical="center"/>
    </xf>
    <xf numFmtId="1" fontId="0" fillId="2" borderId="2" xfId="1" applyNumberFormat="1" applyFont="1" applyFill="1" applyBorder="1"/>
    <xf numFmtId="1" fontId="2" fillId="2" borderId="3" xfId="1" applyNumberFormat="1" applyFont="1" applyFill="1" applyBorder="1"/>
    <xf numFmtId="0" fontId="2" fillId="2" borderId="5" xfId="0" applyFont="1" applyFill="1" applyBorder="1" applyAlignment="1">
      <alignment horizontal="right"/>
    </xf>
    <xf numFmtId="165" fontId="0" fillId="2" borderId="5" xfId="0" applyNumberFormat="1" applyFill="1" applyBorder="1"/>
    <xf numFmtId="1" fontId="0" fillId="2" borderId="0" xfId="0" applyNumberFormat="1" applyFill="1" applyBorder="1"/>
    <xf numFmtId="166" fontId="2" fillId="2" borderId="0" xfId="1" applyNumberFormat="1" applyFont="1" applyFill="1" applyBorder="1" applyAlignment="1">
      <alignment horizontal="right"/>
    </xf>
    <xf numFmtId="0" fontId="0" fillId="0" borderId="0" xfId="0"/>
    <xf numFmtId="0" fontId="0" fillId="2" borderId="2" xfId="0" applyFont="1" applyFill="1" applyBorder="1"/>
    <xf numFmtId="0" fontId="0" fillId="2" borderId="0" xfId="0" applyFont="1" applyFill="1" applyBorder="1"/>
    <xf numFmtId="0" fontId="0" fillId="2" borderId="3" xfId="0" quotePrefix="1" applyFont="1" applyFill="1" applyBorder="1"/>
    <xf numFmtId="0" fontId="2" fillId="2" borderId="0" xfId="0" applyFont="1" applyFill="1"/>
    <xf numFmtId="0" fontId="2" fillId="2" borderId="2" xfId="0" applyFont="1" applyFill="1" applyBorder="1"/>
    <xf numFmtId="3" fontId="0" fillId="2" borderId="2" xfId="0" applyNumberFormat="1" applyFont="1" applyFill="1" applyBorder="1"/>
    <xf numFmtId="3" fontId="0" fillId="2" borderId="0" xfId="0" applyNumberFormat="1" applyFont="1" applyFill="1" applyBorder="1"/>
    <xf numFmtId="167" fontId="0" fillId="2" borderId="5" xfId="1" applyNumberFormat="1" applyFont="1" applyFill="1" applyBorder="1"/>
    <xf numFmtId="0" fontId="0" fillId="2" borderId="0" xfId="0" applyFont="1" applyFill="1"/>
    <xf numFmtId="0" fontId="0" fillId="2" borderId="4" xfId="0" applyFill="1" applyBorder="1"/>
    <xf numFmtId="167" fontId="0" fillId="2" borderId="0" xfId="1" applyNumberFormat="1" applyFont="1" applyFill="1" applyBorder="1"/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/>
    <xf numFmtId="167" fontId="0" fillId="2" borderId="9" xfId="1" applyNumberFormat="1" applyFont="1" applyFill="1" applyBorder="1"/>
    <xf numFmtId="0" fontId="0" fillId="2" borderId="11" xfId="0" applyFont="1" applyFill="1" applyBorder="1"/>
    <xf numFmtId="0" fontId="2" fillId="2" borderId="6" xfId="0" applyFont="1" applyFill="1" applyBorder="1"/>
    <xf numFmtId="167" fontId="2" fillId="2" borderId="6" xfId="1" applyNumberFormat="1" applyFont="1" applyFill="1" applyBorder="1"/>
    <xf numFmtId="167" fontId="2" fillId="2" borderId="13" xfId="1" applyNumberFormat="1" applyFont="1" applyFill="1" applyBorder="1"/>
    <xf numFmtId="0" fontId="10" fillId="2" borderId="4" xfId="0" applyFont="1" applyFill="1" applyBorder="1"/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0" fillId="2" borderId="3" xfId="0" applyFill="1" applyBorder="1"/>
    <xf numFmtId="14" fontId="7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ont="1" applyFill="1" applyBorder="1"/>
    <xf numFmtId="0" fontId="0" fillId="2" borderId="0" xfId="0" applyFill="1" applyBorder="1" applyAlignment="1">
      <alignment horizontal="left" indent="1"/>
    </xf>
    <xf numFmtId="166" fontId="0" fillId="2" borderId="2" xfId="1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vertical="center"/>
    </xf>
    <xf numFmtId="2" fontId="0" fillId="2" borderId="0" xfId="0" applyNumberFormat="1" applyFill="1" applyBorder="1"/>
    <xf numFmtId="165" fontId="0" fillId="2" borderId="6" xfId="0" applyNumberFormat="1" applyFill="1" applyBorder="1"/>
    <xf numFmtId="1" fontId="0" fillId="2" borderId="5" xfId="0" applyNumberFormat="1" applyFill="1" applyBorder="1"/>
    <xf numFmtId="1" fontId="0" fillId="2" borderId="6" xfId="0" applyNumberFormat="1" applyFill="1" applyBorder="1"/>
    <xf numFmtId="166" fontId="0" fillId="2" borderId="3" xfId="1" applyNumberFormat="1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2" xfId="1" applyNumberFormat="1" applyFont="1" applyFill="1" applyBorder="1" applyAlignment="1">
      <alignment horizontal="center"/>
    </xf>
    <xf numFmtId="166" fontId="0" fillId="2" borderId="0" xfId="1" applyNumberFormat="1" applyFont="1" applyFill="1" applyBorder="1" applyAlignment="1">
      <alignment horizontal="center"/>
    </xf>
    <xf numFmtId="166" fontId="2" fillId="2" borderId="3" xfId="1" applyNumberFormat="1" applyFont="1" applyFill="1" applyBorder="1" applyAlignment="1">
      <alignment horizontal="center"/>
    </xf>
    <xf numFmtId="167" fontId="0" fillId="2" borderId="0" xfId="0" applyNumberFormat="1" applyFill="1"/>
    <xf numFmtId="9" fontId="0" fillId="2" borderId="0" xfId="2" applyFont="1" applyFill="1"/>
    <xf numFmtId="43" fontId="0" fillId="2" borderId="0" xfId="0" applyNumberFormat="1" applyFill="1"/>
    <xf numFmtId="9" fontId="2" fillId="2" borderId="0" xfId="2" applyFont="1" applyFill="1"/>
    <xf numFmtId="1" fontId="0" fillId="2" borderId="0" xfId="1" applyNumberFormat="1" applyFont="1" applyFill="1" applyBorder="1"/>
    <xf numFmtId="0" fontId="5" fillId="2" borderId="0" xfId="0" applyFont="1" applyFill="1"/>
    <xf numFmtId="0" fontId="14" fillId="2" borderId="0" xfId="0" applyFont="1" applyFill="1" applyBorder="1" applyAlignment="1">
      <alignment horizontal="left" indent="1"/>
    </xf>
    <xf numFmtId="9" fontId="0" fillId="2" borderId="0" xfId="2" applyFont="1" applyFill="1" applyBorder="1"/>
    <xf numFmtId="0" fontId="0" fillId="2" borderId="6" xfId="0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2" fillId="2" borderId="5" xfId="0" applyFont="1" applyFill="1" applyBorder="1" applyAlignment="1">
      <alignment vertical="center"/>
    </xf>
    <xf numFmtId="0" fontId="0" fillId="2" borderId="5" xfId="0" applyFill="1" applyBorder="1"/>
    <xf numFmtId="14" fontId="7" fillId="2" borderId="0" xfId="0" applyNumberFormat="1" applyFont="1" applyFill="1" applyAlignment="1">
      <alignment horizontal="left"/>
    </xf>
    <xf numFmtId="0" fontId="7" fillId="2" borderId="0" xfId="0" applyFont="1" applyFill="1"/>
    <xf numFmtId="166" fontId="0" fillId="2" borderId="5" xfId="1" applyNumberFormat="1" applyFont="1" applyFill="1" applyBorder="1"/>
    <xf numFmtId="0" fontId="0" fillId="2" borderId="0" xfId="0" applyFill="1"/>
    <xf numFmtId="0" fontId="0" fillId="2" borderId="0" xfId="0" applyFill="1" applyBorder="1"/>
    <xf numFmtId="166" fontId="0" fillId="2" borderId="0" xfId="1" applyNumberFormat="1" applyFont="1" applyFill="1" applyBorder="1"/>
    <xf numFmtId="0" fontId="15" fillId="2" borderId="0" xfId="0" applyFont="1" applyFill="1" applyBorder="1"/>
    <xf numFmtId="0" fontId="15" fillId="2" borderId="3" xfId="0" applyFont="1" applyFill="1" applyBorder="1"/>
    <xf numFmtId="0" fontId="14" fillId="2" borderId="0" xfId="0" applyFont="1" applyFill="1" applyBorder="1" applyAlignment="1">
      <alignment horizontal="left"/>
    </xf>
    <xf numFmtId="165" fontId="2" fillId="2" borderId="0" xfId="0" applyNumberFormat="1" applyFont="1" applyFill="1" applyBorder="1"/>
    <xf numFmtId="0" fontId="2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167" fontId="0" fillId="2" borderId="12" xfId="1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3" fontId="16" fillId="2" borderId="2" xfId="1" applyNumberFormat="1" applyFont="1" applyFill="1" applyBorder="1" applyAlignment="1">
      <alignment horizontal="right"/>
    </xf>
    <xf numFmtId="43" fontId="16" fillId="2" borderId="0" xfId="1" applyNumberFormat="1" applyFont="1" applyFill="1" applyBorder="1" applyAlignment="1">
      <alignment horizontal="right"/>
    </xf>
    <xf numFmtId="43" fontId="7" fillId="2" borderId="0" xfId="1" applyNumberFormat="1" applyFont="1" applyFill="1" applyBorder="1" applyAlignment="1">
      <alignment horizontal="right"/>
    </xf>
    <xf numFmtId="43" fontId="16" fillId="2" borderId="0" xfId="0" applyNumberFormat="1" applyFont="1" applyFill="1" applyAlignment="1">
      <alignment horizontal="right"/>
    </xf>
    <xf numFmtId="165" fontId="0" fillId="2" borderId="0" xfId="0" applyNumberFormat="1" applyFill="1" applyBorder="1"/>
    <xf numFmtId="0" fontId="2" fillId="2" borderId="14" xfId="0" applyFont="1" applyFill="1" applyBorder="1" applyAlignment="1">
      <alignment horizontal="center" vertical="center"/>
    </xf>
    <xf numFmtId="166" fontId="0" fillId="2" borderId="15" xfId="1" applyNumberFormat="1" applyFont="1" applyFill="1" applyBorder="1"/>
    <xf numFmtId="0" fontId="0" fillId="2" borderId="0" xfId="0" applyFill="1" applyAlignment="1">
      <alignment horizontal="left" indent="1"/>
    </xf>
    <xf numFmtId="167" fontId="0" fillId="2" borderId="2" xfId="1" applyNumberFormat="1" applyFont="1" applyFill="1" applyBorder="1" applyAlignment="1">
      <alignment horizontal="right"/>
    </xf>
    <xf numFmtId="167" fontId="0" fillId="2" borderId="0" xfId="1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vertical="center"/>
    </xf>
    <xf numFmtId="167" fontId="0" fillId="2" borderId="15" xfId="1" applyNumberFormat="1" applyFont="1" applyFill="1" applyBorder="1"/>
    <xf numFmtId="167" fontId="1" fillId="2" borderId="16" xfId="1" applyNumberFormat="1" applyFont="1" applyFill="1" applyBorder="1"/>
    <xf numFmtId="167" fontId="1" fillId="2" borderId="3" xfId="1" applyNumberFormat="1" applyFont="1" applyFill="1" applyBorder="1"/>
    <xf numFmtId="167" fontId="0" fillId="2" borderId="15" xfId="1" applyNumberFormat="1" applyFont="1" applyFill="1" applyBorder="1" applyAlignment="1">
      <alignment horizontal="right"/>
    </xf>
    <xf numFmtId="167" fontId="0" fillId="2" borderId="17" xfId="1" applyNumberFormat="1" applyFont="1" applyFill="1" applyBorder="1" applyAlignment="1">
      <alignment horizontal="right"/>
    </xf>
    <xf numFmtId="167" fontId="0" fillId="2" borderId="15" xfId="1" applyNumberFormat="1" applyFont="1" applyFill="1" applyBorder="1" applyAlignment="1">
      <alignment horizontal="center"/>
    </xf>
    <xf numFmtId="166" fontId="0" fillId="2" borderId="17" xfId="1" applyNumberFormat="1" applyFont="1" applyFill="1" applyBorder="1" applyAlignment="1">
      <alignment horizontal="right"/>
    </xf>
    <xf numFmtId="166" fontId="0" fillId="2" borderId="15" xfId="1" applyNumberFormat="1" applyFont="1" applyFill="1" applyBorder="1" applyAlignment="1">
      <alignment horizontal="center"/>
    </xf>
    <xf numFmtId="0" fontId="7" fillId="2" borderId="3" xfId="0" applyFont="1" applyFill="1" applyBorder="1"/>
    <xf numFmtId="0" fontId="19" fillId="2" borderId="0" xfId="0" applyFont="1" applyFill="1"/>
    <xf numFmtId="167" fontId="1" fillId="2" borderId="8" xfId="1" applyNumberFormat="1" applyFont="1" applyFill="1" applyBorder="1" applyAlignment="1">
      <alignment horizontal="center"/>
    </xf>
    <xf numFmtId="2" fontId="0" fillId="2" borderId="2" xfId="1" applyNumberFormat="1" applyFont="1" applyFill="1" applyBorder="1"/>
    <xf numFmtId="43" fontId="0" fillId="2" borderId="2" xfId="1" applyNumberFormat="1" applyFont="1" applyFill="1" applyBorder="1" applyAlignment="1">
      <alignment horizontal="right"/>
    </xf>
    <xf numFmtId="43" fontId="0" fillId="2" borderId="0" xfId="1" applyNumberFormat="1" applyFont="1" applyFill="1" applyBorder="1" applyAlignment="1">
      <alignment horizontal="right"/>
    </xf>
    <xf numFmtId="43" fontId="2" fillId="2" borderId="0" xfId="1" applyNumberFormat="1" applyFont="1" applyFill="1" applyBorder="1" applyAlignment="1">
      <alignment horizontal="right"/>
    </xf>
    <xf numFmtId="43" fontId="2" fillId="2" borderId="3" xfId="1" applyNumberFormat="1" applyFont="1" applyFill="1" applyBorder="1" applyAlignment="1">
      <alignment horizontal="right"/>
    </xf>
    <xf numFmtId="43" fontId="1" fillId="2" borderId="0" xfId="1" applyNumberFormat="1" applyFont="1" applyFill="1" applyBorder="1" applyAlignment="1">
      <alignment horizontal="right"/>
    </xf>
    <xf numFmtId="2" fontId="0" fillId="2" borderId="3" xfId="0" applyNumberFormat="1" applyFill="1" applyBorder="1"/>
    <xf numFmtId="166" fontId="0" fillId="2" borderId="15" xfId="1" applyNumberFormat="1" applyFont="1" applyFill="1" applyBorder="1" applyAlignment="1">
      <alignment horizontal="right"/>
    </xf>
    <xf numFmtId="167" fontId="0" fillId="2" borderId="16" xfId="1" applyNumberFormat="1" applyFont="1" applyFill="1" applyBorder="1" applyAlignment="1">
      <alignment horizontal="right"/>
    </xf>
    <xf numFmtId="167" fontId="0" fillId="2" borderId="3" xfId="1" applyNumberFormat="1" applyFont="1" applyFill="1" applyBorder="1" applyAlignment="1">
      <alignment horizontal="right"/>
    </xf>
    <xf numFmtId="0" fontId="0" fillId="2" borderId="11" xfId="0" applyFill="1" applyBorder="1"/>
    <xf numFmtId="167" fontId="0" fillId="2" borderId="6" xfId="1" applyNumberFormat="1" applyFont="1" applyFill="1" applyBorder="1"/>
    <xf numFmtId="167" fontId="0" fillId="2" borderId="13" xfId="1" applyNumberFormat="1" applyFont="1" applyFill="1" applyBorder="1"/>
    <xf numFmtId="167" fontId="0" fillId="2" borderId="2" xfId="1" applyNumberFormat="1" applyFont="1" applyFill="1" applyBorder="1"/>
    <xf numFmtId="43" fontId="1" fillId="2" borderId="2" xfId="1" applyNumberFormat="1" applyFont="1" applyFill="1" applyBorder="1" applyAlignment="1">
      <alignment horizontal="right"/>
    </xf>
    <xf numFmtId="166" fontId="0" fillId="2" borderId="16" xfId="1" applyNumberFormat="1" applyFont="1" applyFill="1" applyBorder="1"/>
    <xf numFmtId="43" fontId="1" fillId="2" borderId="3" xfId="1" applyNumberFormat="1" applyFont="1" applyFill="1" applyBorder="1" applyAlignment="1">
      <alignment horizontal="right"/>
    </xf>
    <xf numFmtId="167" fontId="0" fillId="2" borderId="0" xfId="1" applyNumberFormat="1" applyFont="1" applyFill="1" applyBorder="1" applyAlignment="1">
      <alignment horizontal="center"/>
    </xf>
    <xf numFmtId="14" fontId="0" fillId="2" borderId="0" xfId="0" applyNumberFormat="1" applyFill="1"/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  <xf numFmtId="166" fontId="0" fillId="2" borderId="6" xfId="1" applyNumberFormat="1" applyFont="1" applyFill="1" applyBorder="1"/>
    <xf numFmtId="169" fontId="0" fillId="2" borderId="0" xfId="1" applyNumberFormat="1" applyFont="1" applyFill="1" applyBorder="1"/>
    <xf numFmtId="167" fontId="0" fillId="2" borderId="18" xfId="1" applyNumberFormat="1" applyFont="1" applyFill="1" applyBorder="1" applyAlignment="1">
      <alignment horizontal="right"/>
    </xf>
    <xf numFmtId="167" fontId="0" fillId="2" borderId="19" xfId="1" applyNumberFormat="1" applyFont="1" applyFill="1" applyBorder="1" applyAlignment="1">
      <alignment horizontal="right"/>
    </xf>
    <xf numFmtId="167" fontId="0" fillId="2" borderId="20" xfId="1" applyNumberFormat="1" applyFont="1" applyFill="1" applyBorder="1" applyAlignment="1">
      <alignment horizontal="right"/>
    </xf>
    <xf numFmtId="166" fontId="0" fillId="2" borderId="17" xfId="1" applyNumberFormat="1" applyFont="1" applyFill="1" applyBorder="1"/>
    <xf numFmtId="166" fontId="0" fillId="2" borderId="18" xfId="1" applyNumberFormat="1" applyFont="1" applyFill="1" applyBorder="1"/>
    <xf numFmtId="166" fontId="0" fillId="2" borderId="2" xfId="1" applyNumberFormat="1" applyFont="1" applyFill="1" applyBorder="1"/>
    <xf numFmtId="166" fontId="0" fillId="2" borderId="19" xfId="1" applyNumberFormat="1" applyFont="1" applyFill="1" applyBorder="1"/>
    <xf numFmtId="166" fontId="0" fillId="2" borderId="20" xfId="1" applyNumberFormat="1" applyFont="1" applyFill="1" applyBorder="1"/>
    <xf numFmtId="167" fontId="1" fillId="2" borderId="15" xfId="1" applyNumberFormat="1" applyFont="1" applyFill="1" applyBorder="1"/>
    <xf numFmtId="167" fontId="1" fillId="2" borderId="0" xfId="1" applyNumberFormat="1" applyFont="1" applyFill="1" applyBorder="1"/>
    <xf numFmtId="167" fontId="1" fillId="2" borderId="17" xfId="1" applyNumberFormat="1" applyFont="1" applyFill="1" applyBorder="1"/>
    <xf numFmtId="167" fontId="1" fillId="2" borderId="2" xfId="1" applyNumberFormat="1" applyFont="1" applyFill="1" applyBorder="1"/>
    <xf numFmtId="167" fontId="2" fillId="2" borderId="0" xfId="1" applyNumberFormat="1" applyFont="1" applyFill="1" applyBorder="1"/>
    <xf numFmtId="3" fontId="0" fillId="2" borderId="3" xfId="0" applyNumberFormat="1" applyFont="1" applyFill="1" applyBorder="1"/>
    <xf numFmtId="43" fontId="7" fillId="2" borderId="3" xfId="1" applyNumberFormat="1" applyFont="1" applyFill="1" applyBorder="1" applyAlignment="1">
      <alignment horizontal="right"/>
    </xf>
    <xf numFmtId="43" fontId="7" fillId="2" borderId="2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center"/>
    </xf>
    <xf numFmtId="166" fontId="0" fillId="2" borderId="3" xfId="1" applyNumberFormat="1" applyFont="1" applyFill="1" applyBorder="1" applyAlignment="1">
      <alignment horizontal="center"/>
    </xf>
    <xf numFmtId="166" fontId="1" fillId="2" borderId="0" xfId="1" applyNumberFormat="1" applyFont="1" applyFill="1" applyBorder="1" applyAlignment="1">
      <alignment horizontal="right"/>
    </xf>
    <xf numFmtId="166" fontId="1" fillId="2" borderId="2" xfId="1" applyNumberFormat="1" applyFont="1" applyFill="1" applyBorder="1" applyAlignment="1">
      <alignment horizontal="right"/>
    </xf>
    <xf numFmtId="166" fontId="1" fillId="2" borderId="0" xfId="1" applyNumberFormat="1" applyFont="1" applyFill="1" applyBorder="1" applyAlignment="1">
      <alignment horizontal="center"/>
    </xf>
    <xf numFmtId="166" fontId="1" fillId="2" borderId="2" xfId="1" applyNumberFormat="1" applyFont="1" applyFill="1" applyBorder="1" applyAlignment="1">
      <alignment horizontal="center"/>
    </xf>
    <xf numFmtId="1" fontId="1" fillId="2" borderId="0" xfId="1" applyNumberFormat="1" applyFont="1" applyFill="1" applyBorder="1"/>
    <xf numFmtId="1" fontId="2" fillId="2" borderId="0" xfId="1" applyNumberFormat="1" applyFont="1" applyFill="1" applyBorder="1"/>
    <xf numFmtId="1" fontId="1" fillId="2" borderId="2" xfId="1" applyNumberFormat="1" applyFont="1" applyFill="1" applyBorder="1"/>
    <xf numFmtId="9" fontId="1" fillId="2" borderId="0" xfId="2" applyFont="1" applyFill="1" applyBorder="1"/>
    <xf numFmtId="9" fontId="2" fillId="2" borderId="0" xfId="2" applyFont="1" applyFill="1" applyBorder="1"/>
    <xf numFmtId="9" fontId="1" fillId="2" borderId="2" xfId="2" applyFont="1" applyFill="1" applyBorder="1"/>
    <xf numFmtId="0" fontId="7" fillId="2" borderId="0" xfId="0" applyFont="1" applyFill="1" applyBorder="1"/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</cellXfs>
  <cellStyles count="22">
    <cellStyle name="40% - Accent3 2" xfId="8"/>
    <cellStyle name="60% - Accent2 2" xfId="9"/>
    <cellStyle name="60% - Accent3 2" xfId="10"/>
    <cellStyle name="Accent1 2" xfId="11"/>
    <cellStyle name="Comma" xfId="1" builtinId="3"/>
    <cellStyle name="Comma 2" xfId="14"/>
    <cellStyle name="Comma 3" xfId="15"/>
    <cellStyle name="Comma 4" xfId="16"/>
    <cellStyle name="Hyperlink 2" xfId="7"/>
    <cellStyle name="Normal" xfId="0" builtinId="0"/>
    <cellStyle name="Normal 2" xfId="3"/>
    <cellStyle name="Normal 2 2" xfId="6"/>
    <cellStyle name="Normal 2 2 2" xfId="17"/>
    <cellStyle name="Normal 3" xfId="5"/>
    <cellStyle name="Normal 3 2" xfId="13"/>
    <cellStyle name="Normal 3 3" xfId="18"/>
    <cellStyle name="Normal 4" xfId="12"/>
    <cellStyle name="Normal 4 2" xfId="21"/>
    <cellStyle name="Normal 5" xfId="19"/>
    <cellStyle name="Percent" xfId="2" builtinId="5"/>
    <cellStyle name="Percent 2" xfId="20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SSR\EPA302ARRA_WM_17\output\SSR_1-2_EPAv302_ARRA_05-19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EM\2013%20NRDC\Deliverables\A29-Run8\Results%20A29%20-%20Run%208%201021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NPV"/>
      <sheetName val="Nox policy cost Map"/>
      <sheetName val="Final Wholesale Price"/>
      <sheetName val="Create LoadShape"/>
      <sheetName val="Input - Coal Supply"/>
      <sheetName val="input - Collapse Tables"/>
      <sheetName val="Gen&amp;Cap Summary"/>
      <sheetName val="Cap_Summary"/>
      <sheetName val="Summary"/>
      <sheetName val="ToAccess"/>
      <sheetName val="state list abb"/>
      <sheetName val="NEW UNITS Table"/>
      <sheetName val="State Emissions Data"/>
      <sheetName val="Emission Rates"/>
    </sheetNames>
    <sheetDataSet>
      <sheetData sheetId="0">
        <row r="2">
          <cell r="V2" t="b">
            <v>1</v>
          </cell>
        </row>
        <row r="3">
          <cell r="V3" t="b">
            <v>1</v>
          </cell>
        </row>
        <row r="4">
          <cell r="V4" t="b">
            <v>0</v>
          </cell>
        </row>
        <row r="5">
          <cell r="V5" t="b">
            <v>0</v>
          </cell>
        </row>
        <row r="6">
          <cell r="R6">
            <v>1</v>
          </cell>
          <cell r="V6" t="b">
            <v>1</v>
          </cell>
        </row>
        <row r="7">
          <cell r="V7" t="b">
            <v>1</v>
          </cell>
        </row>
        <row r="8">
          <cell r="V8" t="b">
            <v>1</v>
          </cell>
        </row>
        <row r="13">
          <cell r="V13">
            <v>3</v>
          </cell>
        </row>
        <row r="14">
          <cell r="Q14">
            <v>2006</v>
          </cell>
        </row>
        <row r="17">
          <cell r="P17" t="str">
            <v>K:\Salvino\RunSummaryDatabases\219_Run_Summary.mdb</v>
          </cell>
        </row>
        <row r="22">
          <cell r="P22" t="str">
            <v>K:\Salvino\RunSummaryDatabases\TempStorage\</v>
          </cell>
        </row>
        <row r="28">
          <cell r="J28" t="str">
            <v xml:space="preserve">(4) List all possible fuel total types in future runs. </v>
          </cell>
        </row>
        <row r="29">
          <cell r="J29" t="str">
            <v>Only those actually in the report will be used.</v>
          </cell>
        </row>
        <row r="30">
          <cell r="J30" t="str">
            <v>Title -Fuel R</v>
          </cell>
        </row>
        <row r="31">
          <cell r="J31" t="str">
            <v>Fuel</v>
          </cell>
        </row>
        <row r="32">
          <cell r="J32" t="str">
            <v>Coal</v>
          </cell>
        </row>
        <row r="33">
          <cell r="J33" t="str">
            <v>Oil</v>
          </cell>
        </row>
        <row r="34">
          <cell r="J34" t="str">
            <v>Nuclear</v>
          </cell>
        </row>
        <row r="35">
          <cell r="J35" t="str">
            <v>Hydro</v>
          </cell>
        </row>
        <row r="36">
          <cell r="J36" t="str">
            <v>Gas</v>
          </cell>
        </row>
        <row r="37">
          <cell r="J37" t="str">
            <v>Other</v>
          </cell>
        </row>
        <row r="38">
          <cell r="J38" t="str">
            <v>None</v>
          </cell>
        </row>
        <row r="39">
          <cell r="J39" t="str">
            <v>Biomass</v>
          </cell>
        </row>
        <row r="40">
          <cell r="J40" t="str">
            <v>Orimulsion</v>
          </cell>
        </row>
        <row r="41">
          <cell r="J41" t="str">
            <v>CdnCoal</v>
          </cell>
        </row>
        <row r="42">
          <cell r="J42" t="str">
            <v>Diesel</v>
          </cell>
        </row>
        <row r="43">
          <cell r="J43" t="str">
            <v>CdnBiomass</v>
          </cell>
        </row>
      </sheetData>
      <sheetData sheetId="1">
        <row r="2">
          <cell r="E2">
            <v>2012</v>
          </cell>
        </row>
        <row r="3">
          <cell r="E3">
            <v>2035</v>
          </cell>
        </row>
        <row r="5">
          <cell r="E5" t="str">
            <v>Column Range</v>
          </cell>
          <cell r="F5" t="str">
            <v>NPV - Model</v>
          </cell>
        </row>
        <row r="6">
          <cell r="E6" t="e">
            <v>#N/A</v>
          </cell>
          <cell r="F6" t="e">
            <v>#N/A</v>
          </cell>
        </row>
      </sheetData>
      <sheetData sheetId="2"/>
      <sheetData sheetId="3"/>
      <sheetData sheetId="4">
        <row r="79">
          <cell r="A79" t="str">
            <v>aznm</v>
          </cell>
        </row>
        <row r="80">
          <cell r="A80" t="str">
            <v>ca-n</v>
          </cell>
        </row>
        <row r="81">
          <cell r="A81" t="str">
            <v>ca-s</v>
          </cell>
        </row>
        <row r="82">
          <cell r="A82" t="str">
            <v>comd</v>
          </cell>
        </row>
        <row r="83">
          <cell r="A83" t="str">
            <v>dsny</v>
          </cell>
        </row>
        <row r="84">
          <cell r="A84" t="str">
            <v>entg</v>
          </cell>
        </row>
        <row r="85">
          <cell r="A85" t="str">
            <v>erct</v>
          </cell>
        </row>
        <row r="86">
          <cell r="A86" t="str">
            <v>frcc</v>
          </cell>
        </row>
        <row r="87">
          <cell r="A87" t="str">
            <v>gway</v>
          </cell>
        </row>
        <row r="88">
          <cell r="A88" t="str">
            <v>lilc</v>
          </cell>
        </row>
        <row r="89">
          <cell r="A89" t="str">
            <v>mace</v>
          </cell>
        </row>
        <row r="90">
          <cell r="A90" t="str">
            <v>macs</v>
          </cell>
        </row>
        <row r="91">
          <cell r="A91" t="str">
            <v>macw</v>
          </cell>
        </row>
        <row r="92">
          <cell r="A92" t="str">
            <v>mecs</v>
          </cell>
        </row>
        <row r="93">
          <cell r="A93" t="str">
            <v>mro</v>
          </cell>
        </row>
        <row r="94">
          <cell r="A94" t="str">
            <v>neng</v>
          </cell>
        </row>
        <row r="95">
          <cell r="A95" t="str">
            <v>nwpe</v>
          </cell>
        </row>
        <row r="96">
          <cell r="A96" t="str">
            <v>nyc</v>
          </cell>
        </row>
        <row r="97">
          <cell r="A97" t="str">
            <v>pnw</v>
          </cell>
        </row>
        <row r="98">
          <cell r="A98" t="str">
            <v>rfco</v>
          </cell>
        </row>
        <row r="99">
          <cell r="A99" t="str">
            <v>rfcp</v>
          </cell>
        </row>
        <row r="100">
          <cell r="A100" t="str">
            <v>rmpa</v>
          </cell>
        </row>
        <row r="101">
          <cell r="A101" t="str">
            <v>snv</v>
          </cell>
        </row>
        <row r="102">
          <cell r="A102" t="str">
            <v>sou</v>
          </cell>
        </row>
        <row r="103">
          <cell r="A103" t="str">
            <v>sppn</v>
          </cell>
        </row>
        <row r="104">
          <cell r="A104" t="str">
            <v>spps</v>
          </cell>
        </row>
        <row r="105">
          <cell r="A105" t="str">
            <v>tva</v>
          </cell>
        </row>
        <row r="106">
          <cell r="A106" t="str">
            <v>tvak</v>
          </cell>
        </row>
        <row r="107">
          <cell r="A107" t="str">
            <v>upny</v>
          </cell>
        </row>
        <row r="108">
          <cell r="A108" t="str">
            <v>vaca</v>
          </cell>
        </row>
        <row r="109">
          <cell r="A109" t="str">
            <v>vapw</v>
          </cell>
        </row>
        <row r="110">
          <cell r="A110" t="str">
            <v>wums</v>
          </cell>
        </row>
      </sheetData>
      <sheetData sheetId="5">
        <row r="1">
          <cell r="A1" t="str">
            <v>IPMCoal Region</v>
          </cell>
          <cell r="B1" t="str">
            <v>Coal Region</v>
          </cell>
          <cell r="H1">
            <v>38975</v>
          </cell>
        </row>
        <row r="2">
          <cell r="A2" t="str">
            <v>AK</v>
          </cell>
          <cell r="B2" t="str">
            <v>AK</v>
          </cell>
          <cell r="G2" t="str">
            <v>SupplyRegion_CoalType</v>
          </cell>
          <cell r="H2" t="str">
            <v>MMBtu/</v>
          </cell>
        </row>
        <row r="3">
          <cell r="A3" t="str">
            <v>AL</v>
          </cell>
          <cell r="B3" t="str">
            <v>Appalachia</v>
          </cell>
          <cell r="H3" t="str">
            <v>Ton</v>
          </cell>
        </row>
        <row r="4">
          <cell r="A4" t="str">
            <v>AN</v>
          </cell>
          <cell r="B4" t="str">
            <v>Interior</v>
          </cell>
          <cell r="G4" t="str">
            <v>AK_BB</v>
          </cell>
          <cell r="H4">
            <v>24.64</v>
          </cell>
        </row>
        <row r="5">
          <cell r="A5" t="str">
            <v>AS</v>
          </cell>
          <cell r="B5" t="str">
            <v>Interior</v>
          </cell>
          <cell r="G5" t="str">
            <v>AK_SA</v>
          </cell>
          <cell r="H5">
            <v>17.63</v>
          </cell>
        </row>
        <row r="6">
          <cell r="A6" t="str">
            <v>AZ</v>
          </cell>
          <cell r="B6" t="str">
            <v>West</v>
          </cell>
          <cell r="G6" t="str">
            <v>AL_BB</v>
          </cell>
          <cell r="H6">
            <v>24.82</v>
          </cell>
        </row>
        <row r="7">
          <cell r="A7" t="str">
            <v>CG</v>
          </cell>
          <cell r="B7" t="str">
            <v>West</v>
          </cell>
          <cell r="G7" t="str">
            <v>AL_BD</v>
          </cell>
          <cell r="H7">
            <v>24.29</v>
          </cell>
        </row>
        <row r="8">
          <cell r="A8" t="str">
            <v>CR</v>
          </cell>
          <cell r="B8" t="str">
            <v>West</v>
          </cell>
          <cell r="G8" t="str">
            <v>AL_BE</v>
          </cell>
          <cell r="H8">
            <v>23.82</v>
          </cell>
        </row>
        <row r="9">
          <cell r="A9" t="str">
            <v>CS</v>
          </cell>
          <cell r="B9" t="str">
            <v>West</v>
          </cell>
          <cell r="G9" t="str">
            <v>AL_BG</v>
          </cell>
          <cell r="H9">
            <v>23.95</v>
          </cell>
        </row>
        <row r="10">
          <cell r="A10" t="str">
            <v>CU</v>
          </cell>
          <cell r="B10" t="str">
            <v>West</v>
          </cell>
          <cell r="G10" t="str">
            <v>AN_BD</v>
          </cell>
          <cell r="H10">
            <v>24.78</v>
          </cell>
        </row>
        <row r="11">
          <cell r="A11" t="str">
            <v>IL</v>
          </cell>
          <cell r="B11" t="str">
            <v>Interior</v>
          </cell>
          <cell r="G11" t="str">
            <v>AS_LE</v>
          </cell>
          <cell r="H11">
            <v>13.32</v>
          </cell>
        </row>
        <row r="12">
          <cell r="A12" t="str">
            <v>IN</v>
          </cell>
          <cell r="B12" t="str">
            <v>Interior</v>
          </cell>
          <cell r="G12" t="str">
            <v>AZ_BB</v>
          </cell>
          <cell r="H12">
            <v>24.64</v>
          </cell>
        </row>
        <row r="13">
          <cell r="A13" t="str">
            <v>KE</v>
          </cell>
          <cell r="B13" t="str">
            <v>Appalachia</v>
          </cell>
          <cell r="G13" t="str">
            <v>B1_ZB</v>
          </cell>
          <cell r="H13">
            <v>1</v>
          </cell>
        </row>
        <row r="14">
          <cell r="A14" t="str">
            <v>KS</v>
          </cell>
          <cell r="B14" t="str">
            <v>Interior</v>
          </cell>
          <cell r="G14" t="str">
            <v>B2_ZB</v>
          </cell>
          <cell r="H14">
            <v>1</v>
          </cell>
        </row>
        <row r="15">
          <cell r="A15" t="str">
            <v>KW</v>
          </cell>
          <cell r="B15" t="str">
            <v>Interior</v>
          </cell>
          <cell r="G15" t="str">
            <v>B3_ZB</v>
          </cell>
          <cell r="H15">
            <v>1</v>
          </cell>
        </row>
        <row r="16">
          <cell r="A16" t="str">
            <v>LA</v>
          </cell>
          <cell r="B16" t="str">
            <v>Interior</v>
          </cell>
          <cell r="G16" t="str">
            <v>B4_ZB</v>
          </cell>
          <cell r="H16">
            <v>1</v>
          </cell>
        </row>
        <row r="17">
          <cell r="A17" t="str">
            <v>MD</v>
          </cell>
          <cell r="B17" t="str">
            <v>Appalachia</v>
          </cell>
          <cell r="G17" t="str">
            <v>B5_ZB</v>
          </cell>
          <cell r="H17">
            <v>1</v>
          </cell>
        </row>
        <row r="18">
          <cell r="A18" t="str">
            <v>ME</v>
          </cell>
          <cell r="B18" t="str">
            <v>West</v>
          </cell>
          <cell r="G18" t="str">
            <v>B6_ZB</v>
          </cell>
          <cell r="H18">
            <v>1</v>
          </cell>
        </row>
        <row r="19">
          <cell r="A19" t="str">
            <v>MP</v>
          </cell>
          <cell r="B19" t="str">
            <v>West</v>
          </cell>
          <cell r="G19" t="str">
            <v>B7_ZB</v>
          </cell>
          <cell r="H19">
            <v>1</v>
          </cell>
        </row>
        <row r="20">
          <cell r="A20" t="str">
            <v>ND</v>
          </cell>
          <cell r="B20" t="str">
            <v>West</v>
          </cell>
          <cell r="G20" t="str">
            <v>B8_ZB</v>
          </cell>
          <cell r="H20">
            <v>1</v>
          </cell>
        </row>
        <row r="21">
          <cell r="A21" t="str">
            <v>NR</v>
          </cell>
          <cell r="B21" t="str">
            <v>West</v>
          </cell>
          <cell r="G21" t="str">
            <v>B9_ZB</v>
          </cell>
          <cell r="H21">
            <v>1</v>
          </cell>
        </row>
        <row r="22">
          <cell r="A22" t="str">
            <v>NS</v>
          </cell>
          <cell r="B22" t="str">
            <v>West</v>
          </cell>
          <cell r="G22" t="str">
            <v>BA_ZB</v>
          </cell>
          <cell r="H22">
            <v>1</v>
          </cell>
        </row>
        <row r="23">
          <cell r="A23" t="str">
            <v>OH</v>
          </cell>
          <cell r="B23" t="str">
            <v>Appalachia</v>
          </cell>
          <cell r="G23" t="str">
            <v>BB_ZB</v>
          </cell>
          <cell r="H23">
            <v>1</v>
          </cell>
        </row>
        <row r="24">
          <cell r="A24" t="str">
            <v>OK</v>
          </cell>
          <cell r="B24" t="str">
            <v>Interior</v>
          </cell>
          <cell r="G24" t="str">
            <v>BC_ZB</v>
          </cell>
          <cell r="H24">
            <v>1</v>
          </cell>
        </row>
        <row r="25">
          <cell r="A25" t="str">
            <v>PC</v>
          </cell>
          <cell r="B25" t="str">
            <v>Appalachia</v>
          </cell>
          <cell r="G25" t="str">
            <v>BD_ZB</v>
          </cell>
          <cell r="H25">
            <v>1</v>
          </cell>
        </row>
        <row r="26">
          <cell r="A26" t="str">
            <v>PW</v>
          </cell>
          <cell r="B26" t="str">
            <v>Appalachia</v>
          </cell>
          <cell r="G26" t="str">
            <v>BE_ZB</v>
          </cell>
          <cell r="H26">
            <v>1</v>
          </cell>
        </row>
        <row r="27">
          <cell r="A27" t="str">
            <v>TN</v>
          </cell>
          <cell r="B27" t="str">
            <v>Appalachia</v>
          </cell>
          <cell r="G27" t="str">
            <v>CG_BA</v>
          </cell>
          <cell r="H27">
            <v>21.49</v>
          </cell>
        </row>
        <row r="28">
          <cell r="A28" t="str">
            <v>TX</v>
          </cell>
          <cell r="B28" t="str">
            <v>Interior</v>
          </cell>
          <cell r="G28" t="str">
            <v>CG_BB</v>
          </cell>
          <cell r="H28">
            <v>22.01</v>
          </cell>
        </row>
        <row r="29">
          <cell r="A29" t="str">
            <v>UT</v>
          </cell>
          <cell r="B29" t="str">
            <v>West</v>
          </cell>
          <cell r="G29" t="str">
            <v>CR_BB</v>
          </cell>
          <cell r="H29">
            <v>22.01</v>
          </cell>
        </row>
        <row r="30">
          <cell r="A30" t="str">
            <v>VA</v>
          </cell>
          <cell r="B30" t="str">
            <v>Appalachia</v>
          </cell>
          <cell r="G30" t="str">
            <v>CS_BE</v>
          </cell>
          <cell r="H30">
            <v>25.06</v>
          </cell>
        </row>
        <row r="31">
          <cell r="A31" t="str">
            <v>WA</v>
          </cell>
          <cell r="B31" t="str">
            <v>West</v>
          </cell>
          <cell r="G31" t="str">
            <v>CU_BA</v>
          </cell>
          <cell r="H31">
            <v>23.8</v>
          </cell>
        </row>
        <row r="32">
          <cell r="A32" t="str">
            <v>WG</v>
          </cell>
          <cell r="B32" t="str">
            <v>West</v>
          </cell>
          <cell r="G32" t="str">
            <v>CU_BB</v>
          </cell>
          <cell r="H32">
            <v>23.22</v>
          </cell>
        </row>
        <row r="33">
          <cell r="A33" t="str">
            <v>WH</v>
          </cell>
          <cell r="B33" t="str">
            <v>West</v>
          </cell>
          <cell r="G33" t="str">
            <v>CU_BD</v>
          </cell>
          <cell r="H33">
            <v>23.21</v>
          </cell>
        </row>
        <row r="34">
          <cell r="A34" t="str">
            <v>WL</v>
          </cell>
          <cell r="B34" t="str">
            <v>West</v>
          </cell>
          <cell r="G34" t="str">
            <v>CU_BE</v>
          </cell>
          <cell r="H34">
            <v>25.06</v>
          </cell>
        </row>
        <row r="35">
          <cell r="A35" t="str">
            <v>WN</v>
          </cell>
          <cell r="B35" t="str">
            <v>Appalachia</v>
          </cell>
          <cell r="G35" t="str">
            <v>E1_DZ</v>
          </cell>
          <cell r="H35">
            <v>1</v>
          </cell>
        </row>
        <row r="36">
          <cell r="A36" t="str">
            <v>WS</v>
          </cell>
          <cell r="B36" t="str">
            <v>Appalachia</v>
          </cell>
          <cell r="G36" t="str">
            <v>E1_RZ</v>
          </cell>
          <cell r="H36">
            <v>1</v>
          </cell>
        </row>
        <row r="37">
          <cell r="A37" t="str">
            <v>IM</v>
          </cell>
          <cell r="B37" t="str">
            <v>Imports</v>
          </cell>
          <cell r="G37" t="str">
            <v>E2_DZ</v>
          </cell>
          <cell r="H37">
            <v>1</v>
          </cell>
        </row>
        <row r="38">
          <cell r="A38" t="str">
            <v>E1</v>
          </cell>
          <cell r="B38" t="str">
            <v>Remove</v>
          </cell>
          <cell r="G38" t="str">
            <v>E2_RZ</v>
          </cell>
          <cell r="H38">
            <v>1</v>
          </cell>
        </row>
        <row r="39">
          <cell r="A39" t="str">
            <v>E2</v>
          </cell>
          <cell r="B39" t="str">
            <v>Remove</v>
          </cell>
          <cell r="G39" t="str">
            <v>E3_DZ</v>
          </cell>
          <cell r="H39">
            <v>1</v>
          </cell>
        </row>
        <row r="40">
          <cell r="A40" t="str">
            <v>E3</v>
          </cell>
          <cell r="B40" t="str">
            <v>Remove</v>
          </cell>
          <cell r="G40" t="str">
            <v>E3_RZ</v>
          </cell>
          <cell r="H40">
            <v>1</v>
          </cell>
        </row>
        <row r="41">
          <cell r="A41" t="str">
            <v>E4</v>
          </cell>
          <cell r="B41" t="str">
            <v>Remove</v>
          </cell>
          <cell r="G41" t="str">
            <v>E4_DZ</v>
          </cell>
          <cell r="H41">
            <v>1</v>
          </cell>
        </row>
        <row r="42">
          <cell r="A42" t="str">
            <v>E5</v>
          </cell>
          <cell r="B42" t="str">
            <v>Remove</v>
          </cell>
          <cell r="G42" t="str">
            <v>E4_RZ</v>
          </cell>
          <cell r="H42">
            <v>1</v>
          </cell>
        </row>
        <row r="43">
          <cell r="A43" t="str">
            <v>E6</v>
          </cell>
          <cell r="B43" t="str">
            <v>Remove</v>
          </cell>
          <cell r="G43" t="str">
            <v>E5_DZ</v>
          </cell>
          <cell r="H43">
            <v>1</v>
          </cell>
        </row>
        <row r="44">
          <cell r="A44" t="str">
            <v>E7</v>
          </cell>
          <cell r="B44" t="str">
            <v>Remove</v>
          </cell>
          <cell r="G44" t="str">
            <v>E5_RZ</v>
          </cell>
          <cell r="H44">
            <v>1</v>
          </cell>
        </row>
        <row r="45">
          <cell r="A45" t="str">
            <v>E8</v>
          </cell>
          <cell r="B45" t="str">
            <v>Remove</v>
          </cell>
          <cell r="G45" t="str">
            <v>E6_DZ</v>
          </cell>
          <cell r="H45">
            <v>1</v>
          </cell>
        </row>
        <row r="46">
          <cell r="A46" t="str">
            <v>E9</v>
          </cell>
          <cell r="B46" t="str">
            <v>Remove</v>
          </cell>
          <cell r="G46" t="str">
            <v>E6_RZ</v>
          </cell>
          <cell r="H46">
            <v>1</v>
          </cell>
        </row>
        <row r="47">
          <cell r="A47" t="str">
            <v>EA</v>
          </cell>
          <cell r="B47" t="str">
            <v>Remove</v>
          </cell>
          <cell r="G47" t="str">
            <v>E7_DZ</v>
          </cell>
          <cell r="H47">
            <v>1</v>
          </cell>
        </row>
        <row r="48">
          <cell r="A48" t="str">
            <v>EB</v>
          </cell>
          <cell r="B48" t="str">
            <v>Remove</v>
          </cell>
          <cell r="G48" t="str">
            <v>E7_RZ</v>
          </cell>
          <cell r="H48">
            <v>1</v>
          </cell>
        </row>
        <row r="49">
          <cell r="A49" t="str">
            <v>EC</v>
          </cell>
          <cell r="B49" t="str">
            <v>Remove</v>
          </cell>
          <cell r="G49" t="str">
            <v>E8_DZ</v>
          </cell>
          <cell r="H49">
            <v>1</v>
          </cell>
        </row>
        <row r="50">
          <cell r="A50" t="str">
            <v>ED</v>
          </cell>
          <cell r="B50" t="str">
            <v>Remove</v>
          </cell>
          <cell r="G50" t="str">
            <v>E8_RZ</v>
          </cell>
          <cell r="H50">
            <v>1</v>
          </cell>
        </row>
        <row r="51">
          <cell r="A51" t="str">
            <v>P1</v>
          </cell>
          <cell r="B51" t="str">
            <v>Remove</v>
          </cell>
          <cell r="G51" t="str">
            <v>E9_DZ</v>
          </cell>
          <cell r="H51">
            <v>1</v>
          </cell>
        </row>
        <row r="52">
          <cell r="A52" t="str">
            <v>NA</v>
          </cell>
          <cell r="B52" t="str">
            <v>Waste Coal</v>
          </cell>
          <cell r="G52" t="str">
            <v>E9_RZ</v>
          </cell>
          <cell r="H52">
            <v>1</v>
          </cell>
        </row>
        <row r="53">
          <cell r="A53" t="str">
            <v>B1</v>
          </cell>
          <cell r="B53" t="str">
            <v>Remove</v>
          </cell>
          <cell r="G53" t="str">
            <v>EA_DZ</v>
          </cell>
          <cell r="H53">
            <v>1</v>
          </cell>
        </row>
        <row r="54">
          <cell r="A54" t="str">
            <v>B2</v>
          </cell>
          <cell r="B54" t="str">
            <v>Remove</v>
          </cell>
          <cell r="G54" t="str">
            <v>EA_RZ</v>
          </cell>
          <cell r="H54">
            <v>1</v>
          </cell>
        </row>
        <row r="55">
          <cell r="A55" t="str">
            <v>B3</v>
          </cell>
          <cell r="B55" t="str">
            <v>Remove</v>
          </cell>
          <cell r="G55" t="str">
            <v>EB_DZ</v>
          </cell>
          <cell r="H55">
            <v>1</v>
          </cell>
        </row>
        <row r="56">
          <cell r="A56" t="str">
            <v>B4</v>
          </cell>
          <cell r="B56" t="str">
            <v>Remove</v>
          </cell>
          <cell r="G56" t="str">
            <v>EB_RZ</v>
          </cell>
          <cell r="H56">
            <v>1</v>
          </cell>
        </row>
        <row r="57">
          <cell r="A57" t="str">
            <v>B5</v>
          </cell>
          <cell r="B57" t="str">
            <v>Remove</v>
          </cell>
          <cell r="G57" t="str">
            <v>EC_DZ</v>
          </cell>
          <cell r="H57">
            <v>1</v>
          </cell>
        </row>
        <row r="58">
          <cell r="A58" t="str">
            <v>B6</v>
          </cell>
          <cell r="B58" t="str">
            <v>Remove</v>
          </cell>
          <cell r="G58" t="str">
            <v>EC_RZ</v>
          </cell>
          <cell r="H58">
            <v>1</v>
          </cell>
        </row>
        <row r="59">
          <cell r="A59" t="str">
            <v>B7</v>
          </cell>
          <cell r="B59" t="str">
            <v>Remove</v>
          </cell>
          <cell r="G59" t="str">
            <v>ED_DZ</v>
          </cell>
          <cell r="H59">
            <v>1</v>
          </cell>
        </row>
        <row r="60">
          <cell r="A60" t="str">
            <v>B8</v>
          </cell>
          <cell r="B60" t="str">
            <v>Remove</v>
          </cell>
          <cell r="G60" t="str">
            <v>ED_RZ</v>
          </cell>
          <cell r="H60">
            <v>1</v>
          </cell>
        </row>
        <row r="61">
          <cell r="A61" t="str">
            <v>B9</v>
          </cell>
          <cell r="B61" t="str">
            <v>Remove</v>
          </cell>
          <cell r="G61" t="str">
            <v>IL_BB</v>
          </cell>
          <cell r="H61">
            <v>24.57</v>
          </cell>
        </row>
        <row r="62">
          <cell r="A62" t="str">
            <v>BA</v>
          </cell>
          <cell r="B62" t="str">
            <v>Remove</v>
          </cell>
          <cell r="G62" t="str">
            <v>IL_BD</v>
          </cell>
          <cell r="H62">
            <v>23.86</v>
          </cell>
        </row>
        <row r="63">
          <cell r="A63" t="str">
            <v>BB</v>
          </cell>
          <cell r="B63" t="str">
            <v>Remove</v>
          </cell>
          <cell r="G63" t="str">
            <v>IL_BE</v>
          </cell>
          <cell r="H63">
            <v>23</v>
          </cell>
        </row>
        <row r="64">
          <cell r="A64" t="str">
            <v>BC</v>
          </cell>
          <cell r="B64" t="str">
            <v>Remove</v>
          </cell>
          <cell r="G64" t="str">
            <v>IL_BG</v>
          </cell>
          <cell r="H64">
            <v>23.01</v>
          </cell>
        </row>
        <row r="65">
          <cell r="A65" t="str">
            <v>BD</v>
          </cell>
          <cell r="B65" t="str">
            <v>Remove</v>
          </cell>
          <cell r="G65" t="str">
            <v>IL_BH</v>
          </cell>
          <cell r="H65">
            <v>22.19</v>
          </cell>
        </row>
        <row r="66">
          <cell r="A66" t="str">
            <v>BE</v>
          </cell>
          <cell r="B66" t="str">
            <v>Remove</v>
          </cell>
          <cell r="G66" t="str">
            <v>IM_AH</v>
          </cell>
          <cell r="H66">
            <v>1</v>
          </cell>
        </row>
        <row r="67">
          <cell r="G67" t="str">
            <v>IM_BB</v>
          </cell>
          <cell r="H67">
            <v>23.7</v>
          </cell>
        </row>
        <row r="68">
          <cell r="G68" t="str">
            <v>IN_BB</v>
          </cell>
          <cell r="H68">
            <v>22.52</v>
          </cell>
        </row>
        <row r="69">
          <cell r="G69" t="str">
            <v>IN_BD</v>
          </cell>
          <cell r="H69">
            <v>22.62</v>
          </cell>
        </row>
        <row r="70">
          <cell r="G70" t="str">
            <v>IN_BE</v>
          </cell>
          <cell r="H70">
            <v>23.43</v>
          </cell>
        </row>
        <row r="71">
          <cell r="G71" t="str">
            <v>IN_BG</v>
          </cell>
          <cell r="H71">
            <v>23.37</v>
          </cell>
        </row>
        <row r="72">
          <cell r="G72" t="str">
            <v>IN_BH</v>
          </cell>
          <cell r="H72">
            <v>23.41</v>
          </cell>
        </row>
        <row r="73">
          <cell r="G73" t="str">
            <v>KE_BA</v>
          </cell>
          <cell r="H73">
            <v>25.32</v>
          </cell>
        </row>
        <row r="74">
          <cell r="G74" t="str">
            <v>KE_BB</v>
          </cell>
          <cell r="H74">
            <v>25.79</v>
          </cell>
        </row>
        <row r="75">
          <cell r="G75" t="str">
            <v>KE_BD</v>
          </cell>
          <cell r="H75">
            <v>25.33</v>
          </cell>
        </row>
        <row r="76">
          <cell r="G76" t="str">
            <v>KE_BE</v>
          </cell>
          <cell r="H76">
            <v>25.14</v>
          </cell>
        </row>
        <row r="77">
          <cell r="G77" t="str">
            <v>KE_BG</v>
          </cell>
          <cell r="H77">
            <v>24.09</v>
          </cell>
        </row>
        <row r="78">
          <cell r="G78" t="str">
            <v>KS_BG</v>
          </cell>
          <cell r="H78">
            <v>25.32</v>
          </cell>
        </row>
        <row r="79">
          <cell r="G79" t="str">
            <v>KW_BD</v>
          </cell>
          <cell r="H79">
            <v>24.23</v>
          </cell>
        </row>
        <row r="80">
          <cell r="G80" t="str">
            <v>KW_BE</v>
          </cell>
          <cell r="H80">
            <v>24.45</v>
          </cell>
        </row>
        <row r="81">
          <cell r="G81" t="str">
            <v>KW_BG</v>
          </cell>
          <cell r="H81">
            <v>23.93</v>
          </cell>
        </row>
        <row r="82">
          <cell r="G82" t="str">
            <v>KW_BH</v>
          </cell>
          <cell r="H82">
            <v>22.84</v>
          </cell>
        </row>
        <row r="83">
          <cell r="G83" t="str">
            <v>LA_LE</v>
          </cell>
          <cell r="H83">
            <v>14.09</v>
          </cell>
        </row>
        <row r="84">
          <cell r="G84" t="str">
            <v>MD_BB</v>
          </cell>
          <cell r="H84">
            <v>24.64</v>
          </cell>
        </row>
        <row r="85">
          <cell r="G85" t="str">
            <v>MD_BD</v>
          </cell>
          <cell r="H85">
            <v>26.32</v>
          </cell>
        </row>
        <row r="86">
          <cell r="G86" t="str">
            <v>MD_BE</v>
          </cell>
          <cell r="H86">
            <v>24.85</v>
          </cell>
        </row>
        <row r="87">
          <cell r="G87" t="str">
            <v>MD_BG</v>
          </cell>
          <cell r="H87">
            <v>23.26</v>
          </cell>
        </row>
        <row r="88">
          <cell r="G88" t="str">
            <v>ME_LA</v>
          </cell>
          <cell r="H88">
            <v>13.19</v>
          </cell>
        </row>
        <row r="89">
          <cell r="G89" t="str">
            <v>MP_SA</v>
          </cell>
          <cell r="H89">
            <v>18.899999999999999</v>
          </cell>
        </row>
        <row r="90">
          <cell r="G90" t="str">
            <v>MP_SB</v>
          </cell>
          <cell r="H90">
            <v>18.54</v>
          </cell>
        </row>
        <row r="91">
          <cell r="G91" t="str">
            <v>MP_SD</v>
          </cell>
          <cell r="H91">
            <v>17.23</v>
          </cell>
        </row>
        <row r="92">
          <cell r="G92" t="str">
            <v>NA_WC</v>
          </cell>
          <cell r="H92">
            <v>13.7</v>
          </cell>
        </row>
        <row r="93">
          <cell r="G93" t="str">
            <v>ND_LD</v>
          </cell>
          <cell r="H93">
            <v>13.7</v>
          </cell>
        </row>
        <row r="94">
          <cell r="G94" t="str">
            <v>ND_LE</v>
          </cell>
          <cell r="H94">
            <v>13.46</v>
          </cell>
        </row>
        <row r="95">
          <cell r="G95" t="str">
            <v>NR_BB</v>
          </cell>
          <cell r="H95">
            <v>23.79</v>
          </cell>
        </row>
        <row r="96">
          <cell r="G96" t="str">
            <v>NS_BA</v>
          </cell>
          <cell r="H96">
            <v>22.7</v>
          </cell>
        </row>
        <row r="97">
          <cell r="G97" t="str">
            <v>NS_BD</v>
          </cell>
          <cell r="H97">
            <v>24.78</v>
          </cell>
        </row>
        <row r="98">
          <cell r="G98" t="str">
            <v>OH_BB</v>
          </cell>
          <cell r="H98">
            <v>24.68</v>
          </cell>
        </row>
        <row r="99">
          <cell r="G99" t="str">
            <v>OH_BD</v>
          </cell>
          <cell r="H99">
            <v>25.55</v>
          </cell>
        </row>
        <row r="100">
          <cell r="G100" t="str">
            <v>OH_BE</v>
          </cell>
          <cell r="H100">
            <v>25.24</v>
          </cell>
        </row>
        <row r="101">
          <cell r="G101" t="str">
            <v>OH_BG</v>
          </cell>
          <cell r="H101">
            <v>24.34</v>
          </cell>
        </row>
        <row r="102">
          <cell r="G102" t="str">
            <v>OH_BH</v>
          </cell>
          <cell r="H102">
            <v>23.92</v>
          </cell>
        </row>
        <row r="103">
          <cell r="G103" t="str">
            <v>OK_BE</v>
          </cell>
          <cell r="H103">
            <v>22.15</v>
          </cell>
        </row>
        <row r="104">
          <cell r="G104" t="str">
            <v>P1_PK</v>
          </cell>
          <cell r="H104">
            <v>28.21</v>
          </cell>
        </row>
        <row r="105">
          <cell r="G105" t="str">
            <v>PC_BB</v>
          </cell>
          <cell r="H105">
            <v>23.53</v>
          </cell>
        </row>
        <row r="106">
          <cell r="G106" t="str">
            <v>PC_BD</v>
          </cell>
          <cell r="H106">
            <v>25.06</v>
          </cell>
        </row>
        <row r="107">
          <cell r="G107" t="str">
            <v>PC_BE</v>
          </cell>
          <cell r="H107">
            <v>25.66</v>
          </cell>
        </row>
        <row r="108">
          <cell r="G108" t="str">
            <v>PC_BG</v>
          </cell>
          <cell r="H108">
            <v>25.33</v>
          </cell>
        </row>
        <row r="109">
          <cell r="G109" t="str">
            <v>PC_BH</v>
          </cell>
          <cell r="H109">
            <v>23.39</v>
          </cell>
        </row>
        <row r="110">
          <cell r="G110" t="str">
            <v>PW_BB</v>
          </cell>
          <cell r="H110">
            <v>20.170000000000002</v>
          </cell>
        </row>
        <row r="111">
          <cell r="G111" t="str">
            <v>PW_BD</v>
          </cell>
          <cell r="H111">
            <v>24.26</v>
          </cell>
        </row>
        <row r="112">
          <cell r="G112" t="str">
            <v>PW_BE</v>
          </cell>
          <cell r="H112">
            <v>26.22</v>
          </cell>
        </row>
        <row r="113">
          <cell r="G113" t="str">
            <v>PW_BG</v>
          </cell>
          <cell r="H113">
            <v>25.86</v>
          </cell>
        </row>
        <row r="114">
          <cell r="G114" t="str">
            <v>PW_BH</v>
          </cell>
          <cell r="H114">
            <v>24.51</v>
          </cell>
        </row>
        <row r="115">
          <cell r="G115" t="str">
            <v>TN_BB</v>
          </cell>
          <cell r="H115">
            <v>24.18</v>
          </cell>
        </row>
        <row r="116">
          <cell r="G116" t="str">
            <v>TN_BD</v>
          </cell>
          <cell r="H116">
            <v>23.91</v>
          </cell>
        </row>
        <row r="117">
          <cell r="G117" t="str">
            <v>TN_BE</v>
          </cell>
          <cell r="H117">
            <v>26.75</v>
          </cell>
        </row>
        <row r="118">
          <cell r="G118" t="str">
            <v>TX_LD</v>
          </cell>
          <cell r="H118">
            <v>13.06</v>
          </cell>
        </row>
        <row r="119">
          <cell r="G119" t="str">
            <v>TX_LE</v>
          </cell>
          <cell r="H119">
            <v>13.22</v>
          </cell>
        </row>
        <row r="120">
          <cell r="G120" t="str">
            <v>TX_LG</v>
          </cell>
          <cell r="H120">
            <v>13.12</v>
          </cell>
        </row>
        <row r="121">
          <cell r="G121" t="str">
            <v>UT_BA</v>
          </cell>
          <cell r="H121">
            <v>23.68</v>
          </cell>
        </row>
        <row r="122">
          <cell r="G122" t="str">
            <v>UT_BB</v>
          </cell>
          <cell r="H122">
            <v>23.23</v>
          </cell>
        </row>
        <row r="123">
          <cell r="G123" t="str">
            <v>UT_BD</v>
          </cell>
          <cell r="H123">
            <v>23.05</v>
          </cell>
        </row>
        <row r="124">
          <cell r="G124" t="str">
            <v>UT_BE</v>
          </cell>
          <cell r="H124">
            <v>25.06</v>
          </cell>
        </row>
        <row r="125">
          <cell r="G125" t="str">
            <v>VA_BA</v>
          </cell>
          <cell r="H125">
            <v>22.7</v>
          </cell>
        </row>
        <row r="126">
          <cell r="G126" t="str">
            <v>VA_BB</v>
          </cell>
          <cell r="H126">
            <v>25.97</v>
          </cell>
        </row>
        <row r="127">
          <cell r="G127" t="str">
            <v>VA_BD</v>
          </cell>
          <cell r="H127">
            <v>25.76</v>
          </cell>
        </row>
        <row r="128">
          <cell r="G128" t="str">
            <v>VA_BE</v>
          </cell>
          <cell r="H128">
            <v>26.03</v>
          </cell>
        </row>
        <row r="129">
          <cell r="G129" t="str">
            <v>WA_BE</v>
          </cell>
          <cell r="H129">
            <v>25.06</v>
          </cell>
        </row>
        <row r="130">
          <cell r="G130" t="str">
            <v>WA_SE</v>
          </cell>
          <cell r="H130">
            <v>15.46</v>
          </cell>
        </row>
        <row r="131">
          <cell r="G131" t="str">
            <v>WG_BB</v>
          </cell>
          <cell r="H131">
            <v>21.67</v>
          </cell>
        </row>
        <row r="132">
          <cell r="G132" t="str">
            <v>WG_BE</v>
          </cell>
          <cell r="H132">
            <v>23.39</v>
          </cell>
        </row>
        <row r="133">
          <cell r="G133" t="str">
            <v>WG_SA</v>
          </cell>
          <cell r="H133">
            <v>20.02</v>
          </cell>
        </row>
        <row r="134">
          <cell r="G134" t="str">
            <v>WG_SB</v>
          </cell>
          <cell r="H134">
            <v>19.010000000000002</v>
          </cell>
        </row>
        <row r="135">
          <cell r="G135" t="str">
            <v>WG_SD</v>
          </cell>
          <cell r="H135">
            <v>18.5</v>
          </cell>
        </row>
        <row r="136">
          <cell r="G136" t="str">
            <v>WH_SA</v>
          </cell>
          <cell r="H136">
            <v>17.43</v>
          </cell>
        </row>
        <row r="137">
          <cell r="G137" t="str">
            <v>WH_SB</v>
          </cell>
          <cell r="H137">
            <v>17.43</v>
          </cell>
        </row>
        <row r="138">
          <cell r="G138" t="str">
            <v>WL_SA</v>
          </cell>
          <cell r="H138">
            <v>17.43</v>
          </cell>
        </row>
        <row r="139">
          <cell r="G139" t="str">
            <v>WL_SB</v>
          </cell>
          <cell r="H139">
            <v>17.149999999999999</v>
          </cell>
        </row>
        <row r="140">
          <cell r="G140" t="str">
            <v>WN_BB</v>
          </cell>
          <cell r="H140">
            <v>24.78</v>
          </cell>
        </row>
        <row r="141">
          <cell r="G141" t="str">
            <v>WN_BD</v>
          </cell>
          <cell r="H141">
            <v>25.01</v>
          </cell>
        </row>
        <row r="142">
          <cell r="G142" t="str">
            <v>WN_BE</v>
          </cell>
          <cell r="H142">
            <v>25.67</v>
          </cell>
        </row>
        <row r="143">
          <cell r="G143" t="str">
            <v>WN_BG</v>
          </cell>
          <cell r="H143">
            <v>26.03</v>
          </cell>
        </row>
        <row r="144">
          <cell r="G144" t="str">
            <v>WN_BH</v>
          </cell>
          <cell r="H144">
            <v>25.15</v>
          </cell>
        </row>
        <row r="145">
          <cell r="G145" t="str">
            <v>WS_BB</v>
          </cell>
          <cell r="H145">
            <v>24.73</v>
          </cell>
        </row>
        <row r="146">
          <cell r="G146" t="str">
            <v>WS_BD</v>
          </cell>
          <cell r="H146">
            <v>24.64</v>
          </cell>
        </row>
        <row r="147">
          <cell r="G147" t="str">
            <v>WS_BE</v>
          </cell>
          <cell r="H147">
            <v>24.38</v>
          </cell>
        </row>
        <row r="148">
          <cell r="G148" t="str">
            <v>WS_BG</v>
          </cell>
          <cell r="H148">
            <v>25.64</v>
          </cell>
        </row>
        <row r="149">
          <cell r="G149" t="str">
            <v>WS_BH</v>
          </cell>
          <cell r="H149">
            <v>25.52</v>
          </cell>
        </row>
      </sheetData>
      <sheetData sheetId="6">
        <row r="1">
          <cell r="AV1" t="str">
            <v>Additional Plant Type Categorizations</v>
          </cell>
          <cell r="AW1" t="str">
            <v>Fossil?</v>
          </cell>
        </row>
        <row r="2">
          <cell r="AV2" t="str">
            <v>New SPC-DryFGD_SCR_ACI</v>
          </cell>
          <cell r="AW2" t="str">
            <v>Pulverized</v>
          </cell>
          <cell r="AX2" t="str">
            <v>Pulverized</v>
          </cell>
        </row>
        <row r="3">
          <cell r="AV3" t="str">
            <v>New SPC-WetFGD_SCR</v>
          </cell>
          <cell r="AW3" t="str">
            <v>Pulverized</v>
          </cell>
          <cell r="AX3" t="str">
            <v>Pulverized</v>
          </cell>
        </row>
        <row r="4">
          <cell r="AV4" t="str">
            <v>New Combined Cycle</v>
          </cell>
          <cell r="AW4" t="str">
            <v>Fossil</v>
          </cell>
          <cell r="AX4" t="str">
            <v>Fossil</v>
          </cell>
        </row>
        <row r="5">
          <cell r="AV5" t="str">
            <v>New Combustion Turbine</v>
          </cell>
          <cell r="AW5" t="str">
            <v>Fossil</v>
          </cell>
          <cell r="AX5" t="str">
            <v>Fossil</v>
          </cell>
        </row>
        <row r="6">
          <cell r="AV6" t="str">
            <v>New Nuclear</v>
          </cell>
          <cell r="AW6" t="str">
            <v>Non-Fossil</v>
          </cell>
          <cell r="AX6" t="str">
            <v>Non-Fossil</v>
          </cell>
        </row>
        <row r="7">
          <cell r="AV7" t="str">
            <v>New Biomass</v>
          </cell>
          <cell r="AW7" t="str">
            <v>Non-Fossil</v>
          </cell>
          <cell r="AX7" t="str">
            <v>Non-Fossil</v>
          </cell>
        </row>
        <row r="8">
          <cell r="AV8" t="str">
            <v>New Fuel Cell</v>
          </cell>
          <cell r="AW8" t="str">
            <v>Fossil</v>
          </cell>
          <cell r="AX8" t="str">
            <v>Fossil</v>
          </cell>
        </row>
        <row r="9">
          <cell r="AV9" t="str">
            <v>New Geothermal</v>
          </cell>
          <cell r="AW9" t="str">
            <v>Non-Fossil</v>
          </cell>
          <cell r="AX9" t="str">
            <v>Non-Fossil</v>
          </cell>
        </row>
        <row r="10">
          <cell r="AV10" t="str">
            <v>New IGCC</v>
          </cell>
          <cell r="AW10" t="str">
            <v>Fossil</v>
          </cell>
          <cell r="AX10" t="str">
            <v>Fossil</v>
          </cell>
        </row>
        <row r="11">
          <cell r="AV11" t="str">
            <v>New IGCC with Sequestration</v>
          </cell>
          <cell r="AW11" t="str">
            <v>Fossil</v>
          </cell>
          <cell r="AX11" t="str">
            <v>Fossil</v>
          </cell>
        </row>
        <row r="12">
          <cell r="AV12" t="str">
            <v>New Landfill Gas</v>
          </cell>
          <cell r="AW12" t="str">
            <v>Non-Fossil</v>
          </cell>
          <cell r="AX12" t="str">
            <v>Non-Fossil</v>
          </cell>
        </row>
        <row r="13">
          <cell r="AV13" t="str">
            <v>New Solar</v>
          </cell>
          <cell r="AW13" t="str">
            <v>Non-Fossil</v>
          </cell>
          <cell r="AX13" t="str">
            <v>Non-Fossil</v>
          </cell>
        </row>
        <row r="14">
          <cell r="AV14" t="str">
            <v>New Wind</v>
          </cell>
          <cell r="AW14" t="str">
            <v>Non-Fossil</v>
          </cell>
          <cell r="AX14" t="str">
            <v>Non-Fossil</v>
          </cell>
        </row>
        <row r="15">
          <cell r="AV15" t="str">
            <v>Exist Coal Steam_WetFGD_SCR_ACI</v>
          </cell>
          <cell r="AW15" t="str">
            <v>Pulverized</v>
          </cell>
          <cell r="AX15" t="str">
            <v>Pulverized</v>
          </cell>
        </row>
        <row r="16">
          <cell r="AV16" t="str">
            <v>Exist Coal Steam_WetFGD_SCR</v>
          </cell>
          <cell r="AW16" t="str">
            <v>Pulverized</v>
          </cell>
          <cell r="AX16" t="str">
            <v>Pulverized</v>
          </cell>
        </row>
        <row r="17">
          <cell r="AV17" t="str">
            <v>Exist Coal Steam_WetFGD_SNCR</v>
          </cell>
          <cell r="AW17" t="str">
            <v>Pulverized</v>
          </cell>
          <cell r="AX17" t="str">
            <v>Pulverized</v>
          </cell>
        </row>
        <row r="18">
          <cell r="AV18" t="str">
            <v>Exist Coal Steam_WetFGD</v>
          </cell>
          <cell r="AW18" t="str">
            <v>Pulverized</v>
          </cell>
          <cell r="AX18" t="str">
            <v>Pulverized</v>
          </cell>
        </row>
        <row r="19">
          <cell r="AV19" t="str">
            <v>Exist Coal Steam_DryFGD_SCR_ACI</v>
          </cell>
          <cell r="AW19" t="str">
            <v>Pulverized</v>
          </cell>
          <cell r="AX19" t="str">
            <v>Pulverized</v>
          </cell>
        </row>
        <row r="20">
          <cell r="AV20" t="str">
            <v>Exist Coal Steam_DryFGD_SNCR_ACI</v>
          </cell>
          <cell r="AW20" t="str">
            <v>Pulverized</v>
          </cell>
          <cell r="AX20" t="str">
            <v>Pulverized</v>
          </cell>
        </row>
        <row r="21">
          <cell r="AV21" t="str">
            <v>Exist Coal Steam_DryFGD_ACI</v>
          </cell>
          <cell r="AW21" t="str">
            <v>Pulverized</v>
          </cell>
          <cell r="AX21" t="str">
            <v>Pulverized</v>
          </cell>
        </row>
        <row r="22">
          <cell r="AV22" t="str">
            <v>Exist Coal Steam_DryFGD_SCR</v>
          </cell>
          <cell r="AW22" t="str">
            <v>Pulverized</v>
          </cell>
          <cell r="AX22" t="str">
            <v>Pulverized</v>
          </cell>
        </row>
        <row r="23">
          <cell r="AV23" t="str">
            <v>Exist Coal Steam_DryFGD_SNCR</v>
          </cell>
          <cell r="AW23" t="str">
            <v>Pulverized</v>
          </cell>
          <cell r="AX23" t="str">
            <v>Pulverized</v>
          </cell>
        </row>
        <row r="24">
          <cell r="AV24" t="str">
            <v>Exist Coal Steam_DryFGD</v>
          </cell>
          <cell r="AW24" t="str">
            <v>Pulverized</v>
          </cell>
          <cell r="AX24" t="str">
            <v>Pulverized</v>
          </cell>
        </row>
        <row r="25">
          <cell r="AV25" t="str">
            <v>Exist Coal Steam_SCR_ACI</v>
          </cell>
          <cell r="AW25" t="str">
            <v>Pulverized</v>
          </cell>
          <cell r="AX25" t="str">
            <v>Pulverized</v>
          </cell>
        </row>
        <row r="26">
          <cell r="AV26" t="str">
            <v>Exist Coal Steam_SNCR_ACI</v>
          </cell>
          <cell r="AW26" t="str">
            <v>Pulverized</v>
          </cell>
          <cell r="AX26" t="str">
            <v>Pulverized</v>
          </cell>
        </row>
        <row r="27">
          <cell r="AV27" t="str">
            <v>Exist Coal Steam_ACI</v>
          </cell>
          <cell r="AW27" t="str">
            <v>Pulverized</v>
          </cell>
          <cell r="AX27" t="str">
            <v>Pulverized</v>
          </cell>
        </row>
        <row r="28">
          <cell r="AV28" t="str">
            <v>Exist Coal Steam_SCR</v>
          </cell>
          <cell r="AW28" t="str">
            <v>Pulverized</v>
          </cell>
          <cell r="AX28" t="str">
            <v>Pulverized</v>
          </cell>
        </row>
        <row r="29">
          <cell r="AV29" t="str">
            <v>Exist Coal Steam_SNCR</v>
          </cell>
          <cell r="AW29" t="str">
            <v>Pulverized</v>
          </cell>
          <cell r="AX29" t="str">
            <v>Pulverized</v>
          </cell>
        </row>
        <row r="30">
          <cell r="AV30" t="str">
            <v>Exist Coal Steam_Uncontrolled</v>
          </cell>
          <cell r="AW30" t="str">
            <v>Pulverized</v>
          </cell>
          <cell r="AX30" t="str">
            <v>Pulverized</v>
          </cell>
        </row>
        <row r="31">
          <cell r="AV31" t="str">
            <v>Exist FBC_SNCR</v>
          </cell>
          <cell r="AW31" t="str">
            <v>Pulverized</v>
          </cell>
          <cell r="AX31" t="str">
            <v>Pulverized</v>
          </cell>
        </row>
        <row r="32">
          <cell r="AV32" t="str">
            <v>Exist FBC_DryFGD</v>
          </cell>
          <cell r="AW32" t="str">
            <v>Pulverized</v>
          </cell>
          <cell r="AX32" t="str">
            <v>Pulverized</v>
          </cell>
        </row>
        <row r="33">
          <cell r="AV33" t="str">
            <v>Exist FBC_DryFGD_SNCR</v>
          </cell>
          <cell r="AW33" t="str">
            <v>Pulverized</v>
          </cell>
          <cell r="AX33" t="str">
            <v>Pulverized</v>
          </cell>
        </row>
        <row r="34">
          <cell r="AV34" t="str">
            <v>Exist FBC_Uncontrolled</v>
          </cell>
          <cell r="AW34" t="str">
            <v>Pulverized</v>
          </cell>
          <cell r="AX34" t="str">
            <v>Pulverized</v>
          </cell>
        </row>
        <row r="35">
          <cell r="AV35" t="str">
            <v>Exist Oil/Gas Steam</v>
          </cell>
          <cell r="AW35" t="str">
            <v>Fossil</v>
          </cell>
          <cell r="AX35" t="str">
            <v>Fossil</v>
          </cell>
        </row>
        <row r="36">
          <cell r="AV36" t="str">
            <v>Exist Oil/Gas Steam_SCR</v>
          </cell>
          <cell r="AW36" t="str">
            <v>Fossil</v>
          </cell>
          <cell r="AX36" t="str">
            <v>Fossil</v>
          </cell>
        </row>
        <row r="37">
          <cell r="AV37" t="str">
            <v>Exist Oil/Gas Steam_SNCR</v>
          </cell>
          <cell r="AW37" t="str">
            <v>Fossil</v>
          </cell>
          <cell r="AX37" t="str">
            <v>Fossil</v>
          </cell>
        </row>
        <row r="38">
          <cell r="AV38" t="str">
            <v>Exist Nuclear</v>
          </cell>
          <cell r="AW38" t="str">
            <v>Non-Fossil</v>
          </cell>
          <cell r="AX38" t="str">
            <v>Non-Fossil</v>
          </cell>
        </row>
        <row r="39">
          <cell r="AV39" t="str">
            <v>Exist Hydro</v>
          </cell>
          <cell r="AW39" t="str">
            <v>Non-Fossil</v>
          </cell>
          <cell r="AX39" t="str">
            <v>Non-Fossil</v>
          </cell>
        </row>
        <row r="40">
          <cell r="AV40" t="str">
            <v>Exist Combined Cycle</v>
          </cell>
          <cell r="AW40" t="str">
            <v>Fossil</v>
          </cell>
          <cell r="AX40" t="str">
            <v>Fossil</v>
          </cell>
        </row>
        <row r="41">
          <cell r="AV41" t="str">
            <v>Exist IGCC</v>
          </cell>
          <cell r="AW41" t="str">
            <v>Fossil</v>
          </cell>
          <cell r="AX41" t="str">
            <v>Fossil</v>
          </cell>
        </row>
        <row r="42">
          <cell r="AV42" t="str">
            <v>Exist Combustion Turbine</v>
          </cell>
          <cell r="AW42" t="str">
            <v>Fossil</v>
          </cell>
          <cell r="AX42" t="str">
            <v>Fossil</v>
          </cell>
        </row>
        <row r="43">
          <cell r="AV43" t="str">
            <v>Exist Biomass</v>
          </cell>
          <cell r="AW43" t="str">
            <v>Non-Fossil</v>
          </cell>
          <cell r="AX43" t="str">
            <v>Non-Fossil</v>
          </cell>
        </row>
        <row r="44">
          <cell r="AV44" t="str">
            <v>Exist Geothermal</v>
          </cell>
          <cell r="AW44" t="str">
            <v>Non-Fossil</v>
          </cell>
          <cell r="AX44" t="str">
            <v>Non-Fossil</v>
          </cell>
        </row>
        <row r="45">
          <cell r="AV45" t="str">
            <v>Exist Landfill Gas</v>
          </cell>
          <cell r="AW45" t="str">
            <v>Non-Fossil</v>
          </cell>
          <cell r="AX45" t="str">
            <v>Non-Fossil</v>
          </cell>
        </row>
        <row r="46">
          <cell r="AV46" t="str">
            <v>Exist Wind</v>
          </cell>
          <cell r="AW46" t="str">
            <v>Non-Fossil</v>
          </cell>
          <cell r="AX46" t="str">
            <v>Non-Fossil</v>
          </cell>
        </row>
        <row r="47">
          <cell r="AV47" t="str">
            <v>Exist Fuel Cell</v>
          </cell>
          <cell r="AW47" t="str">
            <v>Fossil</v>
          </cell>
          <cell r="AX47" t="str">
            <v>Fossil</v>
          </cell>
        </row>
        <row r="48">
          <cell r="AV48" t="str">
            <v>Exist Solar</v>
          </cell>
          <cell r="AW48" t="str">
            <v>Non-Fossil</v>
          </cell>
          <cell r="AX48" t="str">
            <v>Non-Fossil</v>
          </cell>
        </row>
        <row r="49">
          <cell r="AV49" t="str">
            <v>Exist Non Fossil_Other</v>
          </cell>
          <cell r="AW49" t="str">
            <v>Non-Fossil</v>
          </cell>
          <cell r="AX49" t="str">
            <v>Non-Fossil</v>
          </cell>
        </row>
        <row r="50">
          <cell r="AV50" t="str">
            <v>Exist Fossil_Other</v>
          </cell>
          <cell r="AW50" t="str">
            <v>Fossil</v>
          </cell>
          <cell r="AX50" t="str">
            <v>Fossil</v>
          </cell>
        </row>
        <row r="51">
          <cell r="AV51" t="str">
            <v>Exist Pump Storage</v>
          </cell>
          <cell r="AW51" t="str">
            <v>Non-Fossil</v>
          </cell>
          <cell r="AX51" t="str">
            <v>Non-Fossil</v>
          </cell>
        </row>
        <row r="52">
          <cell r="AV52" t="str">
            <v>International Imports</v>
          </cell>
          <cell r="AW52" t="str">
            <v>Non-Fossil</v>
          </cell>
          <cell r="AX52" t="str">
            <v>Non-Fossil</v>
          </cell>
        </row>
        <row r="53">
          <cell r="AV53" t="str">
            <v>Ret.DryFGD</v>
          </cell>
          <cell r="AW53" t="str">
            <v>Pulverized</v>
          </cell>
          <cell r="AX53" t="str">
            <v>Pulverized</v>
          </cell>
        </row>
        <row r="54">
          <cell r="AV54" t="str">
            <v>Ret.WetFGD</v>
          </cell>
          <cell r="AW54" t="str">
            <v>Pulverized</v>
          </cell>
          <cell r="AX54" t="str">
            <v>Pulverized</v>
          </cell>
        </row>
        <row r="55">
          <cell r="AV55" t="str">
            <v>Ret.ExistSCR &amp; DryFGD</v>
          </cell>
          <cell r="AW55" t="str">
            <v>Pulverized</v>
          </cell>
          <cell r="AX55" t="str">
            <v>Pulverized</v>
          </cell>
        </row>
        <row r="56">
          <cell r="AV56" t="str">
            <v>Ret.ExistSCR &amp; WetFGD</v>
          </cell>
          <cell r="AW56" t="str">
            <v>Pulverized</v>
          </cell>
          <cell r="AX56" t="str">
            <v>Pulverized</v>
          </cell>
        </row>
        <row r="57">
          <cell r="AV57" t="str">
            <v>Ret.ExistSNCR &amp; DryFGD</v>
          </cell>
          <cell r="AW57" t="str">
            <v>Pulverized</v>
          </cell>
          <cell r="AX57" t="str">
            <v>Pulverized</v>
          </cell>
        </row>
        <row r="58">
          <cell r="AV58" t="str">
            <v>Ret.ExistSNCR &amp; WetFGD</v>
          </cell>
          <cell r="AW58" t="str">
            <v>Pulverized</v>
          </cell>
          <cell r="AX58" t="str">
            <v>Pulverized</v>
          </cell>
        </row>
        <row r="59">
          <cell r="AV59" t="str">
            <v>Ret.ExistACI &amp; DryFGD</v>
          </cell>
          <cell r="AW59" t="str">
            <v>Pulverized</v>
          </cell>
          <cell r="AX59" t="str">
            <v>Pulverized</v>
          </cell>
        </row>
        <row r="60">
          <cell r="AV60" t="str">
            <v>Ret.ExistACI &amp; WetFGD</v>
          </cell>
          <cell r="AW60" t="str">
            <v>Pulverized</v>
          </cell>
          <cell r="AX60" t="str">
            <v>Pulverized</v>
          </cell>
        </row>
        <row r="61">
          <cell r="AV61" t="str">
            <v>Ret.SCR</v>
          </cell>
          <cell r="AW61" t="str">
            <v>Pulverized</v>
          </cell>
          <cell r="AX61" t="str">
            <v>Pulverized</v>
          </cell>
        </row>
        <row r="62">
          <cell r="AV62" t="str">
            <v>Ret.ExistDryFGD &amp; SCR</v>
          </cell>
          <cell r="AW62" t="str">
            <v>Pulverized</v>
          </cell>
          <cell r="AX62" t="str">
            <v>Pulverized</v>
          </cell>
        </row>
        <row r="63">
          <cell r="AV63" t="str">
            <v>Ret.ExistWetFGD &amp; SCR</v>
          </cell>
          <cell r="AW63" t="str">
            <v>Pulverized</v>
          </cell>
          <cell r="AX63" t="str">
            <v>Pulverized</v>
          </cell>
        </row>
        <row r="64">
          <cell r="AV64" t="str">
            <v>Ret.ExistACI &amp; SCR</v>
          </cell>
          <cell r="AW64" t="str">
            <v>Pulverized</v>
          </cell>
          <cell r="AX64" t="str">
            <v>Pulverized</v>
          </cell>
        </row>
        <row r="65">
          <cell r="AV65" t="str">
            <v>Ret.SNCR</v>
          </cell>
          <cell r="AW65" t="str">
            <v>Pulverized</v>
          </cell>
          <cell r="AX65" t="str">
            <v>Pulverized</v>
          </cell>
        </row>
        <row r="66">
          <cell r="AV66" t="str">
            <v>Ret.ExistDryFGD &amp; SNCR</v>
          </cell>
          <cell r="AW66" t="str">
            <v>Pulverized</v>
          </cell>
          <cell r="AX66" t="str">
            <v>Pulverized</v>
          </cell>
        </row>
        <row r="67">
          <cell r="AV67" t="str">
            <v>Ret.ExistWetFGD &amp; SNCR</v>
          </cell>
          <cell r="AW67" t="str">
            <v>Pulverized</v>
          </cell>
          <cell r="AX67" t="str">
            <v>Pulverized</v>
          </cell>
        </row>
        <row r="68">
          <cell r="AV68" t="str">
            <v>Ret.ExistACI &amp; SNCR</v>
          </cell>
          <cell r="AW68" t="str">
            <v>Pulverized</v>
          </cell>
          <cell r="AX68" t="str">
            <v>Pulverized</v>
          </cell>
        </row>
        <row r="69">
          <cell r="AV69" t="str">
            <v>Ret.FB-SNCR</v>
          </cell>
          <cell r="AW69" t="str">
            <v>Pulverized</v>
          </cell>
          <cell r="AX69" t="str">
            <v>Pulverized</v>
          </cell>
        </row>
        <row r="70">
          <cell r="AV70" t="str">
            <v>Ret.SCR &amp; DryFGD</v>
          </cell>
          <cell r="AW70" t="str">
            <v>Pulverized</v>
          </cell>
          <cell r="AX70" t="str">
            <v>Pulverized</v>
          </cell>
        </row>
        <row r="71">
          <cell r="AV71" t="str">
            <v>Ret.SCR &amp; WetFGD</v>
          </cell>
          <cell r="AW71" t="str">
            <v>Pulverized</v>
          </cell>
          <cell r="AX71" t="str">
            <v>Pulverized</v>
          </cell>
        </row>
        <row r="72">
          <cell r="AV72" t="str">
            <v>Ret.ExistACI &amp; SCR &amp; DryFGD</v>
          </cell>
          <cell r="AW72" t="str">
            <v>Pulverized</v>
          </cell>
          <cell r="AX72" t="str">
            <v>Pulverized</v>
          </cell>
        </row>
        <row r="73">
          <cell r="AV73" t="str">
            <v>Ret.ExistACI &amp; SCR &amp; WetFGD</v>
          </cell>
          <cell r="AW73" t="str">
            <v>Pulverized</v>
          </cell>
          <cell r="AX73" t="str">
            <v>Pulverized</v>
          </cell>
        </row>
        <row r="74">
          <cell r="AV74" t="str">
            <v>Ret.ACI</v>
          </cell>
          <cell r="AW74" t="str">
            <v>Pulverized</v>
          </cell>
          <cell r="AX74" t="str">
            <v>Pulverized</v>
          </cell>
        </row>
        <row r="75">
          <cell r="AV75" t="str">
            <v>Ret.ExistDryFGD &amp; ACI</v>
          </cell>
          <cell r="AW75" t="str">
            <v>Pulverized</v>
          </cell>
          <cell r="AX75" t="str">
            <v>Pulverized</v>
          </cell>
        </row>
        <row r="76">
          <cell r="AV76" t="str">
            <v>Ret.ExistWetFGD &amp; ACI</v>
          </cell>
          <cell r="AW76" t="str">
            <v>Pulverized</v>
          </cell>
          <cell r="AX76" t="str">
            <v>Pulverized</v>
          </cell>
        </row>
        <row r="77">
          <cell r="AV77" t="str">
            <v>Ret.ExistSCR &amp; ACI</v>
          </cell>
          <cell r="AW77" t="str">
            <v>Pulverized</v>
          </cell>
          <cell r="AX77" t="str">
            <v>Pulverized</v>
          </cell>
        </row>
        <row r="78">
          <cell r="AV78" t="str">
            <v>Ret.ExistSNCR &amp; ACI</v>
          </cell>
          <cell r="AW78" t="str">
            <v>Pulverized</v>
          </cell>
          <cell r="AX78" t="str">
            <v>Pulverized</v>
          </cell>
        </row>
        <row r="79">
          <cell r="AV79" t="str">
            <v>Ret.ACI &amp; SCR</v>
          </cell>
          <cell r="AW79" t="str">
            <v>Pulverized</v>
          </cell>
          <cell r="AX79" t="str">
            <v>Pulverized</v>
          </cell>
        </row>
        <row r="80">
          <cell r="AV80" t="str">
            <v>Ret.ExistDryFGD &amp; ACI &amp; SCR</v>
          </cell>
          <cell r="AW80" t="str">
            <v>Pulverized</v>
          </cell>
          <cell r="AX80" t="str">
            <v>Pulverized</v>
          </cell>
        </row>
        <row r="81">
          <cell r="AV81" t="str">
            <v>Ret.ExistWetFGD &amp; ACI &amp; SCR</v>
          </cell>
          <cell r="AW81" t="str">
            <v>Pulverized</v>
          </cell>
          <cell r="AX81" t="str">
            <v>Pulverized</v>
          </cell>
        </row>
        <row r="82">
          <cell r="AV82" t="str">
            <v>Ret.ACI &amp; SNCR</v>
          </cell>
          <cell r="AW82" t="str">
            <v>Pulverized</v>
          </cell>
          <cell r="AX82" t="str">
            <v>Pulverized</v>
          </cell>
        </row>
        <row r="83">
          <cell r="AV83" t="str">
            <v>Ret.ExistDryFGD &amp; ACI &amp; SNCR</v>
          </cell>
          <cell r="AW83" t="str">
            <v>Pulverized</v>
          </cell>
          <cell r="AX83" t="str">
            <v>Pulverized</v>
          </cell>
        </row>
        <row r="84">
          <cell r="AV84" t="str">
            <v>Ret.ExistWetFGD &amp; ACI &amp; SNCR</v>
          </cell>
          <cell r="AW84" t="str">
            <v>Pulverized</v>
          </cell>
          <cell r="AX84" t="str">
            <v>Pulverized</v>
          </cell>
        </row>
        <row r="85">
          <cell r="AV85" t="str">
            <v>Ret.ACI &amp; DryFGD</v>
          </cell>
          <cell r="AW85" t="str">
            <v>Pulverized</v>
          </cell>
          <cell r="AX85" t="str">
            <v>Pulverized</v>
          </cell>
        </row>
        <row r="86">
          <cell r="AV86" t="str">
            <v>Ret.ACI &amp; WetFGD</v>
          </cell>
          <cell r="AW86" t="str">
            <v>Pulverized</v>
          </cell>
          <cell r="AX86" t="str">
            <v>Pulverized</v>
          </cell>
        </row>
        <row r="87">
          <cell r="AV87" t="str">
            <v>Ret.ExistSCR &amp; ACI &amp; DryFGD</v>
          </cell>
          <cell r="AW87" t="str">
            <v>Pulverized</v>
          </cell>
          <cell r="AX87" t="str">
            <v>Pulverized</v>
          </cell>
        </row>
        <row r="88">
          <cell r="AV88" t="str">
            <v>Ret.ExistSCR &amp; ACI &amp; WetFGD</v>
          </cell>
          <cell r="AW88" t="str">
            <v>Pulverized</v>
          </cell>
          <cell r="AX88" t="str">
            <v>Pulverized</v>
          </cell>
        </row>
        <row r="89">
          <cell r="AV89" t="str">
            <v>Ret.ExistSNCR &amp; ACI &amp; DryFGD</v>
          </cell>
          <cell r="AW89" t="str">
            <v>Pulverized</v>
          </cell>
          <cell r="AX89" t="str">
            <v>Pulverized</v>
          </cell>
        </row>
        <row r="90">
          <cell r="AV90" t="str">
            <v>Ret.ExistSNCR &amp; ACI &amp; WetFGD</v>
          </cell>
          <cell r="AW90" t="str">
            <v>Pulverized</v>
          </cell>
          <cell r="AX90" t="str">
            <v>Pulverized</v>
          </cell>
        </row>
        <row r="91">
          <cell r="AV91" t="str">
            <v>Ret.ExistSNCR_DFGD &amp; ACI</v>
          </cell>
          <cell r="AW91" t="str">
            <v>Pulverized</v>
          </cell>
          <cell r="AX91" t="str">
            <v>Pulverized</v>
          </cell>
        </row>
        <row r="92">
          <cell r="AV92" t="str">
            <v>Ret.ExistSNCR_WFGD &amp; ACI</v>
          </cell>
          <cell r="AW92" t="str">
            <v>Pulverized</v>
          </cell>
          <cell r="AX92" t="str">
            <v>Pulverized</v>
          </cell>
        </row>
        <row r="93">
          <cell r="AV93" t="str">
            <v>Ret.ExistSCR_DFGD &amp; ACI</v>
          </cell>
          <cell r="AW93" t="str">
            <v>Pulverized</v>
          </cell>
          <cell r="AX93" t="str">
            <v>Pulverized</v>
          </cell>
        </row>
        <row r="94">
          <cell r="AV94" t="str">
            <v>Ret.ExistSCR_WFGD &amp; ACI</v>
          </cell>
          <cell r="AW94" t="str">
            <v>Pulverized</v>
          </cell>
          <cell r="AX94" t="str">
            <v>Pulverized</v>
          </cell>
        </row>
        <row r="95">
          <cell r="AV95" t="str">
            <v>Ret.SCR &amp; DryFGD &amp; ACI</v>
          </cell>
          <cell r="AW95" t="str">
            <v>Pulverized</v>
          </cell>
          <cell r="AX95" t="str">
            <v>Pulverized</v>
          </cell>
        </row>
        <row r="96">
          <cell r="AV96" t="str">
            <v>Ret.SCR &amp; WetFGD &amp; ACI</v>
          </cell>
          <cell r="AW96" t="str">
            <v>Pulverized</v>
          </cell>
          <cell r="AX96" t="str">
            <v>Pulverized</v>
          </cell>
        </row>
        <row r="97">
          <cell r="AV97" t="str">
            <v>Ret.ExistSCR_ACI &amp; DryFGD</v>
          </cell>
          <cell r="AW97" t="str">
            <v>Pulverized</v>
          </cell>
          <cell r="AX97" t="str">
            <v>Pulverized</v>
          </cell>
        </row>
        <row r="98">
          <cell r="AV98" t="str">
            <v>Ret.ExistSCR_ACI &amp; WetFGD</v>
          </cell>
          <cell r="AW98" t="str">
            <v>Pulverized</v>
          </cell>
          <cell r="AX98" t="str">
            <v>Pulverized</v>
          </cell>
        </row>
        <row r="99">
          <cell r="AV99" t="str">
            <v>Ret.FB-ExistDryFGD &amp; ACI &amp; SNCR</v>
          </cell>
          <cell r="AW99" t="str">
            <v>Pulverized</v>
          </cell>
          <cell r="AX99" t="str">
            <v>Pulverized</v>
          </cell>
        </row>
        <row r="100">
          <cell r="AV100" t="str">
            <v>Ret.ExistDryFGD_ACI &amp; SCR</v>
          </cell>
          <cell r="AW100" t="str">
            <v>Pulverized</v>
          </cell>
          <cell r="AX100" t="str">
            <v>Pulverized</v>
          </cell>
        </row>
        <row r="101">
          <cell r="AV101" t="str">
            <v>Ret.ExistSNCR_ACI &amp; DryFGD</v>
          </cell>
          <cell r="AW101" t="str">
            <v>Pulverized</v>
          </cell>
          <cell r="AX101" t="str">
            <v>Pulverized</v>
          </cell>
        </row>
        <row r="102">
          <cell r="AV102" t="str">
            <v>Ret.ExistSNCR_ACI &amp; WetFGD</v>
          </cell>
          <cell r="AW102" t="str">
            <v>Pulverized</v>
          </cell>
          <cell r="AX102" t="str">
            <v>Pulverized</v>
          </cell>
        </row>
        <row r="103">
          <cell r="AV103" t="str">
            <v>Ret.FB-ExistDryFGD &amp; SNCR</v>
          </cell>
          <cell r="AW103" t="str">
            <v>Pulverized</v>
          </cell>
          <cell r="AX103" t="str">
            <v>Pulverized</v>
          </cell>
        </row>
        <row r="104">
          <cell r="AV104" t="str">
            <v>Ret.FB-ACI &amp; SNCR</v>
          </cell>
          <cell r="AW104" t="str">
            <v>Pulverized</v>
          </cell>
          <cell r="AX104" t="str">
            <v>Pulverized</v>
          </cell>
        </row>
        <row r="105">
          <cell r="AV105" t="str">
            <v>Ret.ExistDryFGD_ACI &amp; CCS</v>
          </cell>
          <cell r="AW105" t="str">
            <v>Pulverized</v>
          </cell>
          <cell r="AX105" t="str">
            <v>Pulverized</v>
          </cell>
        </row>
        <row r="106">
          <cell r="AV106" t="str">
            <v>Ret.ExistDryFGD_ACI &amp; SCR &amp; CCS</v>
          </cell>
          <cell r="AW106" t="str">
            <v>Pulverized</v>
          </cell>
          <cell r="AX106" t="str">
            <v>Pulverized</v>
          </cell>
        </row>
        <row r="107">
          <cell r="AV107" t="str">
            <v>Ret.ExistACI &amp; DryFGD &amp; CCS</v>
          </cell>
          <cell r="AW107" t="str">
            <v>Pulverized</v>
          </cell>
          <cell r="AX107" t="str">
            <v>Pulverized</v>
          </cell>
        </row>
        <row r="108">
          <cell r="AV108" t="str">
            <v>Ret.ExistACI &amp; WetFGD &amp; CCS</v>
          </cell>
          <cell r="AW108" t="str">
            <v>Pulverized</v>
          </cell>
          <cell r="AX108" t="str">
            <v>Pulverized</v>
          </cell>
        </row>
        <row r="109">
          <cell r="AV109" t="str">
            <v>Ret.ExistSCR_ACI &amp; WetFGD &amp; CCS</v>
          </cell>
          <cell r="AW109" t="str">
            <v>Pulverized</v>
          </cell>
          <cell r="AX109" t="str">
            <v>Pulverized</v>
          </cell>
        </row>
        <row r="110">
          <cell r="AV110" t="str">
            <v>Ret.ExistSCR_DFGD_ACI &amp; CCS</v>
          </cell>
          <cell r="AW110" t="str">
            <v>Pulverized</v>
          </cell>
          <cell r="AX110" t="str">
            <v>Pulverized</v>
          </cell>
        </row>
        <row r="111">
          <cell r="AV111" t="str">
            <v>Ret.ExistSCR_WFGD_ACI &amp; CCS</v>
          </cell>
          <cell r="AW111" t="str">
            <v>Pulverized</v>
          </cell>
          <cell r="AX111" t="str">
            <v>Pulverized</v>
          </cell>
        </row>
        <row r="112">
          <cell r="AV112" t="str">
            <v>Ret.ExistACI &amp; SCR &amp; DryFGD &amp; CCS</v>
          </cell>
          <cell r="AW112" t="str">
            <v>Pulverized</v>
          </cell>
          <cell r="AX112" t="str">
            <v>Pulverized</v>
          </cell>
        </row>
        <row r="113">
          <cell r="AV113" t="str">
            <v>Ret.ExistACI &amp; SCR &amp; WetFGD &amp; CCS</v>
          </cell>
          <cell r="AW113" t="str">
            <v>Pulverized</v>
          </cell>
          <cell r="AX113" t="str">
            <v>Pulverized</v>
          </cell>
        </row>
        <row r="114">
          <cell r="AV114" t="str">
            <v>Ret.ExistWetFGD_SCR &amp; CCS</v>
          </cell>
          <cell r="AW114" t="str">
            <v>Pulverized</v>
          </cell>
          <cell r="AX114" t="str">
            <v>Pulverized</v>
          </cell>
        </row>
        <row r="115">
          <cell r="AV115" t="str">
            <v>Ret.ExistWetFGD_SNCR &amp; CCS</v>
          </cell>
          <cell r="AW115" t="str">
            <v>Pulverized</v>
          </cell>
          <cell r="AX115" t="str">
            <v>Pulverized</v>
          </cell>
        </row>
        <row r="116">
          <cell r="AV116" t="str">
            <v>Ret.ExistWetFGD &amp; CCS</v>
          </cell>
          <cell r="AW116" t="str">
            <v>Pulverized</v>
          </cell>
          <cell r="AX116" t="str">
            <v>Pulverized</v>
          </cell>
        </row>
        <row r="117">
          <cell r="AV117" t="str">
            <v>Ret.ExistDryFGD_SCR &amp; CCS</v>
          </cell>
          <cell r="AW117" t="str">
            <v>Pulverized</v>
          </cell>
          <cell r="AX117" t="str">
            <v>Pulverized</v>
          </cell>
        </row>
        <row r="118">
          <cell r="AV118" t="str">
            <v>Ret.ExistDryFGD &amp; CCS</v>
          </cell>
          <cell r="AW118" t="str">
            <v>Pulverized</v>
          </cell>
          <cell r="AX118" t="str">
            <v>Pulverized</v>
          </cell>
        </row>
        <row r="119">
          <cell r="AV119" t="str">
            <v>Ret.ExistDryFGD &amp; SCR &amp; CCS</v>
          </cell>
          <cell r="AW119" t="str">
            <v>Pulverized</v>
          </cell>
          <cell r="AX119" t="str">
            <v>Pulverized</v>
          </cell>
        </row>
        <row r="120">
          <cell r="AV120" t="str">
            <v>Ret.ExistWetFGD &amp; SCR &amp; CCS</v>
          </cell>
          <cell r="AW120" t="str">
            <v>Pulverized</v>
          </cell>
          <cell r="AX120" t="str">
            <v>Pulverized</v>
          </cell>
        </row>
        <row r="121">
          <cell r="AV121" t="str">
            <v>Ret.DryFGD &amp; CCS</v>
          </cell>
          <cell r="AW121" t="str">
            <v>Pulverized</v>
          </cell>
          <cell r="AX121" t="str">
            <v>Pulverized</v>
          </cell>
        </row>
        <row r="122">
          <cell r="AV122" t="str">
            <v>Ret.WetFGD &amp; CCS</v>
          </cell>
          <cell r="AW122" t="str">
            <v>Pulverized</v>
          </cell>
          <cell r="AX122" t="str">
            <v>Pulverized</v>
          </cell>
        </row>
        <row r="123">
          <cell r="AV123" t="str">
            <v>Ret.ExistSCR &amp; DryFGD &amp; CCS</v>
          </cell>
          <cell r="AW123" t="str">
            <v>Pulverized</v>
          </cell>
          <cell r="AX123" t="str">
            <v>Pulverized</v>
          </cell>
        </row>
        <row r="124">
          <cell r="AV124" t="str">
            <v>Ret.ExistSCR &amp; WetFGD &amp; CCS</v>
          </cell>
          <cell r="AW124" t="str">
            <v>Pulverized</v>
          </cell>
          <cell r="AX124" t="str">
            <v>Pulverized</v>
          </cell>
        </row>
        <row r="125">
          <cell r="AV125" t="str">
            <v>Ret.ExistSNCR &amp; DryFGD &amp; CCS</v>
          </cell>
          <cell r="AW125" t="str">
            <v>Pulverized</v>
          </cell>
          <cell r="AX125" t="str">
            <v>Pulverized</v>
          </cell>
        </row>
        <row r="126">
          <cell r="AV126" t="str">
            <v>Ret.ExistSNCR &amp; WetFGD &amp; CCS</v>
          </cell>
          <cell r="AW126" t="str">
            <v>Pulverized</v>
          </cell>
          <cell r="AX126" t="str">
            <v>Pulverized</v>
          </cell>
        </row>
        <row r="127">
          <cell r="AV127" t="str">
            <v>Ret.ExistDryFGD &amp; ACI &amp; CCS</v>
          </cell>
          <cell r="AW127" t="str">
            <v>Pulverized</v>
          </cell>
          <cell r="AX127" t="str">
            <v>Pulverized</v>
          </cell>
        </row>
        <row r="128">
          <cell r="AV128" t="str">
            <v>Ret.ExistWetFGD &amp; ACI &amp; CCS</v>
          </cell>
          <cell r="AW128" t="str">
            <v>Pulverized</v>
          </cell>
          <cell r="AX128" t="str">
            <v>Pulverized</v>
          </cell>
        </row>
        <row r="129">
          <cell r="AV129" t="str">
            <v>Ret.ExistDryFGD_SCR &amp; ACI &amp; CCS</v>
          </cell>
          <cell r="AW129" t="str">
            <v>Pulverized</v>
          </cell>
          <cell r="AX129" t="str">
            <v>Pulverized</v>
          </cell>
        </row>
        <row r="130">
          <cell r="AV130" t="str">
            <v>Ret.ExistWetFGD_SCR &amp; ACI &amp; CCS</v>
          </cell>
          <cell r="AW130" t="str">
            <v>Pulverized</v>
          </cell>
          <cell r="AX130" t="str">
            <v>Pulverized</v>
          </cell>
        </row>
        <row r="131">
          <cell r="AV131" t="str">
            <v>Ret.ExistWetFGD_SNCR &amp; ACI &amp; CCS</v>
          </cell>
          <cell r="AW131" t="str">
            <v>Pulverized</v>
          </cell>
          <cell r="AX131" t="str">
            <v>Pulverized</v>
          </cell>
        </row>
        <row r="132">
          <cell r="AV132" t="str">
            <v>Ret.SCR &amp; DryFGD &amp; CCS</v>
          </cell>
          <cell r="AW132" t="str">
            <v>Pulverized</v>
          </cell>
          <cell r="AX132" t="str">
            <v>Pulverized</v>
          </cell>
        </row>
        <row r="133">
          <cell r="AV133" t="str">
            <v>Ret.SCR &amp; WetFGD &amp; CCS</v>
          </cell>
          <cell r="AW133" t="str">
            <v>Pulverized</v>
          </cell>
          <cell r="AX133" t="str">
            <v>Pulverized</v>
          </cell>
        </row>
        <row r="134">
          <cell r="AV134" t="str">
            <v>Ret.ExistDryFGD &amp; ACI &amp; SCR &amp; CCS</v>
          </cell>
          <cell r="AW134" t="str">
            <v>Pulverized</v>
          </cell>
          <cell r="AX134" t="str">
            <v>Pulverized</v>
          </cell>
        </row>
        <row r="135">
          <cell r="AV135" t="str">
            <v>Ret.ExistWetFGD &amp; ACI &amp; SCR &amp; CCS</v>
          </cell>
          <cell r="AW135" t="str">
            <v>Pulverized</v>
          </cell>
          <cell r="AX135" t="str">
            <v>Pulverized</v>
          </cell>
        </row>
        <row r="136">
          <cell r="AV136" t="str">
            <v>Ret.DryFGD &amp; ACI &amp; CCS</v>
          </cell>
          <cell r="AW136" t="str">
            <v>Pulverized</v>
          </cell>
          <cell r="AX136" t="str">
            <v>Pulverized</v>
          </cell>
        </row>
        <row r="137">
          <cell r="AV137" t="str">
            <v>Ret.WetFGD &amp; ACI &amp; CCS</v>
          </cell>
          <cell r="AW137" t="str">
            <v>Pulverized</v>
          </cell>
          <cell r="AX137" t="str">
            <v>Pulverized</v>
          </cell>
        </row>
        <row r="138">
          <cell r="AV138" t="str">
            <v>Ret.ExistSCR &amp; DryFGD &amp; ACI &amp; CCS</v>
          </cell>
          <cell r="AW138" t="str">
            <v>Pulverized</v>
          </cell>
          <cell r="AX138" t="str">
            <v>Pulverized</v>
          </cell>
        </row>
        <row r="139">
          <cell r="AV139" t="str">
            <v>Ret.ExistSCR &amp; WetFGD &amp; ACI &amp; CCS</v>
          </cell>
          <cell r="AW139" t="str">
            <v>Pulverized</v>
          </cell>
          <cell r="AX139" t="str">
            <v>Pulverized</v>
          </cell>
        </row>
        <row r="140">
          <cell r="AV140" t="str">
            <v>Ret.ExistSNCR &amp; DryFGD &amp; ACI &amp; CCS</v>
          </cell>
          <cell r="AW140" t="str">
            <v>Pulverized</v>
          </cell>
          <cell r="AX140" t="str">
            <v>Pulverized</v>
          </cell>
        </row>
        <row r="141">
          <cell r="AV141" t="str">
            <v>Ret.ExistSNCR &amp; WetFGD &amp; ACI &amp; CCS</v>
          </cell>
          <cell r="AW141" t="str">
            <v>Pulverized</v>
          </cell>
          <cell r="AX141" t="str">
            <v>Pulverized</v>
          </cell>
        </row>
        <row r="142">
          <cell r="AV142" t="str">
            <v>Ret.ACI &amp; SCR &amp; WetFGD &amp; CCS</v>
          </cell>
          <cell r="AW142" t="str">
            <v>Pulverized</v>
          </cell>
          <cell r="AX142" t="str">
            <v>Pulverized</v>
          </cell>
        </row>
        <row r="143">
          <cell r="AV143" t="str">
            <v>Ret.ACI &amp; SCR &amp; DryFGD &amp; CCS</v>
          </cell>
          <cell r="AW143" t="str">
            <v>Pulverized</v>
          </cell>
          <cell r="AX143" t="str">
            <v>Pulverized</v>
          </cell>
        </row>
        <row r="144">
          <cell r="AV144" t="str">
            <v>CT Early Retirement</v>
          </cell>
          <cell r="AW144" t="str">
            <v>Non-Fossil</v>
          </cell>
          <cell r="AX144" t="str">
            <v>Non-Fossil</v>
          </cell>
        </row>
        <row r="145">
          <cell r="AV145" t="str">
            <v>CC Early Retirement</v>
          </cell>
          <cell r="AW145" t="str">
            <v>Non-Fossil</v>
          </cell>
          <cell r="AX145" t="str">
            <v>Non-Fossil</v>
          </cell>
        </row>
        <row r="146">
          <cell r="AV146" t="str">
            <v>O/G Early Retirement</v>
          </cell>
          <cell r="AW146" t="str">
            <v>Non-Fossil</v>
          </cell>
          <cell r="AX146" t="str">
            <v>Non-Fossil</v>
          </cell>
        </row>
        <row r="147">
          <cell r="AV147" t="str">
            <v>Coal Early Retirement</v>
          </cell>
          <cell r="AW147" t="str">
            <v>Non-Fossil</v>
          </cell>
          <cell r="AX147" t="str">
            <v>Non-Fossil</v>
          </cell>
        </row>
        <row r="148">
          <cell r="AV148" t="str">
            <v>Nuke Early Retirement</v>
          </cell>
          <cell r="AW148" t="str">
            <v>Non-Fossil</v>
          </cell>
          <cell r="AX148" t="str">
            <v>Non-Fossil</v>
          </cell>
        </row>
        <row r="149">
          <cell r="AV149" t="str">
            <v>Ret.ACI &amp; DDryFGD</v>
          </cell>
          <cell r="AW149" t="str">
            <v>Pulverized</v>
          </cell>
          <cell r="AX149" t="str">
            <v>Pulverized</v>
          </cell>
        </row>
        <row r="150">
          <cell r="AV150" t="str">
            <v>Ret.ACI &amp; DSCR</v>
          </cell>
          <cell r="AW150" t="str">
            <v>Pulverized</v>
          </cell>
          <cell r="AX150" t="str">
            <v>Pulverized</v>
          </cell>
        </row>
        <row r="151">
          <cell r="AV151" t="str">
            <v>Ret.ACI &amp; DWetFGD</v>
          </cell>
          <cell r="AW151" t="str">
            <v>Pulverized</v>
          </cell>
          <cell r="AX151" t="str">
            <v>Pulverized</v>
          </cell>
        </row>
        <row r="152">
          <cell r="AV152" t="str">
            <v>Ret.DACI</v>
          </cell>
          <cell r="AW152" t="str">
            <v>Pulverized</v>
          </cell>
          <cell r="AX152" t="str">
            <v>Pulverized</v>
          </cell>
        </row>
        <row r="153">
          <cell r="AV153" t="str">
            <v>Ret.DACI &amp; DryFGD</v>
          </cell>
          <cell r="AW153" t="str">
            <v>Pulverized</v>
          </cell>
          <cell r="AX153" t="str">
            <v>Pulverized</v>
          </cell>
        </row>
        <row r="154">
          <cell r="AV154" t="str">
            <v>Ret.DACI &amp; SCR</v>
          </cell>
          <cell r="AW154" t="str">
            <v>Pulverized</v>
          </cell>
          <cell r="AX154" t="str">
            <v>Pulverized</v>
          </cell>
        </row>
        <row r="155">
          <cell r="AV155" t="str">
            <v>Ret.DACI &amp; SNCR</v>
          </cell>
          <cell r="AW155" t="str">
            <v>Pulverized</v>
          </cell>
          <cell r="AX155" t="str">
            <v>Pulverized</v>
          </cell>
        </row>
        <row r="156">
          <cell r="AV156" t="str">
            <v>Ret.DACI &amp; WetFGD</v>
          </cell>
          <cell r="AW156" t="str">
            <v>Pulverized</v>
          </cell>
          <cell r="AX156" t="str">
            <v>Pulverized</v>
          </cell>
        </row>
        <row r="157">
          <cell r="AV157" t="str">
            <v>Ret.DDryFGD</v>
          </cell>
          <cell r="AW157" t="str">
            <v>Pulverized</v>
          </cell>
          <cell r="AX157" t="str">
            <v>Pulverized</v>
          </cell>
        </row>
        <row r="158">
          <cell r="AV158" t="str">
            <v>Ret.DSCR</v>
          </cell>
          <cell r="AW158" t="str">
            <v>Pulverized</v>
          </cell>
          <cell r="AX158" t="str">
            <v>Pulverized</v>
          </cell>
        </row>
        <row r="159">
          <cell r="AV159" t="str">
            <v>Ret.DSCR &amp; DryFGD</v>
          </cell>
          <cell r="AW159" t="str">
            <v>Pulverized</v>
          </cell>
          <cell r="AX159" t="str">
            <v>Pulverized</v>
          </cell>
        </row>
        <row r="160">
          <cell r="AV160" t="str">
            <v>Ret.DSCR &amp; DryFGD &amp; ACI</v>
          </cell>
          <cell r="AW160" t="str">
            <v>Pulverized</v>
          </cell>
          <cell r="AX160" t="str">
            <v>Pulverized</v>
          </cell>
        </row>
        <row r="161">
          <cell r="AV161" t="str">
            <v>Ret.DSCR &amp; DWetFGD</v>
          </cell>
          <cell r="AW161" t="str">
            <v>Pulverized</v>
          </cell>
          <cell r="AX161" t="str">
            <v>Pulverized</v>
          </cell>
        </row>
        <row r="162">
          <cell r="AV162" t="str">
            <v>Ret.DSCR &amp; DWetFGD &amp; ACI</v>
          </cell>
          <cell r="AW162" t="str">
            <v>Pulverized</v>
          </cell>
          <cell r="AX162" t="str">
            <v>Pulverized</v>
          </cell>
        </row>
        <row r="163">
          <cell r="AV163" t="str">
            <v>Ret.DSCR &amp; WetFGD</v>
          </cell>
          <cell r="AW163" t="str">
            <v>Pulverized</v>
          </cell>
          <cell r="AX163" t="str">
            <v>Pulverized</v>
          </cell>
        </row>
        <row r="164">
          <cell r="AV164" t="str">
            <v>Ret.DSCR &amp; WetFGD &amp; ACI</v>
          </cell>
          <cell r="AW164" t="str">
            <v>Pulverized</v>
          </cell>
          <cell r="AX164" t="str">
            <v>Pulverized</v>
          </cell>
        </row>
        <row r="165">
          <cell r="AV165" t="str">
            <v>Ret.DWetFGD</v>
          </cell>
          <cell r="AW165" t="str">
            <v>Pulverized</v>
          </cell>
          <cell r="AX165" t="str">
            <v>Pulverized</v>
          </cell>
        </row>
        <row r="166">
          <cell r="AV166" t="str">
            <v>Ret.ExistSCR &amp; ACI &amp; DWetFGD</v>
          </cell>
          <cell r="AW166" t="str">
            <v>Pulverized</v>
          </cell>
          <cell r="AX166" t="str">
            <v>Pulverized</v>
          </cell>
        </row>
        <row r="167">
          <cell r="AV167" t="str">
            <v>Ret.ExistSCR &amp; DACI</v>
          </cell>
          <cell r="AW167" t="str">
            <v>Pulverized</v>
          </cell>
          <cell r="AX167" t="str">
            <v>Pulverized</v>
          </cell>
        </row>
        <row r="168">
          <cell r="AV168" t="str">
            <v>Ret.ExistSCR &amp; DDryFGD</v>
          </cell>
          <cell r="AW168" t="str">
            <v>Pulverized</v>
          </cell>
          <cell r="AX168" t="str">
            <v>Pulverized</v>
          </cell>
        </row>
        <row r="169">
          <cell r="AV169" t="str">
            <v>Ret.ExistSCR &amp; DWetFGD</v>
          </cell>
          <cell r="AW169" t="str">
            <v>Pulverized</v>
          </cell>
          <cell r="AX169" t="str">
            <v>Pulverized</v>
          </cell>
        </row>
        <row r="170">
          <cell r="AV170" t="str">
            <v>Ret.ExistSCR_ACI &amp; DWetFGD</v>
          </cell>
          <cell r="AW170" t="str">
            <v>Pulverized</v>
          </cell>
          <cell r="AX170" t="str">
            <v>Pulverized</v>
          </cell>
        </row>
        <row r="171">
          <cell r="AV171" t="str">
            <v>Ret.ExistSNCR &amp; ACI &amp; DDryFGD</v>
          </cell>
          <cell r="AW171" t="str">
            <v>Pulverized</v>
          </cell>
          <cell r="AX171" t="str">
            <v>Pulverized</v>
          </cell>
        </row>
        <row r="172">
          <cell r="AV172" t="str">
            <v>Ret.ExistSNCR &amp; ACI &amp; DWetFGD</v>
          </cell>
          <cell r="AW172" t="str">
            <v>Pulverized</v>
          </cell>
          <cell r="AX172" t="str">
            <v>Pulverized</v>
          </cell>
        </row>
        <row r="173">
          <cell r="AV173" t="str">
            <v>Ret.ExistSNCR &amp; DACI</v>
          </cell>
          <cell r="AW173" t="str">
            <v>Pulverized</v>
          </cell>
          <cell r="AX173" t="str">
            <v>Pulverized</v>
          </cell>
        </row>
        <row r="174">
          <cell r="AV174" t="str">
            <v>Ret.ExistSNCR &amp; DACI &amp; DryFGD</v>
          </cell>
          <cell r="AW174" t="str">
            <v>Pulverized</v>
          </cell>
          <cell r="AX174" t="str">
            <v>Pulverized</v>
          </cell>
        </row>
        <row r="175">
          <cell r="AV175" t="str">
            <v>Ret.ExistSNCR &amp; DACI &amp; DWetFGD</v>
          </cell>
          <cell r="AW175" t="str">
            <v>Pulverized</v>
          </cell>
          <cell r="AX175" t="str">
            <v>Pulverized</v>
          </cell>
        </row>
        <row r="176">
          <cell r="AV176" t="str">
            <v>Ret.ExistSNCR &amp; DACI &amp; WetFGD</v>
          </cell>
          <cell r="AW176" t="str">
            <v>Pulverized</v>
          </cell>
          <cell r="AX176" t="str">
            <v>Pulverized</v>
          </cell>
        </row>
        <row r="177">
          <cell r="AV177" t="str">
            <v>Ret.ExistSNCR &amp; DDryFGD</v>
          </cell>
          <cell r="AW177" t="str">
            <v>Pulverized</v>
          </cell>
          <cell r="AX177" t="str">
            <v>Pulverized</v>
          </cell>
        </row>
        <row r="178">
          <cell r="AV178" t="str">
            <v>Ret.ExistSNCR &amp; DWetFGD</v>
          </cell>
          <cell r="AW178" t="str">
            <v>Pulverized</v>
          </cell>
          <cell r="AX178" t="str">
            <v>Pulverized</v>
          </cell>
        </row>
        <row r="179">
          <cell r="AV179" t="str">
            <v>Ret.ExistWetFGD &amp; ACI &amp; DSCR</v>
          </cell>
          <cell r="AW179" t="str">
            <v>Pulverized</v>
          </cell>
          <cell r="AX179" t="str">
            <v>Pulverized</v>
          </cell>
        </row>
        <row r="180">
          <cell r="AV180" t="str">
            <v>Ret.ExistWetFGD &amp; DACI</v>
          </cell>
          <cell r="AW180" t="str">
            <v>Pulverized</v>
          </cell>
          <cell r="AX180" t="str">
            <v>Pulverized</v>
          </cell>
        </row>
        <row r="181">
          <cell r="AV181" t="str">
            <v>Ret.ExistWetFGD &amp; DACI &amp; DSCR</v>
          </cell>
          <cell r="AW181" t="str">
            <v>Pulverized</v>
          </cell>
          <cell r="AX181" t="str">
            <v>Pulverized</v>
          </cell>
        </row>
        <row r="182">
          <cell r="AV182" t="str">
            <v>Ret.ExistWetFGD &amp; DACI &amp; SCR</v>
          </cell>
          <cell r="AW182" t="str">
            <v>Pulverized</v>
          </cell>
          <cell r="AX182" t="str">
            <v>Pulverized</v>
          </cell>
        </row>
        <row r="183">
          <cell r="AV183" t="str">
            <v>Ret.ExistWetFGD &amp; DSCR</v>
          </cell>
          <cell r="AW183" t="str">
            <v>Pulverized</v>
          </cell>
          <cell r="AX183" t="str">
            <v>Pulverized</v>
          </cell>
        </row>
        <row r="184">
          <cell r="AV184" t="str">
            <v>Ret.SCR &amp; DDryFGD</v>
          </cell>
          <cell r="AW184" t="str">
            <v>Pulverized</v>
          </cell>
          <cell r="AX184" t="str">
            <v>Pulverized</v>
          </cell>
        </row>
        <row r="185">
          <cell r="AV185" t="str">
            <v>Ret.SCR &amp; DDryFGD &amp; ACI</v>
          </cell>
          <cell r="AW185" t="str">
            <v>Pulverized</v>
          </cell>
          <cell r="AX185" t="str">
            <v>Pulverized</v>
          </cell>
        </row>
        <row r="186">
          <cell r="AV186" t="str">
            <v>Ret.SCR &amp; DryFGD &amp; DACI</v>
          </cell>
          <cell r="AW186" t="str">
            <v>Pulverized</v>
          </cell>
          <cell r="AX186" t="str">
            <v>Pulverized</v>
          </cell>
        </row>
        <row r="187">
          <cell r="AV187" t="str">
            <v>Ret.SCR &amp; DWetFGD</v>
          </cell>
          <cell r="AW187" t="str">
            <v>Pulverized</v>
          </cell>
          <cell r="AX187" t="str">
            <v>Pulverized</v>
          </cell>
        </row>
        <row r="188">
          <cell r="AV188" t="str">
            <v>Ret.SCR &amp; DWetFGD &amp; ACI</v>
          </cell>
          <cell r="AW188" t="str">
            <v>Pulverized</v>
          </cell>
          <cell r="AX188" t="str">
            <v>Pulverized</v>
          </cell>
        </row>
        <row r="189">
          <cell r="AV189" t="str">
            <v>Ret.SCR &amp; DWetFGD &amp; DACI</v>
          </cell>
          <cell r="AW189" t="str">
            <v>Pulverized</v>
          </cell>
          <cell r="AX189" t="str">
            <v>Pulverized</v>
          </cell>
        </row>
        <row r="190">
          <cell r="AV190" t="str">
            <v>Ret.SCR &amp; WetFGD &amp; DACI</v>
          </cell>
          <cell r="AW190" t="str">
            <v>Pulverized</v>
          </cell>
          <cell r="AX190" t="str">
            <v>Pulverized</v>
          </cell>
        </row>
        <row r="191">
          <cell r="AV191" t="str">
            <v>Ret.ACI &amp; DSCR &amp; DryFGD &amp; CCS</v>
          </cell>
          <cell r="AW191" t="str">
            <v>Pulverized</v>
          </cell>
          <cell r="AX191" t="str">
            <v>Pulverized</v>
          </cell>
        </row>
        <row r="192">
          <cell r="AV192" t="str">
            <v>Ret.ACI &amp; DSCR &amp; DWetFGD &amp; CCS</v>
          </cell>
          <cell r="AW192" t="str">
            <v>Pulverized</v>
          </cell>
          <cell r="AX192" t="str">
            <v>Pulverized</v>
          </cell>
        </row>
        <row r="193">
          <cell r="AV193" t="str">
            <v>Ret.ACI &amp; DSCR &amp; WetFGD &amp; CCS</v>
          </cell>
          <cell r="AW193" t="str">
            <v>Pulverized</v>
          </cell>
          <cell r="AX193" t="str">
            <v>Pulverized</v>
          </cell>
        </row>
        <row r="194">
          <cell r="AV194" t="str">
            <v>Ret.ACI &amp; SCR &amp; DDryFGD &amp; CCS</v>
          </cell>
          <cell r="AW194" t="str">
            <v>Pulverized</v>
          </cell>
          <cell r="AX194" t="str">
            <v>Pulverized</v>
          </cell>
        </row>
        <row r="195">
          <cell r="AV195" t="str">
            <v>Ret.ACI &amp; SCR &amp; DWetFGD &amp; CCS</v>
          </cell>
          <cell r="AW195" t="str">
            <v>Pulverized</v>
          </cell>
          <cell r="AX195" t="str">
            <v>Pulverized</v>
          </cell>
        </row>
        <row r="196">
          <cell r="AV196" t="str">
            <v>Ret.DACI &amp; SCR &amp; DryFGD &amp; CCS</v>
          </cell>
          <cell r="AW196" t="str">
            <v>Pulverized</v>
          </cell>
          <cell r="AX196" t="str">
            <v>Pulverized</v>
          </cell>
        </row>
        <row r="197">
          <cell r="AV197" t="str">
            <v>Ret.DACI &amp; SCR &amp; WetFGD &amp; CCS</v>
          </cell>
          <cell r="AW197" t="str">
            <v>Pulverized</v>
          </cell>
          <cell r="AX197" t="str">
            <v>Pulverized</v>
          </cell>
        </row>
        <row r="198">
          <cell r="AV198" t="str">
            <v>Ret.DDryFGD &amp; ACI &amp; CCS</v>
          </cell>
          <cell r="AW198" t="str">
            <v>Pulverized</v>
          </cell>
          <cell r="AX198" t="str">
            <v>Pulverized</v>
          </cell>
        </row>
        <row r="199">
          <cell r="AV199" t="str">
            <v>Ret.DDryFGD &amp; CCS</v>
          </cell>
          <cell r="AW199" t="str">
            <v>Pulverized</v>
          </cell>
          <cell r="AX199" t="str">
            <v>Pulverized</v>
          </cell>
        </row>
        <row r="200">
          <cell r="AV200" t="str">
            <v>Ret.DryFGD &amp; DACI &amp; CCS</v>
          </cell>
          <cell r="AW200" t="str">
            <v>Pulverized</v>
          </cell>
          <cell r="AX200" t="str">
            <v>Pulverized</v>
          </cell>
        </row>
        <row r="201">
          <cell r="AV201" t="str">
            <v>Ret.DSCR &amp; DryFGD &amp; CCS</v>
          </cell>
          <cell r="AW201" t="str">
            <v>Pulverized</v>
          </cell>
          <cell r="AX201" t="str">
            <v>Pulverized</v>
          </cell>
        </row>
        <row r="202">
          <cell r="AV202" t="str">
            <v>Ret.DSCR &amp; DWetFGD &amp; CCS</v>
          </cell>
          <cell r="AW202" t="str">
            <v>Pulverized</v>
          </cell>
          <cell r="AX202" t="str">
            <v>Pulverized</v>
          </cell>
        </row>
        <row r="203">
          <cell r="AV203" t="str">
            <v>Ret.DSCR &amp; WetFGD &amp; CCS</v>
          </cell>
          <cell r="AW203" t="str">
            <v>Pulverized</v>
          </cell>
          <cell r="AX203" t="str">
            <v>Pulverized</v>
          </cell>
        </row>
        <row r="204">
          <cell r="AV204" t="str">
            <v>Ret.DWetFGD &amp; ACI &amp; CCS</v>
          </cell>
          <cell r="AW204" t="str">
            <v>Pulverized</v>
          </cell>
          <cell r="AX204" t="str">
            <v>Pulverized</v>
          </cell>
        </row>
        <row r="205">
          <cell r="AV205" t="str">
            <v>Ret.DWetFGD &amp; CCS</v>
          </cell>
          <cell r="AW205" t="str">
            <v>Pulverized</v>
          </cell>
          <cell r="AX205" t="str">
            <v>Pulverized</v>
          </cell>
        </row>
        <row r="206">
          <cell r="AV206" t="str">
            <v>Ret.ExistSCR &amp; DWetFGD &amp; ACI &amp; CCS</v>
          </cell>
          <cell r="AW206" t="str">
            <v>Pulverized</v>
          </cell>
          <cell r="AX206" t="str">
            <v>Pulverized</v>
          </cell>
        </row>
        <row r="207">
          <cell r="AV207" t="str">
            <v>Ret.ExistSCR &amp; DWetFGD &amp; CCS</v>
          </cell>
          <cell r="AW207" t="str">
            <v>Pulverized</v>
          </cell>
          <cell r="AX207" t="str">
            <v>Pulverized</v>
          </cell>
        </row>
        <row r="208">
          <cell r="AV208" t="str">
            <v>Ret.ExistSCR_ACI &amp; DWetFGD &amp; CCS</v>
          </cell>
          <cell r="AW208" t="str">
            <v>Pulverized</v>
          </cell>
          <cell r="AX208" t="str">
            <v>Pulverized</v>
          </cell>
        </row>
        <row r="209">
          <cell r="AV209" t="str">
            <v>Ret.ExistSNCR &amp; DryFGD &amp; DACI &amp; CCS</v>
          </cell>
          <cell r="AW209" t="str">
            <v>Pulverized</v>
          </cell>
          <cell r="AX209" t="str">
            <v>Pulverized</v>
          </cell>
        </row>
        <row r="210">
          <cell r="AV210" t="str">
            <v>Ret.ExistSNCR &amp; DWetFGD &amp; ACI &amp; CCS</v>
          </cell>
          <cell r="AW210" t="str">
            <v>Pulverized</v>
          </cell>
          <cell r="AX210" t="str">
            <v>Pulverized</v>
          </cell>
        </row>
        <row r="211">
          <cell r="AV211" t="str">
            <v>Ret.ExistSNCR &amp; DWetFGD &amp; CCS</v>
          </cell>
          <cell r="AW211" t="str">
            <v>Pulverized</v>
          </cell>
          <cell r="AX211" t="str">
            <v>Pulverized</v>
          </cell>
        </row>
        <row r="212">
          <cell r="AV212" t="str">
            <v>Ret.ExistWetFGD &amp; ACI &amp; DSCR &amp; CCS</v>
          </cell>
          <cell r="AW212" t="str">
            <v>Pulverized</v>
          </cell>
          <cell r="AX212" t="str">
            <v>Pulverized</v>
          </cell>
        </row>
        <row r="213">
          <cell r="AV213" t="str">
            <v>Ret.ExistWetFGD &amp; DACI &amp; CCS</v>
          </cell>
          <cell r="AW213" t="str">
            <v>Pulverized</v>
          </cell>
          <cell r="AX213" t="str">
            <v>Pulverized</v>
          </cell>
        </row>
        <row r="214">
          <cell r="AV214" t="str">
            <v>Ret.ExistWetFGD &amp; DACI &amp; DSCR &amp; CCS</v>
          </cell>
          <cell r="AW214" t="str">
            <v>Pulverized</v>
          </cell>
          <cell r="AX214" t="str">
            <v>Pulverized</v>
          </cell>
        </row>
        <row r="215">
          <cell r="AV215" t="str">
            <v>Ret.ExistWetFGD &amp; DACI &amp; SCR &amp; CCS</v>
          </cell>
          <cell r="AW215" t="str">
            <v>Pulverized</v>
          </cell>
          <cell r="AX215" t="str">
            <v>Pulverized</v>
          </cell>
        </row>
        <row r="216">
          <cell r="AV216" t="str">
            <v>Ret.ExistWetFGD &amp; DSCR &amp; CCS</v>
          </cell>
          <cell r="AW216" t="str">
            <v>Pulverized</v>
          </cell>
          <cell r="AX216" t="str">
            <v>Pulverized</v>
          </cell>
        </row>
        <row r="217">
          <cell r="AV217" t="str">
            <v>Ret.SCR &amp; DDryFGD &amp; CCS</v>
          </cell>
          <cell r="AW217" t="str">
            <v>Pulverized</v>
          </cell>
          <cell r="AX217" t="str">
            <v>Pulverized</v>
          </cell>
        </row>
        <row r="218">
          <cell r="AV218" t="str">
            <v>Ret.WetFGD &amp; DACI &amp; CCS</v>
          </cell>
          <cell r="AW218" t="str">
            <v>Pulverized</v>
          </cell>
          <cell r="AX218" t="str">
            <v>Pulverized</v>
          </cell>
        </row>
        <row r="219">
          <cell r="AV219" t="str">
            <v>Ret.SCR &amp; DWetFGD &amp; CCS</v>
          </cell>
          <cell r="AW219" t="str">
            <v>Pulverized</v>
          </cell>
          <cell r="AX219" t="str">
            <v>Pulverized</v>
          </cell>
        </row>
        <row r="220">
          <cell r="AV220" t="str">
            <v>Ret.Oil/Gas Steam SCR</v>
          </cell>
          <cell r="AW220" t="str">
            <v>Fossil</v>
          </cell>
          <cell r="AX220" t="str">
            <v>Fossil</v>
          </cell>
        </row>
      </sheetData>
      <sheetData sheetId="7"/>
      <sheetData sheetId="8">
        <row r="2">
          <cell r="A2" t="str">
            <v>Region</v>
          </cell>
        </row>
        <row r="3">
          <cell r="A3" t="str">
            <v>aznm</v>
          </cell>
        </row>
        <row r="4">
          <cell r="A4" t="str">
            <v>ca-n</v>
          </cell>
        </row>
        <row r="5">
          <cell r="A5" t="str">
            <v>ca-s</v>
          </cell>
        </row>
        <row r="6">
          <cell r="A6" t="str">
            <v>comd</v>
          </cell>
        </row>
        <row r="7">
          <cell r="A7" t="str">
            <v>dsny</v>
          </cell>
        </row>
        <row r="8">
          <cell r="A8" t="str">
            <v>entg</v>
          </cell>
        </row>
        <row r="9">
          <cell r="A9" t="str">
            <v>erct</v>
          </cell>
        </row>
        <row r="10">
          <cell r="A10" t="str">
            <v>frcc</v>
          </cell>
        </row>
        <row r="11">
          <cell r="A11" t="str">
            <v>gway</v>
          </cell>
        </row>
        <row r="12">
          <cell r="A12" t="str">
            <v>lilc</v>
          </cell>
        </row>
        <row r="13">
          <cell r="A13" t="str">
            <v>mace</v>
          </cell>
        </row>
        <row r="14">
          <cell r="A14" t="str">
            <v>macs</v>
          </cell>
        </row>
        <row r="15">
          <cell r="A15" t="str">
            <v>macw</v>
          </cell>
        </row>
        <row r="16">
          <cell r="A16" t="str">
            <v>mecs</v>
          </cell>
        </row>
        <row r="17">
          <cell r="A17" t="str">
            <v>mro</v>
          </cell>
        </row>
        <row r="18">
          <cell r="A18" t="str">
            <v>neng</v>
          </cell>
        </row>
        <row r="19">
          <cell r="A19" t="str">
            <v>nwpe</v>
          </cell>
        </row>
        <row r="20">
          <cell r="A20" t="str">
            <v>nyc</v>
          </cell>
        </row>
        <row r="21">
          <cell r="A21" t="str">
            <v>pnw</v>
          </cell>
        </row>
        <row r="22">
          <cell r="A22" t="str">
            <v>rfco</v>
          </cell>
        </row>
        <row r="23">
          <cell r="A23" t="str">
            <v>rfcp</v>
          </cell>
        </row>
        <row r="24">
          <cell r="A24" t="str">
            <v>rmpa</v>
          </cell>
        </row>
        <row r="25">
          <cell r="A25" t="str">
            <v>snv</v>
          </cell>
        </row>
        <row r="26">
          <cell r="A26" t="str">
            <v>sou</v>
          </cell>
        </row>
        <row r="27">
          <cell r="A27" t="str">
            <v>sppn</v>
          </cell>
        </row>
        <row r="28">
          <cell r="A28" t="str">
            <v>spps</v>
          </cell>
        </row>
        <row r="29">
          <cell r="A29" t="str">
            <v>tva</v>
          </cell>
        </row>
        <row r="30">
          <cell r="A30" t="str">
            <v>tvak</v>
          </cell>
        </row>
        <row r="31">
          <cell r="A31" t="str">
            <v>upny</v>
          </cell>
        </row>
        <row r="32">
          <cell r="A32" t="str">
            <v>vaca</v>
          </cell>
        </row>
        <row r="33">
          <cell r="A33" t="str">
            <v>vapw</v>
          </cell>
        </row>
        <row r="34">
          <cell r="A34" t="str">
            <v>wums</v>
          </cell>
        </row>
        <row r="35">
          <cell r="A35" t="str">
            <v>USA</v>
          </cell>
        </row>
        <row r="36">
          <cell r="A36" t="str">
            <v>Canada</v>
          </cell>
        </row>
        <row r="37">
          <cell r="A37" t="str">
            <v>SYSTEM</v>
          </cell>
        </row>
      </sheetData>
      <sheetData sheetId="9">
        <row r="4">
          <cell r="N4">
            <v>5</v>
          </cell>
        </row>
        <row r="5">
          <cell r="N5">
            <v>140</v>
          </cell>
        </row>
        <row r="6">
          <cell r="N6">
            <v>60</v>
          </cell>
        </row>
        <row r="7">
          <cell r="N7">
            <v>163</v>
          </cell>
        </row>
        <row r="8">
          <cell r="N8">
            <v>171</v>
          </cell>
        </row>
        <row r="9">
          <cell r="N9">
            <v>191</v>
          </cell>
        </row>
        <row r="10">
          <cell r="N10">
            <v>95</v>
          </cell>
        </row>
        <row r="11">
          <cell r="N11">
            <v>99</v>
          </cell>
        </row>
        <row r="12">
          <cell r="N12">
            <v>177</v>
          </cell>
        </row>
        <row r="13">
          <cell r="N13">
            <v>135</v>
          </cell>
        </row>
        <row r="14">
          <cell r="N14">
            <v>41</v>
          </cell>
        </row>
        <row r="15">
          <cell r="N15">
            <v>8</v>
          </cell>
        </row>
        <row r="16">
          <cell r="N16">
            <v>121</v>
          </cell>
        </row>
        <row r="17">
          <cell r="N17">
            <v>9</v>
          </cell>
        </row>
        <row r="18">
          <cell r="N18">
            <v>25</v>
          </cell>
        </row>
      </sheetData>
      <sheetData sheetId="10"/>
      <sheetData sheetId="11">
        <row r="1">
          <cell r="E1" t="str">
            <v>Abrreviation</v>
          </cell>
          <cell r="G1" t="str">
            <v>NEEDS4.0_V3.02_EISA_02-17-09v4.xls</v>
          </cell>
          <cell r="K1" t="str">
            <v>ChalkPoint1&amp;2 - 1571_B_1 and 1571_B_2</v>
          </cell>
          <cell r="Q1" t="str">
            <v>------FuelType------</v>
          </cell>
          <cell r="AJ1" t="str">
            <v>Region Name</v>
          </cell>
          <cell r="AK1" t="str">
            <v>Region Code</v>
          </cell>
        </row>
        <row r="2">
          <cell r="B2" t="str">
            <v>Alabama</v>
          </cell>
          <cell r="E2" t="str">
            <v>AL</v>
          </cell>
          <cell r="K2" t="str">
            <v>NAME</v>
          </cell>
          <cell r="Q2" t="str">
            <v>Biomass</v>
          </cell>
          <cell r="R2" t="str">
            <v>Non-Fossil</v>
          </cell>
          <cell r="AJ2" t="str">
            <v>aznm</v>
          </cell>
          <cell r="AK2">
            <v>1</v>
          </cell>
          <cell r="AL2" t="str">
            <v>USA</v>
          </cell>
          <cell r="AO2" t="str">
            <v>SO2 CAIR</v>
          </cell>
          <cell r="AP2" t="str">
            <v xml:space="preserve">Constraint Name: #1 - SO2 CAIR Annual Constraint </v>
          </cell>
        </row>
        <row r="3">
          <cell r="B3" t="str">
            <v>Arkansas</v>
          </cell>
          <cell r="E3" t="str">
            <v>DC</v>
          </cell>
          <cell r="G3" t="str">
            <v>Potential % of CAIR region</v>
          </cell>
          <cell r="I3" t="str">
            <v>CA no Coal exemption share</v>
          </cell>
          <cell r="K3" t="str">
            <v>EIK</v>
          </cell>
          <cell r="Q3" t="str">
            <v>NaturalGas</v>
          </cell>
          <cell r="R3" t="str">
            <v>Fossil</v>
          </cell>
          <cell r="AJ3" t="str">
            <v>ca-n</v>
          </cell>
          <cell r="AK3">
            <v>2</v>
          </cell>
          <cell r="AL3" t="str">
            <v>USA</v>
          </cell>
          <cell r="AO3" t="str">
            <v>SO2 Title IV</v>
          </cell>
          <cell r="AP3" t="str">
            <v>No constraint</v>
          </cell>
        </row>
        <row r="4">
          <cell r="B4" t="str">
            <v>Arizona</v>
          </cell>
          <cell r="E4" t="str">
            <v>FL</v>
          </cell>
          <cell r="G4" t="str">
            <v>ALSK_No</v>
          </cell>
          <cell r="H4">
            <v>1</v>
          </cell>
          <cell r="K4" t="str">
            <v>OEL</v>
          </cell>
          <cell r="Q4" t="str">
            <v>Oil</v>
          </cell>
          <cell r="R4" t="str">
            <v>Fossil</v>
          </cell>
          <cell r="AJ4" t="str">
            <v>ca-s</v>
          </cell>
          <cell r="AK4">
            <v>3</v>
          </cell>
          <cell r="AL4" t="str">
            <v>USA</v>
          </cell>
          <cell r="AO4" t="str">
            <v>NOx CAIR Annual Constraint</v>
          </cell>
          <cell r="AP4" t="str">
            <v>Constraint Name: #2 - NOx CAIR Annual Constraint</v>
          </cell>
        </row>
        <row r="5">
          <cell r="B5" t="str">
            <v>California</v>
          </cell>
          <cell r="E5" t="str">
            <v>GA</v>
          </cell>
          <cell r="G5" t="str">
            <v>AZNM_No</v>
          </cell>
          <cell r="H5">
            <v>0.97869019109763211</v>
          </cell>
          <cell r="I5">
            <v>0.9822399195918049</v>
          </cell>
          <cell r="Q5" t="str">
            <v>Fwaste</v>
          </cell>
          <cell r="R5" t="str">
            <v>Fossil</v>
          </cell>
          <cell r="AJ5" t="str">
            <v>comd</v>
          </cell>
          <cell r="AK5">
            <v>4</v>
          </cell>
          <cell r="AL5" t="str">
            <v>USA</v>
          </cell>
          <cell r="AO5" t="str">
            <v>NOx Ozone Season</v>
          </cell>
          <cell r="AP5" t="str">
            <v xml:space="preserve">Constraint Name: #3 - NOx CAIR Ozone Constraint    </v>
          </cell>
        </row>
        <row r="6">
          <cell r="B6" t="str">
            <v>Colorado</v>
          </cell>
          <cell r="E6" t="str">
            <v>IL</v>
          </cell>
          <cell r="G6" t="str">
            <v>AZNM_Yes</v>
          </cell>
          <cell r="H6">
            <v>2.1309808902367718E-2</v>
          </cell>
          <cell r="I6">
            <v>1.7760080408193692E-2</v>
          </cell>
          <cell r="Q6" t="str">
            <v>Non-Fossil</v>
          </cell>
          <cell r="R6" t="str">
            <v>Non-Fossil</v>
          </cell>
          <cell r="AJ6" t="str">
            <v>dsny</v>
          </cell>
          <cell r="AK6">
            <v>5</v>
          </cell>
          <cell r="AL6" t="str">
            <v>USA</v>
          </cell>
          <cell r="AO6" t="str">
            <v>NOx Title IV</v>
          </cell>
          <cell r="AP6" t="str">
            <v>No constraint</v>
          </cell>
        </row>
        <row r="7">
          <cell r="B7" t="str">
            <v>Connecticut</v>
          </cell>
          <cell r="E7" t="str">
            <v>IN</v>
          </cell>
          <cell r="G7" t="str">
            <v>CA-N_No</v>
          </cell>
          <cell r="H7">
            <v>1</v>
          </cell>
          <cell r="Q7" t="str">
            <v>MSW</v>
          </cell>
          <cell r="R7" t="str">
            <v>Non-Fossil</v>
          </cell>
          <cell r="AJ7" t="str">
            <v>entg</v>
          </cell>
          <cell r="AK7">
            <v>6</v>
          </cell>
          <cell r="AL7" t="str">
            <v>USA</v>
          </cell>
          <cell r="AO7" t="str">
            <v>MER National Constraint</v>
          </cell>
          <cell r="AP7" t="str">
            <v>Constraint Name: #5 - MER National Constraint</v>
          </cell>
        </row>
        <row r="8">
          <cell r="B8" t="str">
            <v>District of Columbia</v>
          </cell>
          <cell r="E8" t="str">
            <v>IA</v>
          </cell>
          <cell r="G8" t="str">
            <v>CA-S_No</v>
          </cell>
          <cell r="H8">
            <v>1</v>
          </cell>
          <cell r="Q8" t="str">
            <v>Coal</v>
          </cell>
          <cell r="R8" t="str">
            <v>Fossil</v>
          </cell>
          <cell r="AJ8" t="str">
            <v>erct</v>
          </cell>
          <cell r="AK8">
            <v>7</v>
          </cell>
          <cell r="AL8" t="str">
            <v>USA</v>
          </cell>
          <cell r="AO8" t="str">
            <v>CO2 National Constraint</v>
          </cell>
          <cell r="AP8" t="str">
            <v>Constraint Name: #0 - National CO2 Cap</v>
          </cell>
        </row>
        <row r="9">
          <cell r="B9" t="str">
            <v>Delaware</v>
          </cell>
          <cell r="E9" t="str">
            <v>KY</v>
          </cell>
          <cell r="G9" t="str">
            <v>CNAB_No</v>
          </cell>
          <cell r="H9">
            <v>1</v>
          </cell>
          <cell r="Q9" t="str">
            <v>Pet. Coke</v>
          </cell>
          <cell r="R9" t="str">
            <v>Fossil</v>
          </cell>
          <cell r="AJ9" t="str">
            <v>frcc</v>
          </cell>
          <cell r="AK9">
            <v>8</v>
          </cell>
          <cell r="AL9" t="str">
            <v>USA</v>
          </cell>
        </row>
        <row r="10">
          <cell r="B10" t="str">
            <v>Florida</v>
          </cell>
          <cell r="E10" t="str">
            <v>LA</v>
          </cell>
          <cell r="G10" t="str">
            <v>CNBC_No</v>
          </cell>
          <cell r="H10">
            <v>1</v>
          </cell>
          <cell r="Q10" t="str">
            <v>Waste Coal</v>
          </cell>
          <cell r="R10" t="str">
            <v>Fossil</v>
          </cell>
          <cell r="AJ10" t="str">
            <v>gway</v>
          </cell>
          <cell r="AK10">
            <v>9</v>
          </cell>
          <cell r="AL10" t="str">
            <v>USA</v>
          </cell>
        </row>
        <row r="11">
          <cell r="B11" t="str">
            <v>Georgia</v>
          </cell>
          <cell r="E11" t="str">
            <v>MD</v>
          </cell>
          <cell r="G11" t="str">
            <v>CNMB_No</v>
          </cell>
          <cell r="H11">
            <v>1</v>
          </cell>
          <cell r="Q11" t="str">
            <v>Geothermal</v>
          </cell>
          <cell r="R11" t="str">
            <v>Non-Fossil</v>
          </cell>
          <cell r="AJ11" t="str">
            <v>lilc</v>
          </cell>
          <cell r="AK11">
            <v>0</v>
          </cell>
          <cell r="AL11" t="str">
            <v>USA</v>
          </cell>
        </row>
        <row r="12">
          <cell r="B12" t="str">
            <v>Iowa</v>
          </cell>
          <cell r="E12" t="str">
            <v>MI</v>
          </cell>
          <cell r="G12" t="str">
            <v>CNNB_No</v>
          </cell>
          <cell r="H12">
            <v>1</v>
          </cell>
          <cell r="Q12" t="str">
            <v>Hydro</v>
          </cell>
          <cell r="R12" t="str">
            <v>Non-Fossil</v>
          </cell>
          <cell r="AJ12" t="str">
            <v>mace</v>
          </cell>
          <cell r="AK12" t="str">
            <v>A</v>
          </cell>
          <cell r="AL12" t="str">
            <v>USA</v>
          </cell>
        </row>
        <row r="13">
          <cell r="B13" t="str">
            <v>Idaho</v>
          </cell>
          <cell r="E13" t="str">
            <v>MN</v>
          </cell>
          <cell r="G13" t="str">
            <v>CNNF_No</v>
          </cell>
          <cell r="H13">
            <v>1</v>
          </cell>
          <cell r="Q13" t="str">
            <v>LF Gas</v>
          </cell>
          <cell r="R13" t="str">
            <v>Non-Fossil</v>
          </cell>
          <cell r="AJ13" t="str">
            <v>macs</v>
          </cell>
          <cell r="AK13" t="str">
            <v>B</v>
          </cell>
          <cell r="AL13" t="str">
            <v>USA</v>
          </cell>
          <cell r="AO13" t="str">
            <v>Combined Cycle Gas</v>
          </cell>
          <cell r="AP13">
            <v>17</v>
          </cell>
        </row>
        <row r="14">
          <cell r="B14" t="str">
            <v>Illinois</v>
          </cell>
          <cell r="E14" t="str">
            <v>MS</v>
          </cell>
          <cell r="G14" t="str">
            <v>CNNL_No</v>
          </cell>
          <cell r="H14">
            <v>1</v>
          </cell>
          <cell r="Q14" t="str">
            <v>Solar</v>
          </cell>
          <cell r="R14" t="str">
            <v>Non-Fossil</v>
          </cell>
          <cell r="AJ14" t="str">
            <v>macw</v>
          </cell>
          <cell r="AK14" t="str">
            <v>C</v>
          </cell>
          <cell r="AL14" t="str">
            <v>USA</v>
          </cell>
          <cell r="AO14" t="str">
            <v>Coal without Advanced NOX or SO2 Control</v>
          </cell>
          <cell r="AP14">
            <v>18</v>
          </cell>
        </row>
        <row r="15">
          <cell r="B15" t="str">
            <v>Indiana</v>
          </cell>
          <cell r="E15" t="str">
            <v>MO</v>
          </cell>
          <cell r="G15" t="str">
            <v>CNNS_No</v>
          </cell>
          <cell r="H15">
            <v>1</v>
          </cell>
          <cell r="Q15" t="str">
            <v>Wind</v>
          </cell>
          <cell r="R15" t="str">
            <v>Non-Fossil</v>
          </cell>
          <cell r="AJ15" t="str">
            <v>mecs</v>
          </cell>
          <cell r="AK15" t="str">
            <v>D</v>
          </cell>
          <cell r="AL15" t="str">
            <v>USA</v>
          </cell>
          <cell r="AO15" t="str">
            <v>Coal with Advanced NOX or SO2 Control</v>
          </cell>
          <cell r="AP15">
            <v>19</v>
          </cell>
        </row>
        <row r="16">
          <cell r="B16" t="str">
            <v>Kansas</v>
          </cell>
          <cell r="E16" t="str">
            <v>NY</v>
          </cell>
          <cell r="G16" t="str">
            <v>CNON_No</v>
          </cell>
          <cell r="H16">
            <v>1</v>
          </cell>
          <cell r="Q16" t="str">
            <v>None</v>
          </cell>
          <cell r="R16" t="str">
            <v>Non-Fossil</v>
          </cell>
          <cell r="AJ16" t="str">
            <v>mro</v>
          </cell>
          <cell r="AK16" t="str">
            <v>E</v>
          </cell>
          <cell r="AL16" t="str">
            <v>USA</v>
          </cell>
          <cell r="AO16" t="str">
            <v>Oil/Gas Steam and Turbines</v>
          </cell>
          <cell r="AP16">
            <v>20</v>
          </cell>
        </row>
        <row r="17">
          <cell r="B17" t="str">
            <v>Kentucky</v>
          </cell>
          <cell r="E17" t="str">
            <v>NC</v>
          </cell>
          <cell r="G17" t="str">
            <v>CNPE_No</v>
          </cell>
          <cell r="H17">
            <v>1</v>
          </cell>
          <cell r="Q17" t="str">
            <v>Nuclear</v>
          </cell>
          <cell r="R17" t="str">
            <v>Non-Fossil</v>
          </cell>
          <cell r="AJ17" t="str">
            <v>neng</v>
          </cell>
          <cell r="AK17" t="str">
            <v>F</v>
          </cell>
          <cell r="AL17" t="str">
            <v>USA</v>
          </cell>
          <cell r="AO17" t="str">
            <v>Coal with Advanced NOX and SO2 Control</v>
          </cell>
          <cell r="AP17">
            <v>21</v>
          </cell>
        </row>
        <row r="18">
          <cell r="B18" t="str">
            <v>Louisiana</v>
          </cell>
          <cell r="E18" t="str">
            <v>OH</v>
          </cell>
          <cell r="G18" t="str">
            <v>CNPQ_No</v>
          </cell>
          <cell r="H18">
            <v>1</v>
          </cell>
          <cell r="Q18" t="str">
            <v>Other</v>
          </cell>
          <cell r="R18" t="str">
            <v>Non-Fossil</v>
          </cell>
          <cell r="AJ18" t="str">
            <v>nwpe</v>
          </cell>
          <cell r="AK18" t="str">
            <v>G</v>
          </cell>
          <cell r="AL18" t="str">
            <v>USA</v>
          </cell>
          <cell r="AO18" t="str">
            <v>Coal with ACI</v>
          </cell>
          <cell r="AP18">
            <v>22</v>
          </cell>
        </row>
        <row r="19">
          <cell r="B19" t="str">
            <v>Massachusetts</v>
          </cell>
          <cell r="E19" t="str">
            <v>PA</v>
          </cell>
          <cell r="G19" t="str">
            <v>CNSK_No</v>
          </cell>
          <cell r="H19">
            <v>1</v>
          </cell>
          <cell r="AJ19" t="str">
            <v>nyc</v>
          </cell>
          <cell r="AK19" t="str">
            <v>H</v>
          </cell>
          <cell r="AL19" t="str">
            <v>USA</v>
          </cell>
          <cell r="AO19" t="str">
            <v>Combined Cycle Gas with Sequestration</v>
          </cell>
          <cell r="AP19">
            <v>24</v>
          </cell>
        </row>
        <row r="20">
          <cell r="B20" t="str">
            <v>Maryland</v>
          </cell>
          <cell r="E20" t="str">
            <v>SC</v>
          </cell>
          <cell r="G20" t="str">
            <v>COMD_Yes</v>
          </cell>
          <cell r="H20">
            <v>1</v>
          </cell>
          <cell r="AJ20" t="str">
            <v>pnw</v>
          </cell>
          <cell r="AK20" t="str">
            <v>I</v>
          </cell>
          <cell r="AL20" t="str">
            <v>USA</v>
          </cell>
          <cell r="AO20" t="str">
            <v>Coal with Advanced Sequestration</v>
          </cell>
          <cell r="AP20">
            <v>25</v>
          </cell>
        </row>
        <row r="21">
          <cell r="B21" t="str">
            <v>Maine</v>
          </cell>
          <cell r="E21" t="str">
            <v>TN</v>
          </cell>
          <cell r="G21" t="str">
            <v>DSNY_Yes</v>
          </cell>
          <cell r="H21">
            <v>1</v>
          </cell>
          <cell r="AJ21" t="str">
            <v>rfco</v>
          </cell>
          <cell r="AK21" t="str">
            <v>J</v>
          </cell>
          <cell r="AL21" t="str">
            <v>USA</v>
          </cell>
          <cell r="AO21" t="str">
            <v>Other</v>
          </cell>
          <cell r="AP21">
            <v>23</v>
          </cell>
        </row>
        <row r="22">
          <cell r="B22" t="str">
            <v>Michigan</v>
          </cell>
          <cell r="E22" t="str">
            <v>TX</v>
          </cell>
          <cell r="G22" t="str">
            <v>ENTG_No</v>
          </cell>
          <cell r="H22">
            <v>0.28060147943789537</v>
          </cell>
          <cell r="AJ22" t="str">
            <v>rfcp</v>
          </cell>
          <cell r="AK22" t="str">
            <v>K</v>
          </cell>
          <cell r="AL22" t="str">
            <v>USA</v>
          </cell>
        </row>
        <row r="23">
          <cell r="B23" t="str">
            <v>Minnesota</v>
          </cell>
          <cell r="E23" t="str">
            <v>VA</v>
          </cell>
          <cell r="G23" t="str">
            <v>ENTG_Yes</v>
          </cell>
          <cell r="H23">
            <v>0.71939852056210452</v>
          </cell>
          <cell r="AJ23" t="str">
            <v>rmpa</v>
          </cell>
          <cell r="AK23" t="str">
            <v>L</v>
          </cell>
          <cell r="AL23" t="str">
            <v>USA</v>
          </cell>
        </row>
        <row r="24">
          <cell r="B24" t="str">
            <v>Missouri</v>
          </cell>
          <cell r="E24" t="str">
            <v>WV</v>
          </cell>
          <cell r="G24" t="str">
            <v>ERCT_Yes</v>
          </cell>
          <cell r="H24">
            <v>1</v>
          </cell>
          <cell r="AJ24" t="str">
            <v>snv</v>
          </cell>
          <cell r="AK24" t="str">
            <v>M</v>
          </cell>
          <cell r="AL24" t="str">
            <v>USA</v>
          </cell>
        </row>
        <row r="25">
          <cell r="B25" t="str">
            <v>Mississippi</v>
          </cell>
          <cell r="E25" t="str">
            <v>WI</v>
          </cell>
          <cell r="G25" t="str">
            <v>FRCC_Yes</v>
          </cell>
          <cell r="H25">
            <v>1</v>
          </cell>
          <cell r="AJ25" t="str">
            <v>sou</v>
          </cell>
          <cell r="AK25" t="str">
            <v>N</v>
          </cell>
          <cell r="AL25" t="str">
            <v>USA</v>
          </cell>
        </row>
        <row r="26">
          <cell r="B26" t="str">
            <v>Montana</v>
          </cell>
          <cell r="E26" t="str">
            <v>DE</v>
          </cell>
          <cell r="G26" t="str">
            <v>GWAY_Yes</v>
          </cell>
          <cell r="H26">
            <v>1</v>
          </cell>
          <cell r="AJ26" t="str">
            <v>sppn</v>
          </cell>
          <cell r="AK26" t="str">
            <v>O</v>
          </cell>
          <cell r="AL26" t="str">
            <v>USA</v>
          </cell>
        </row>
        <row r="27">
          <cell r="B27" t="str">
            <v>North Carolina</v>
          </cell>
          <cell r="E27" t="str">
            <v>NJ</v>
          </cell>
          <cell r="G27" t="str">
            <v>HAWI_No</v>
          </cell>
          <cell r="H27">
            <v>1</v>
          </cell>
          <cell r="AJ27" t="str">
            <v>spps</v>
          </cell>
          <cell r="AK27" t="str">
            <v>P</v>
          </cell>
          <cell r="AL27" t="str">
            <v>USA</v>
          </cell>
        </row>
        <row r="28">
          <cell r="B28" t="str">
            <v>North Dakota</v>
          </cell>
          <cell r="G28" t="str">
            <v>LILC_Yes</v>
          </cell>
          <cell r="H28">
            <v>1</v>
          </cell>
          <cell r="AJ28" t="str">
            <v>tva</v>
          </cell>
          <cell r="AK28" t="str">
            <v>Q</v>
          </cell>
          <cell r="AL28" t="str">
            <v>USA</v>
          </cell>
        </row>
        <row r="29">
          <cell r="B29" t="str">
            <v>Nebraska</v>
          </cell>
          <cell r="G29" t="str">
            <v>MACE_No</v>
          </cell>
          <cell r="H29">
            <v>0.59920717487732589</v>
          </cell>
          <cell r="AJ29" t="str">
            <v>tvak</v>
          </cell>
          <cell r="AK29" t="str">
            <v>R</v>
          </cell>
          <cell r="AL29" t="str">
            <v>USA</v>
          </cell>
        </row>
        <row r="30">
          <cell r="B30" t="str">
            <v>New Hampshire</v>
          </cell>
          <cell r="G30" t="str">
            <v>MACE_Yes</v>
          </cell>
          <cell r="H30">
            <v>0.400792825122674</v>
          </cell>
          <cell r="AJ30" t="str">
            <v>upny</v>
          </cell>
          <cell r="AK30" t="str">
            <v>S</v>
          </cell>
          <cell r="AL30" t="str">
            <v>USA</v>
          </cell>
        </row>
        <row r="31">
          <cell r="B31" t="str">
            <v>New Jersey</v>
          </cell>
          <cell r="G31" t="str">
            <v>MACS_Yes</v>
          </cell>
          <cell r="H31">
            <v>1</v>
          </cell>
          <cell r="AJ31" t="str">
            <v>vaca</v>
          </cell>
          <cell r="AK31" t="str">
            <v>T</v>
          </cell>
          <cell r="AL31" t="str">
            <v>USA</v>
          </cell>
        </row>
        <row r="32">
          <cell r="B32" t="str">
            <v>New Mexico</v>
          </cell>
          <cell r="G32" t="str">
            <v>MACW_Yes</v>
          </cell>
          <cell r="H32">
            <v>1</v>
          </cell>
          <cell r="AJ32" t="str">
            <v>vapw</v>
          </cell>
          <cell r="AK32" t="str">
            <v>U</v>
          </cell>
          <cell r="AL32" t="str">
            <v>USA</v>
          </cell>
        </row>
        <row r="33">
          <cell r="B33" t="str">
            <v>Nevada</v>
          </cell>
          <cell r="G33" t="str">
            <v>MECS_Yes</v>
          </cell>
          <cell r="H33">
            <v>1</v>
          </cell>
          <cell r="AJ33" t="str">
            <v>wums</v>
          </cell>
          <cell r="AK33" t="str">
            <v>V</v>
          </cell>
          <cell r="AL33" t="str">
            <v>USA</v>
          </cell>
        </row>
        <row r="34">
          <cell r="B34" t="str">
            <v>New York</v>
          </cell>
          <cell r="G34" t="str">
            <v>MRO_No</v>
          </cell>
          <cell r="H34">
            <v>0.35533443641310802</v>
          </cell>
        </row>
        <row r="35">
          <cell r="B35" t="str">
            <v>Ohio</v>
          </cell>
          <cell r="G35" t="str">
            <v>MRO_Yes</v>
          </cell>
          <cell r="H35">
            <v>0.64466556358689187</v>
          </cell>
        </row>
        <row r="36">
          <cell r="B36" t="str">
            <v>Oklahoma</v>
          </cell>
          <cell r="G36" t="str">
            <v>NENG_No</v>
          </cell>
          <cell r="H36">
            <v>1</v>
          </cell>
        </row>
        <row r="37">
          <cell r="B37" t="str">
            <v>Oregon</v>
          </cell>
          <cell r="G37" t="str">
            <v>NWPE_No</v>
          </cell>
          <cell r="H37">
            <v>1</v>
          </cell>
        </row>
        <row r="38">
          <cell r="B38" t="str">
            <v>Pennsylvania</v>
          </cell>
          <cell r="G38" t="str">
            <v>NYC_Yes</v>
          </cell>
          <cell r="H38">
            <v>1</v>
          </cell>
        </row>
        <row r="39">
          <cell r="B39" t="str">
            <v>Rhode Island</v>
          </cell>
          <cell r="G39" t="str">
            <v>PNW_No</v>
          </cell>
          <cell r="H39">
            <v>1</v>
          </cell>
        </row>
        <row r="40">
          <cell r="B40" t="str">
            <v>South Carolina</v>
          </cell>
          <cell r="G40" t="str">
            <v>PRCW_No</v>
          </cell>
          <cell r="H40">
            <v>1</v>
          </cell>
        </row>
        <row r="41">
          <cell r="B41" t="str">
            <v>South Dakota</v>
          </cell>
          <cell r="G41" t="str">
            <v>RFCO_Yes</v>
          </cell>
          <cell r="H41">
            <v>1</v>
          </cell>
        </row>
        <row r="42">
          <cell r="B42" t="str">
            <v>Tennessee</v>
          </cell>
          <cell r="G42" t="str">
            <v>RFCP_Yes</v>
          </cell>
          <cell r="H42">
            <v>1</v>
          </cell>
        </row>
        <row r="43">
          <cell r="B43" t="str">
            <v>Texas</v>
          </cell>
          <cell r="G43" t="str">
            <v>RMPA_No</v>
          </cell>
          <cell r="H43">
            <v>1</v>
          </cell>
        </row>
        <row r="44">
          <cell r="B44" t="str">
            <v>Utah</v>
          </cell>
          <cell r="G44" t="str">
            <v>SNV_No</v>
          </cell>
          <cell r="H44">
            <v>1</v>
          </cell>
        </row>
        <row r="45">
          <cell r="B45" t="str">
            <v>Virginia</v>
          </cell>
          <cell r="G45" t="str">
            <v>SOU_Yes</v>
          </cell>
          <cell r="H45">
            <v>1</v>
          </cell>
        </row>
        <row r="46">
          <cell r="B46" t="str">
            <v>Vermont</v>
          </cell>
          <cell r="G46" t="str">
            <v>SPPN_No</v>
          </cell>
          <cell r="H46">
            <v>0.54669040430299387</v>
          </cell>
        </row>
        <row r="47">
          <cell r="B47" t="str">
            <v>Washington</v>
          </cell>
          <cell r="G47" t="str">
            <v>SPPN_Yes</v>
          </cell>
          <cell r="H47">
            <v>0.45330959569700602</v>
          </cell>
        </row>
        <row r="48">
          <cell r="B48" t="str">
            <v>Wisconsin</v>
          </cell>
          <cell r="G48" t="str">
            <v>SPPS_No</v>
          </cell>
          <cell r="H48">
            <v>0.61550848920178303</v>
          </cell>
        </row>
        <row r="49">
          <cell r="B49" t="str">
            <v>West Virginia</v>
          </cell>
          <cell r="G49" t="str">
            <v>SPPS_Yes</v>
          </cell>
          <cell r="H49">
            <v>0.38449151079821708</v>
          </cell>
        </row>
        <row r="50">
          <cell r="B50" t="str">
            <v>Wyoming</v>
          </cell>
          <cell r="G50" t="str">
            <v>TVA_Yes</v>
          </cell>
          <cell r="H50">
            <v>1</v>
          </cell>
        </row>
        <row r="51">
          <cell r="G51" t="str">
            <v>TVAK_Yes</v>
          </cell>
          <cell r="H51">
            <v>1</v>
          </cell>
        </row>
        <row r="52">
          <cell r="G52" t="str">
            <v>UPNY_Yes</v>
          </cell>
          <cell r="H52">
            <v>1</v>
          </cell>
        </row>
        <row r="53">
          <cell r="G53" t="str">
            <v>VACA_Yes</v>
          </cell>
          <cell r="H53">
            <v>1</v>
          </cell>
        </row>
        <row r="54">
          <cell r="G54" t="str">
            <v>VAPW_Yes</v>
          </cell>
          <cell r="H54">
            <v>1</v>
          </cell>
        </row>
        <row r="55">
          <cell r="G55" t="str">
            <v>VIUS_No</v>
          </cell>
          <cell r="H55">
            <v>1</v>
          </cell>
        </row>
        <row r="56">
          <cell r="B56" t="str">
            <v>Empty ProvinceList holder</v>
          </cell>
          <cell r="G56" t="str">
            <v>WUMS_Yes</v>
          </cell>
          <cell r="H56">
            <v>1</v>
          </cell>
        </row>
      </sheetData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ty"/>
      <sheetName val="Market Prices"/>
      <sheetName val="Capacity Factors"/>
      <sheetName val="Generation"/>
      <sheetName val="Coal and Gas Cofiring 091213"/>
      <sheetName val="Capacity for CF"/>
      <sheetName val="Unplanned Builds"/>
      <sheetName val="Firm Builds"/>
      <sheetName val="Total Builds"/>
      <sheetName val="Emissions"/>
      <sheetName val="Emissions (CO2) by type"/>
      <sheetName val="Firm Retrofit"/>
      <sheetName val="Firm Retrofits"/>
      <sheetName val="Unplanned Retrofits "/>
      <sheetName val="Total Retrofits"/>
      <sheetName val="Heat Rate Retrofits"/>
      <sheetName val="Firm Retirements"/>
      <sheetName val="Unplanned Retirements"/>
      <sheetName val="Total Retirements"/>
      <sheetName val="AC1AC2"/>
      <sheetName val="Coal Retirements by Age"/>
      <sheetName val="Reserve Margins"/>
      <sheetName val="Output Pivot"/>
      <sheetName val="EmissionsQuantity Global"/>
      <sheetName val="MR3 Pivot"/>
      <sheetName val="Capacity And Generation Pivot"/>
      <sheetName val="CO2"/>
      <sheetName val="Firm Builds Raw from Core"/>
      <sheetName val="FF"/>
      <sheetName val="Mapping2"/>
      <sheetName val="Mapping"/>
      <sheetName val="Fuel Supply"/>
      <sheetName val="WaterandAsh"/>
      <sheetName val="Sheet11"/>
      <sheetName val="Sheet1"/>
      <sheetName val="Updated Firm and Economic Ret"/>
      <sheetName val="Core13 005 Firm&amp;Existing Builds"/>
      <sheetName val="Nuclear Builds"/>
    </sheetNames>
    <sheetDataSet>
      <sheetData sheetId="0"/>
      <sheetData sheetId="1"/>
      <sheetData sheetId="2"/>
      <sheetData sheetId="3"/>
      <sheetData sheetId="4">
        <row r="5">
          <cell r="A5" t="str">
            <v>NRDC ISONECoal (Without CCS)Gas Co-firing</v>
          </cell>
          <cell r="E5">
            <v>351.40342195400001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A6" t="str">
            <v>NRDC ISONECoal (Without CCS)Biomass Co-firing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NRDC ISONECoal (Without CCS)Total Co-firing</v>
          </cell>
          <cell r="E7">
            <v>351.40342195400001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NRDC ISONECoal (With CCS)Gas Co-firing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NRDC ISONECoal (With CCS)Biomass Co-firing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NRDC ISONECoal (With CCS)Total Co-firing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NRDC NYISOCoal (Without CCS)Gas Co-firing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NRDC NYISOCoal (Without CCS)Biomass Co-firing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NRDC NYISOCoal (Without CCS)Total Co-firing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NRDC NYISOCoal (With CCS)Gas Co-firing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NRDC NYISOCoal (With CCS)Biomass Co-firing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NRDC NYISOCoal (With CCS)Total Co-firing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NRDC MISOCoal (Without CCS)Gas Co-firing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NRDC MISOCoal (Without CCS)Biomass Co-firing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NRDC MISOCoal (Without CCS)Total Co-firing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NRDC MISOCoal (With CCS)Gas Co-firing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NRDC MISOCoal (With CCS)Biomass Co-firing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NRDC MISOCoal (With CCS)Total Co-firing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NRDC PJMECoal (Without CCS)Gas Co-firing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NRDC PJMECoal (Without CCS)Biomass Co-firing</v>
          </cell>
          <cell r="E36">
            <v>949.50694872000008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NRDC PJMECoal (Without CCS)Total Co-firing</v>
          </cell>
          <cell r="E37">
            <v>949.50694872000008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 t="str">
            <v>NRDC PJMECoal (With CCS)Gas Co-firing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NRDC PJMECoal (With CCS)Biomass Co-firing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NRDC PJMECoal (With CCS)Total Co-firing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NRDC PJMCCoal (Without CCS)Gas Co-firing</v>
          </cell>
          <cell r="E45">
            <v>2.2160164419999999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NRDC PJMCCoal (Without CCS)Biomass Co-firing</v>
          </cell>
          <cell r="E46">
            <v>328.74626361600002</v>
          </cell>
          <cell r="F46">
            <v>328.74626728800007</v>
          </cell>
          <cell r="G46">
            <v>328.74626361600002</v>
          </cell>
          <cell r="H46">
            <v>328.74626728800007</v>
          </cell>
          <cell r="I46">
            <v>328.74626728800007</v>
          </cell>
          <cell r="J46">
            <v>328.74626728800007</v>
          </cell>
          <cell r="K46">
            <v>328.74626728800007</v>
          </cell>
          <cell r="L46">
            <v>328.74626728800007</v>
          </cell>
          <cell r="M46">
            <v>328.74626728800007</v>
          </cell>
        </row>
        <row r="47">
          <cell r="A47" t="str">
            <v>NRDC PJMCCoal (Without CCS)Total Co-firing</v>
          </cell>
          <cell r="E47">
            <v>330.96228005800003</v>
          </cell>
          <cell r="F47">
            <v>328.74626728800007</v>
          </cell>
          <cell r="G47">
            <v>328.74626361600002</v>
          </cell>
          <cell r="H47">
            <v>328.74626728800007</v>
          </cell>
          <cell r="I47">
            <v>328.74626728800007</v>
          </cell>
          <cell r="J47">
            <v>328.74626728800007</v>
          </cell>
          <cell r="K47">
            <v>328.74626728800007</v>
          </cell>
          <cell r="L47">
            <v>328.74626728800007</v>
          </cell>
          <cell r="M47">
            <v>328.74626728800007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 t="str">
            <v>NRDC PJMCCoal (With CCS)Gas Co-firing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 t="str">
            <v>NRDC PJMCCoal (With CCS)Biomass Co-firing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 t="str">
            <v>NRDC PJMCCoal (With CCS)Total Co-firing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 t="str">
            <v>NRDC SERCCCoal (With CCS)Gas Co-firing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 t="str">
            <v>NRDC SERCCCoal (With CCS)Biomass Co-firing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 t="str">
            <v>NRDC SERCCCoal (With CCS)Total Co-firing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 t="str">
            <v>NRDC SERCCCoal (Without CCS)Gas Co-firing</v>
          </cell>
          <cell r="E60">
            <v>0</v>
          </cell>
          <cell r="F60">
            <v>169.176014536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 t="str">
            <v>NRDC SERCCCoal (Without CCS)Biomass Co-firing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 t="str">
            <v>NRDC SERCCCoal (Without CCS)Total Co-firing</v>
          </cell>
          <cell r="E62">
            <v>0</v>
          </cell>
          <cell r="F62">
            <v>169.176014536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 t="str">
            <v>NRDC SERCDCoal (With CCS)Gas Co-firing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 t="str">
            <v>NRDC SERCDCoal (With CCS)Biomass Co-firing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 t="str">
            <v>NRDC SERCDCoal (With CCS)Total Co-firing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 t="str">
            <v>NRDC SERCDCoal (Without CCS)Gas Co-firing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 t="str">
            <v>NRDC SERCDCoal (Without CCS)Biomass Co-firing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 t="str">
            <v>NRDC SERCDCoal (Without CCS)Total Co-firing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 t="str">
            <v>NRDC SERCGCoal (With CCS)Gas Co-firing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 t="str">
            <v>NRDC SERCGCoal (With CCS)Biomass Co-firing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 t="str">
            <v>NRDC SERCGCoal (With CCS)Total Co-firing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 t="str">
            <v>NRDC SERCGCoal (Without CCS)Gas Co-firing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 t="str">
            <v>NRDC SERCGCoal (Without CCS)Biomass Co-firing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 t="str">
            <v>NRDC SERCGCoal (Without CCS)Total Co-firing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NRDC SERCSECoal (With CCS)Gas Co-firing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A86" t="str">
            <v>NRDC SERCSECoal (With CCS)Biomass Co-firing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 t="str">
            <v>NRDC SERCSECoal (With CCS)Total Co-firing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A90" t="str">
            <v>NRDC SERCSECoal (Without CCS)Gas Co-firing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A91" t="str">
            <v>NRDC SERCSECoal (Without CCS)Biomass Co-firing</v>
          </cell>
          <cell r="E91">
            <v>548.12445184800004</v>
          </cell>
          <cell r="F91">
            <v>548.12445184800004</v>
          </cell>
          <cell r="G91">
            <v>548.12445184800004</v>
          </cell>
          <cell r="H91">
            <v>6840.1085297760001</v>
          </cell>
          <cell r="I91">
            <v>6840.1085297760001</v>
          </cell>
          <cell r="J91">
            <v>6840.1085297760001</v>
          </cell>
          <cell r="K91">
            <v>6840.1085297760001</v>
          </cell>
          <cell r="L91">
            <v>6840.1085297760001</v>
          </cell>
          <cell r="M91">
            <v>6840.1085297760001</v>
          </cell>
        </row>
        <row r="92">
          <cell r="A92" t="str">
            <v>NRDC SERCSECoal (Without CCS)Total Co-firing</v>
          </cell>
          <cell r="E92">
            <v>548.12445184800004</v>
          </cell>
          <cell r="F92">
            <v>548.12445184800004</v>
          </cell>
          <cell r="G92">
            <v>548.12445184800004</v>
          </cell>
          <cell r="H92">
            <v>6840.1085297760001</v>
          </cell>
          <cell r="I92">
            <v>6840.1085297760001</v>
          </cell>
          <cell r="J92">
            <v>6840.1085297760001</v>
          </cell>
          <cell r="K92">
            <v>6840.1085297760001</v>
          </cell>
          <cell r="L92">
            <v>6840.1085297760001</v>
          </cell>
          <cell r="M92">
            <v>6840.1085297760001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 t="str">
            <v>NRDC CaliforniaCoal (With CCS)Gas Co-firing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 t="str">
            <v>NRDC CaliforniaCoal (With CCS)Biomass Co-firing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 t="str">
            <v>NRDC CaliforniaCoal (With CCS)Total Co-firing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A100" t="str">
            <v>NRDC CaliforniaCoal (Without CCS)Gas Co-firing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A101" t="str">
            <v>NRDC CaliforniaCoal (Without CCS)Biomass Co-firing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A102" t="str">
            <v>NRDC CaliforniaCoal (Without CCS)Total Co-firing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NRDC OTHERWESCoal (With CCS)Gas Co-firing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NRDC OTHERWESCoal (With CCS)Biomass Co-firing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A107" t="str">
            <v>NRDC OTHERWESCoal (With CCS)Total Co-firing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A110" t="str">
            <v>NRDC OTHERWESCoal (Without CCS)Gas Co-firing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A111" t="str">
            <v>NRDC OTHERWESCoal (Without CCS)Biomass Co-firing</v>
          </cell>
          <cell r="E111">
            <v>1567.4628189580001</v>
          </cell>
          <cell r="F111">
            <v>884.88861458099996</v>
          </cell>
          <cell r="G111">
            <v>792.40967404800006</v>
          </cell>
          <cell r="H111">
            <v>792.40967404800006</v>
          </cell>
          <cell r="I111">
            <v>792.40967404800006</v>
          </cell>
          <cell r="J111">
            <v>810.80920888799994</v>
          </cell>
          <cell r="K111">
            <v>810.80920888799994</v>
          </cell>
          <cell r="L111">
            <v>810.80920888799994</v>
          </cell>
          <cell r="M111">
            <v>810.80920888799994</v>
          </cell>
        </row>
        <row r="112">
          <cell r="A112" t="str">
            <v>NRDC OTHERWESCoal (Without CCS)Total Co-firing</v>
          </cell>
          <cell r="E112">
            <v>1567.4628189580001</v>
          </cell>
          <cell r="F112">
            <v>884.88861458099996</v>
          </cell>
          <cell r="G112">
            <v>792.40967404800006</v>
          </cell>
          <cell r="H112">
            <v>792.40967404800006</v>
          </cell>
          <cell r="I112">
            <v>792.40967404800006</v>
          </cell>
          <cell r="J112">
            <v>810.80920888799994</v>
          </cell>
          <cell r="K112">
            <v>810.80920888799994</v>
          </cell>
          <cell r="L112">
            <v>810.80920888799994</v>
          </cell>
          <cell r="M112">
            <v>810.80920888799994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A115" t="str">
            <v>NRDC ERCOTCoal (With CCS)Gas Co-firing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A116" t="str">
            <v>NRDC ERCOTCoal (With CCS)Biomass Co-firing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A117" t="str">
            <v>NRDC ERCOTCoal (With CCS)Total Co-firing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A120" t="str">
            <v>NRDC ERCOTCoal (Without CCS)Gas Co-firing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A121" t="str">
            <v>NRDC ERCOTCoal (Without CCS)Biomass Co-firing</v>
          </cell>
          <cell r="E121">
            <v>4365.2830829519999</v>
          </cell>
          <cell r="F121">
            <v>5075.0810312160002</v>
          </cell>
          <cell r="G121">
            <v>5009.462245488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5847.522927432</v>
          </cell>
        </row>
        <row r="122">
          <cell r="A122" t="str">
            <v>NRDC ERCOTCoal (Without CCS)Total Co-firing</v>
          </cell>
          <cell r="E122">
            <v>4365.2830829519999</v>
          </cell>
          <cell r="F122">
            <v>5075.0810312160002</v>
          </cell>
          <cell r="G122">
            <v>5009.462245488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5847.522927432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A125" t="str">
            <v>NRDC FRCCCoal (With CCS)Gas Co-firing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A126" t="str">
            <v>NRDC FRCCCoal (With CCS)Biomass Co-firing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A127" t="str">
            <v>NRDC FRCCCoal (With CCS)Total Co-firing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A130" t="str">
            <v>NRDC FRCCCoal (Without CCS)Gas Co-firing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A131" t="str">
            <v>NRDC FRCCCoal (Without CCS)Biomass Co-firing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A132" t="str">
            <v>NRDC FRCCCoal (Without CCS)Total Co-firing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A135" t="str">
            <v>NRDC PNWCoal (With CCS)Gas Co-firing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A136" t="str">
            <v>NRDC PNWCoal (With CCS)Biomass Co-firing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A137" t="str">
            <v>NRDC PNWCoal (With CCS)Total Co-firing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A140" t="str">
            <v>NRDC PNWCoal (Without CCS)Gas Co-firing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A141" t="str">
            <v>NRDC PNWCoal (Without CCS)Biomass Co-firing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 t="str">
            <v>NRDC PNWCoal (Without CCS)Total Co-firing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NRDC SPPCoal (With CCS)Gas Co-firing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 t="str">
            <v>NRDC SPPCoal (With CCS)Biomass Co-firing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 t="str">
            <v>NRDC SPPCoal (With CCS)Total Co-firing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 t="str">
            <v>NRDC SPPCoal (Without CCS)Gas Co-firing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 t="str">
            <v>NRDC SPPCoal (Without CCS)Biomass Co-firing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A152" t="str">
            <v>NRDC SPPCoal (Without CCS)Total Co-firing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9"/>
  <sheetViews>
    <sheetView tabSelected="1" zoomScale="85" zoomScaleNormal="85" workbookViewId="0">
      <pane xSplit="3" ySplit="6" topLeftCell="D7" activePane="bottomRight" state="frozen"/>
      <selection activeCell="C5" sqref="C5"/>
      <selection pane="topRight" activeCell="C5" sqref="C5"/>
      <selection pane="bottomLeft" activeCell="C5" sqref="C5"/>
      <selection pane="bottomRight" activeCell="B1" sqref="B1"/>
    </sheetView>
  </sheetViews>
  <sheetFormatPr defaultColWidth="9.140625" defaultRowHeight="15" x14ac:dyDescent="0.25"/>
  <cols>
    <col min="1" max="1" width="3.28515625" style="54" customWidth="1"/>
    <col min="2" max="2" width="37.42578125" style="54" bestFit="1" customWidth="1"/>
    <col min="3" max="3" width="31.7109375" style="54" bestFit="1" customWidth="1"/>
    <col min="4" max="4" width="17.7109375" style="54" bestFit="1" customWidth="1"/>
    <col min="5" max="16" width="16.5703125" style="54" bestFit="1" customWidth="1"/>
    <col min="17" max="16384" width="9.140625" style="95"/>
  </cols>
  <sheetData>
    <row r="1" spans="1:16" ht="15.75" thickBot="1" x14ac:dyDescent="0.3">
      <c r="A1" s="95"/>
      <c r="B1" s="95" t="s">
        <v>108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19.5" thickBot="1" x14ac:dyDescent="0.3">
      <c r="B2" s="181" t="s">
        <v>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16" s="73" customFormat="1" x14ac:dyDescent="0.25">
      <c r="A3" s="54"/>
      <c r="B3" s="93" t="s">
        <v>104</v>
      </c>
      <c r="C3" s="56"/>
      <c r="E3" s="75">
        <v>2013</v>
      </c>
      <c r="F3" s="75">
        <v>2014</v>
      </c>
      <c r="G3" s="75">
        <v>2016</v>
      </c>
      <c r="H3" s="75">
        <v>2018</v>
      </c>
      <c r="I3" s="75">
        <v>2020</v>
      </c>
      <c r="J3" s="75">
        <v>2025</v>
      </c>
      <c r="K3" s="75">
        <v>2030</v>
      </c>
      <c r="L3" s="75">
        <v>2035</v>
      </c>
      <c r="M3" s="75">
        <v>2040</v>
      </c>
    </row>
    <row r="4" spans="1:16" s="73" customFormat="1" x14ac:dyDescent="0.25">
      <c r="A4" s="54"/>
      <c r="B4" s="92">
        <v>41715</v>
      </c>
      <c r="C4" s="2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s="73" customFormat="1" x14ac:dyDescent="0.25">
      <c r="A5" s="54"/>
      <c r="B5" s="54"/>
      <c r="C5" s="54"/>
      <c r="D5" s="73">
        <v>13</v>
      </c>
      <c r="E5" s="73">
        <v>14</v>
      </c>
      <c r="F5" s="73">
        <v>15</v>
      </c>
      <c r="G5" s="73">
        <v>16</v>
      </c>
      <c r="H5" s="73">
        <v>17</v>
      </c>
      <c r="I5" s="73">
        <v>18</v>
      </c>
      <c r="J5" s="73">
        <v>19</v>
      </c>
      <c r="K5" s="73">
        <v>20</v>
      </c>
      <c r="L5" s="73">
        <v>21</v>
      </c>
      <c r="M5" s="73">
        <v>22</v>
      </c>
      <c r="N5" s="73">
        <v>23</v>
      </c>
      <c r="O5" s="73">
        <v>24</v>
      </c>
      <c r="P5" s="73">
        <v>25</v>
      </c>
    </row>
    <row r="6" spans="1:16" ht="15.75" thickBot="1" x14ac:dyDescent="0.3">
      <c r="B6" s="1"/>
      <c r="C6" s="1"/>
      <c r="D6" s="30">
        <v>2013</v>
      </c>
      <c r="E6" s="30">
        <v>2014</v>
      </c>
      <c r="F6" s="30">
        <v>2015</v>
      </c>
      <c r="G6" s="30">
        <v>2016</v>
      </c>
      <c r="H6" s="30">
        <v>2017</v>
      </c>
      <c r="I6" s="30">
        <v>2018</v>
      </c>
      <c r="J6" s="30">
        <v>2019</v>
      </c>
      <c r="K6" s="30">
        <v>2020</v>
      </c>
      <c r="L6" s="30">
        <v>2021</v>
      </c>
      <c r="M6" s="30">
        <v>2022</v>
      </c>
      <c r="N6" s="30">
        <v>2023</v>
      </c>
      <c r="O6" s="30">
        <v>2024</v>
      </c>
      <c r="P6" s="30">
        <v>2025</v>
      </c>
    </row>
    <row r="7" spans="1:16" x14ac:dyDescent="0.25">
      <c r="A7" s="84"/>
      <c r="B7" s="38" t="s">
        <v>34</v>
      </c>
      <c r="C7" s="91" t="s">
        <v>1</v>
      </c>
      <c r="D7" s="31">
        <v>3.4660779580000001</v>
      </c>
      <c r="E7" s="31">
        <v>3.5900000002187902</v>
      </c>
      <c r="F7" s="31">
        <v>3.7152397146963798</v>
      </c>
      <c r="G7" s="31">
        <v>3.8404794291739699</v>
      </c>
      <c r="H7" s="31">
        <v>4.0414748979019048</v>
      </c>
      <c r="I7" s="31">
        <v>4.2424703666298402</v>
      </c>
      <c r="J7" s="31">
        <v>4.282630029348085</v>
      </c>
      <c r="K7" s="31">
        <v>4.3227896920663298</v>
      </c>
      <c r="L7" s="31">
        <v>4.440263888119242</v>
      </c>
      <c r="M7" s="31">
        <v>4.5577380841721542</v>
      </c>
      <c r="N7" s="31">
        <v>4.6752122802250664</v>
      </c>
      <c r="O7" s="31">
        <v>4.7926864762779786</v>
      </c>
      <c r="P7" s="31">
        <v>4.9101606723308899</v>
      </c>
    </row>
    <row r="8" spans="1:16" x14ac:dyDescent="0.25">
      <c r="A8" s="84"/>
      <c r="B8" s="88"/>
      <c r="C8" s="96" t="s">
        <v>2</v>
      </c>
      <c r="D8" s="111">
        <v>2.8053942938604401</v>
      </c>
      <c r="E8" s="111">
        <v>1.4361656516653394</v>
      </c>
      <c r="F8" s="111">
        <v>1.4417166976701443</v>
      </c>
      <c r="G8" s="111">
        <v>1.4472677436749497</v>
      </c>
      <c r="H8" s="111">
        <v>1.4288609364630398</v>
      </c>
      <c r="I8" s="111">
        <v>1.4104541292511295</v>
      </c>
      <c r="J8" s="111">
        <v>1.4585640320119699</v>
      </c>
      <c r="K8" s="111">
        <v>1.5066739347728104</v>
      </c>
      <c r="L8" s="111">
        <v>1.4759819421727762</v>
      </c>
      <c r="M8" s="111">
        <v>1.445289949572742</v>
      </c>
      <c r="N8" s="111">
        <v>1.4145979569727078</v>
      </c>
      <c r="O8" s="111">
        <v>1.3839059643726737</v>
      </c>
      <c r="P8" s="111">
        <v>1.3532139717726404</v>
      </c>
    </row>
    <row r="9" spans="1:16" x14ac:dyDescent="0.25">
      <c r="A9" s="84"/>
      <c r="B9" s="88"/>
      <c r="C9" s="87" t="s">
        <v>3</v>
      </c>
      <c r="D9" s="69">
        <v>6.2714722518604402</v>
      </c>
      <c r="E9" s="69">
        <v>5.0261656518841296</v>
      </c>
      <c r="F9" s="69">
        <v>5.1569564123665241</v>
      </c>
      <c r="G9" s="69">
        <v>5.2877471728489196</v>
      </c>
      <c r="H9" s="69">
        <v>5.4703358343649446</v>
      </c>
      <c r="I9" s="69">
        <v>5.6529244958809697</v>
      </c>
      <c r="J9" s="69">
        <v>5.7411940613600549</v>
      </c>
      <c r="K9" s="69">
        <v>5.8294636268391402</v>
      </c>
      <c r="L9" s="69">
        <v>5.9162458302920182</v>
      </c>
      <c r="M9" s="69">
        <v>6.0030280337448962</v>
      </c>
      <c r="N9" s="69">
        <v>6.0898102371977743</v>
      </c>
      <c r="O9" s="69">
        <v>6.1765924406506523</v>
      </c>
      <c r="P9" s="69">
        <v>6.2633746441035303</v>
      </c>
    </row>
    <row r="10" spans="1:16" x14ac:dyDescent="0.25">
      <c r="A10" s="84"/>
      <c r="B10" s="88"/>
      <c r="C10" s="96" t="s">
        <v>4</v>
      </c>
      <c r="D10" s="32">
        <v>7369.0574237239762</v>
      </c>
      <c r="E10" s="32">
        <v>8152.5260352478008</v>
      </c>
      <c r="F10" s="32">
        <v>8110.6080373627465</v>
      </c>
      <c r="G10" s="32">
        <v>8068.6900394776922</v>
      </c>
      <c r="H10" s="32">
        <v>8089.4128780100727</v>
      </c>
      <c r="I10" s="32">
        <v>8110.1357165424533</v>
      </c>
      <c r="J10" s="32">
        <v>8055.2445590461139</v>
      </c>
      <c r="K10" s="32">
        <v>8000.3534015497753</v>
      </c>
      <c r="L10" s="32">
        <v>7982.2720568191844</v>
      </c>
      <c r="M10" s="32">
        <v>7964.1907120885935</v>
      </c>
      <c r="N10" s="32">
        <v>7946.1093673580026</v>
      </c>
      <c r="O10" s="32">
        <v>7928.0280226274117</v>
      </c>
      <c r="P10" s="32">
        <v>7909.9466778968208</v>
      </c>
    </row>
    <row r="11" spans="1:16" x14ac:dyDescent="0.25">
      <c r="A11" s="84"/>
      <c r="B11" s="88"/>
      <c r="C11" s="96" t="s">
        <v>5</v>
      </c>
      <c r="D11" s="32">
        <v>3.4711996951436799</v>
      </c>
      <c r="E11" s="32">
        <v>4.0727203199155797</v>
      </c>
      <c r="F11" s="32">
        <v>4.0755441890182249</v>
      </c>
      <c r="G11" s="32">
        <v>4.0783680581208701</v>
      </c>
      <c r="H11" s="32">
        <v>4.0344265686646903</v>
      </c>
      <c r="I11" s="32">
        <v>3.99048507920851</v>
      </c>
      <c r="J11" s="32">
        <v>3.934663498686755</v>
      </c>
      <c r="K11" s="32">
        <v>3.878841918165</v>
      </c>
      <c r="L11" s="32">
        <v>3.9001064535753378</v>
      </c>
      <c r="M11" s="32">
        <v>3.9213709889856756</v>
      </c>
      <c r="N11" s="32">
        <v>3.9426355243960134</v>
      </c>
      <c r="O11" s="32">
        <v>3.9639000598063512</v>
      </c>
      <c r="P11" s="32">
        <v>3.9851645952166899</v>
      </c>
    </row>
    <row r="12" spans="1:16" ht="15.75" thickBot="1" x14ac:dyDescent="0.3">
      <c r="A12" s="84"/>
      <c r="B12" s="89"/>
      <c r="C12" s="63" t="s">
        <v>6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</row>
    <row r="13" spans="1:16" x14ac:dyDescent="0.25">
      <c r="A13" s="84"/>
      <c r="B13" s="38" t="s">
        <v>36</v>
      </c>
      <c r="C13" s="91" t="s">
        <v>1</v>
      </c>
      <c r="D13" s="31">
        <v>3.4660779580000001</v>
      </c>
      <c r="E13" s="31">
        <v>3.5900000002187902</v>
      </c>
      <c r="F13" s="70">
        <v>3.7152397146963798</v>
      </c>
      <c r="G13" s="31">
        <v>3.8404794291739699</v>
      </c>
      <c r="H13" s="70">
        <v>4.0414748979019048</v>
      </c>
      <c r="I13" s="31">
        <v>4.2424703666298402</v>
      </c>
      <c r="J13" s="70">
        <v>4.282630029348085</v>
      </c>
      <c r="K13" s="31">
        <v>4.3227896920663298</v>
      </c>
      <c r="L13" s="70">
        <v>4.440263888119242</v>
      </c>
      <c r="M13" s="70">
        <v>4.5577380841721542</v>
      </c>
      <c r="N13" s="70">
        <v>4.6752122802250664</v>
      </c>
      <c r="O13" s="70">
        <v>4.7926864762779786</v>
      </c>
      <c r="P13" s="31">
        <v>4.9101606723308899</v>
      </c>
    </row>
    <row r="14" spans="1:16" x14ac:dyDescent="0.25">
      <c r="A14" s="84"/>
      <c r="B14" s="88"/>
      <c r="C14" s="96" t="s">
        <v>2</v>
      </c>
      <c r="D14" s="68">
        <v>1.43717985389091</v>
      </c>
      <c r="E14" s="68">
        <v>1.17695024740215</v>
      </c>
      <c r="F14" s="68">
        <v>1.1587996692747007</v>
      </c>
      <c r="G14" s="68">
        <v>1.14064909114725</v>
      </c>
      <c r="H14" s="68">
        <v>1.1373265471794651</v>
      </c>
      <c r="I14" s="68">
        <v>1.1340040032116798</v>
      </c>
      <c r="J14" s="68">
        <v>1.1467956326571196</v>
      </c>
      <c r="K14" s="68">
        <v>1.1595872621025602</v>
      </c>
      <c r="L14" s="68">
        <v>1.1448327350457461</v>
      </c>
      <c r="M14" s="68">
        <v>1.130078207988932</v>
      </c>
      <c r="N14" s="68">
        <v>1.1153236809321179</v>
      </c>
      <c r="O14" s="68">
        <v>1.1005691538753037</v>
      </c>
      <c r="P14" s="68">
        <v>1.0858146268184905</v>
      </c>
    </row>
    <row r="15" spans="1:16" x14ac:dyDescent="0.25">
      <c r="A15" s="84"/>
      <c r="B15" s="88"/>
      <c r="C15" s="87" t="s">
        <v>3</v>
      </c>
      <c r="D15" s="71">
        <v>4.90325781189091</v>
      </c>
      <c r="E15" s="71">
        <v>4.7669502476209402</v>
      </c>
      <c r="F15" s="71">
        <v>4.8740393839710805</v>
      </c>
      <c r="G15" s="71">
        <v>4.9811285203212199</v>
      </c>
      <c r="H15" s="71">
        <v>5.17880144508137</v>
      </c>
      <c r="I15" s="71">
        <v>5.3764743698415201</v>
      </c>
      <c r="J15" s="71">
        <v>5.4294256620052046</v>
      </c>
      <c r="K15" s="71">
        <v>5.48237695416889</v>
      </c>
      <c r="L15" s="71">
        <v>5.5850966231649881</v>
      </c>
      <c r="M15" s="71">
        <v>5.6878162921610862</v>
      </c>
      <c r="N15" s="71">
        <v>5.7905359611571843</v>
      </c>
      <c r="O15" s="71">
        <v>5.8932556301532824</v>
      </c>
      <c r="P15" s="71">
        <v>5.9959752991493804</v>
      </c>
    </row>
    <row r="16" spans="1:16" x14ac:dyDescent="0.25">
      <c r="A16" s="84"/>
      <c r="B16" s="88"/>
      <c r="C16" s="96" t="s">
        <v>4</v>
      </c>
      <c r="D16" s="32">
        <v>8450.3642776138913</v>
      </c>
      <c r="E16" s="32">
        <v>8510.9292031131881</v>
      </c>
      <c r="F16" s="32">
        <v>8196.0793495957478</v>
      </c>
      <c r="G16" s="32">
        <v>7881.2294960783083</v>
      </c>
      <c r="H16" s="32">
        <v>7826.9409261773671</v>
      </c>
      <c r="I16" s="32">
        <v>7772.652356276426</v>
      </c>
      <c r="J16" s="32">
        <v>7701.6882778441859</v>
      </c>
      <c r="K16" s="32">
        <v>7630.7241994119458</v>
      </c>
      <c r="L16" s="32">
        <v>7592.5279530026019</v>
      </c>
      <c r="M16" s="32">
        <v>7554.3317065932579</v>
      </c>
      <c r="N16" s="32">
        <v>7516.1354601839139</v>
      </c>
      <c r="O16" s="32">
        <v>7477.9392137745699</v>
      </c>
      <c r="P16" s="32">
        <v>7439.7429673652241</v>
      </c>
    </row>
    <row r="17" spans="1:16" x14ac:dyDescent="0.25">
      <c r="A17" s="84"/>
      <c r="B17" s="88"/>
      <c r="C17" s="96" t="s">
        <v>5</v>
      </c>
      <c r="D17" s="32">
        <v>3.2568135129834701</v>
      </c>
      <c r="E17" s="32">
        <v>3.5186145298729801</v>
      </c>
      <c r="F17" s="32">
        <v>3.5413944443679299</v>
      </c>
      <c r="G17" s="32">
        <v>3.5641743588628798</v>
      </c>
      <c r="H17" s="32">
        <v>3.55391512905695</v>
      </c>
      <c r="I17" s="32">
        <v>3.5436558992510201</v>
      </c>
      <c r="J17" s="32">
        <v>3.5093066250027301</v>
      </c>
      <c r="K17" s="32">
        <v>3.47495735075444</v>
      </c>
      <c r="L17" s="32">
        <v>3.4618154638816119</v>
      </c>
      <c r="M17" s="32">
        <v>3.4486735770087837</v>
      </c>
      <c r="N17" s="32">
        <v>3.4355316901359556</v>
      </c>
      <c r="O17" s="32">
        <v>3.4223898032631275</v>
      </c>
      <c r="P17" s="32">
        <v>3.4092479163902998</v>
      </c>
    </row>
    <row r="18" spans="1:16" ht="15.75" thickBot="1" x14ac:dyDescent="0.3">
      <c r="A18" s="84"/>
      <c r="B18" s="89"/>
      <c r="C18" s="63" t="s">
        <v>6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</row>
    <row r="19" spans="1:16" x14ac:dyDescent="0.25">
      <c r="A19" s="84"/>
      <c r="B19" s="38" t="s">
        <v>35</v>
      </c>
      <c r="C19" s="91" t="s">
        <v>1</v>
      </c>
      <c r="D19" s="31">
        <v>3.4660779580000001</v>
      </c>
      <c r="E19" s="31">
        <v>3.5900000002187902</v>
      </c>
      <c r="F19" s="70">
        <v>3.7152397146963798</v>
      </c>
      <c r="G19" s="31">
        <v>3.8404794291739699</v>
      </c>
      <c r="H19" s="70">
        <v>4.0414748979019048</v>
      </c>
      <c r="I19" s="31">
        <v>4.2424703666298402</v>
      </c>
      <c r="J19" s="70">
        <v>4.282630029348085</v>
      </c>
      <c r="K19" s="31">
        <v>4.3227896920663298</v>
      </c>
      <c r="L19" s="70">
        <v>4.440263888119242</v>
      </c>
      <c r="M19" s="70">
        <v>4.5577380841721542</v>
      </c>
      <c r="N19" s="70">
        <v>4.6752122802250664</v>
      </c>
      <c r="O19" s="70">
        <v>4.7926864762779786</v>
      </c>
      <c r="P19" s="31">
        <v>4.9101606723308899</v>
      </c>
    </row>
    <row r="20" spans="1:16" x14ac:dyDescent="0.25">
      <c r="A20" s="84"/>
      <c r="B20" s="88"/>
      <c r="C20" s="96" t="s">
        <v>2</v>
      </c>
      <c r="D20" s="68">
        <v>0.28221454268446999</v>
      </c>
      <c r="E20" s="68">
        <v>0.29527041083962002</v>
      </c>
      <c r="F20" s="68">
        <v>0.30590711703691031</v>
      </c>
      <c r="G20" s="68">
        <v>0.31654382323419972</v>
      </c>
      <c r="H20" s="68">
        <v>0.29144599046208519</v>
      </c>
      <c r="I20" s="68">
        <v>0.26634815768996933</v>
      </c>
      <c r="J20" s="68">
        <v>0.24272196417560998</v>
      </c>
      <c r="K20" s="68">
        <v>0.21909577066125063</v>
      </c>
      <c r="L20" s="68">
        <v>0.21065974244767816</v>
      </c>
      <c r="M20" s="68">
        <v>0.20222371423410568</v>
      </c>
      <c r="N20" s="68">
        <v>0.1937876860205332</v>
      </c>
      <c r="O20" s="68">
        <v>0.18535165780696072</v>
      </c>
      <c r="P20" s="68">
        <v>0.17691562959339002</v>
      </c>
    </row>
    <row r="21" spans="1:16" x14ac:dyDescent="0.25">
      <c r="A21" s="84"/>
      <c r="B21" s="88"/>
      <c r="C21" s="87" t="s">
        <v>3</v>
      </c>
      <c r="D21" s="71">
        <v>3.7482925006844701</v>
      </c>
      <c r="E21" s="71">
        <v>3.8852704110584102</v>
      </c>
      <c r="F21" s="71">
        <v>4.0211468317332901</v>
      </c>
      <c r="G21" s="71">
        <v>4.1570232524081696</v>
      </c>
      <c r="H21" s="71">
        <v>4.33292088836399</v>
      </c>
      <c r="I21" s="71">
        <v>4.5088185243198096</v>
      </c>
      <c r="J21" s="71">
        <v>4.525351993523695</v>
      </c>
      <c r="K21" s="71">
        <v>4.5418854627275804</v>
      </c>
      <c r="L21" s="71">
        <v>4.6509236305669202</v>
      </c>
      <c r="M21" s="71">
        <v>4.7599617984062599</v>
      </c>
      <c r="N21" s="71">
        <v>4.8689999662455996</v>
      </c>
      <c r="O21" s="71">
        <v>4.9780381340849393</v>
      </c>
      <c r="P21" s="71">
        <v>5.08707630192428</v>
      </c>
    </row>
    <row r="22" spans="1:16" x14ac:dyDescent="0.25">
      <c r="A22" s="84"/>
      <c r="B22" s="88"/>
      <c r="C22" s="96" t="s">
        <v>4</v>
      </c>
      <c r="D22" s="32">
        <v>7934.7431716174788</v>
      </c>
      <c r="E22" s="32">
        <v>7993.9786994543047</v>
      </c>
      <c r="F22" s="32">
        <v>8047.0245774952746</v>
      </c>
      <c r="G22" s="32">
        <v>8100.0704555362436</v>
      </c>
      <c r="H22" s="32">
        <v>7998.9618581896066</v>
      </c>
      <c r="I22" s="32">
        <v>7897.8532608429705</v>
      </c>
      <c r="J22" s="32">
        <v>7740.336893462998</v>
      </c>
      <c r="K22" s="32">
        <v>7582.8205260830255</v>
      </c>
      <c r="L22" s="32">
        <v>7571.6224694132161</v>
      </c>
      <c r="M22" s="32">
        <v>7560.4244127434067</v>
      </c>
      <c r="N22" s="32">
        <v>7549.2263560735973</v>
      </c>
      <c r="O22" s="32">
        <v>7538.028299403788</v>
      </c>
      <c r="P22" s="32">
        <v>7526.8302427339786</v>
      </c>
    </row>
    <row r="23" spans="1:16" x14ac:dyDescent="0.25">
      <c r="A23" s="84"/>
      <c r="B23" s="88"/>
      <c r="C23" s="96" t="s">
        <v>5</v>
      </c>
      <c r="D23" s="32">
        <v>2.53000428950926</v>
      </c>
      <c r="E23" s="32">
        <v>2.59955938905662</v>
      </c>
      <c r="F23" s="32">
        <v>2.5869762688984599</v>
      </c>
      <c r="G23" s="32">
        <v>2.5743931487402998</v>
      </c>
      <c r="H23" s="32">
        <v>2.6027074197362747</v>
      </c>
      <c r="I23" s="32">
        <v>2.6310216907322501</v>
      </c>
      <c r="J23" s="32">
        <v>2.6279266178241398</v>
      </c>
      <c r="K23" s="32">
        <v>2.62483154491603</v>
      </c>
      <c r="L23" s="32">
        <v>2.6310147487307618</v>
      </c>
      <c r="M23" s="32">
        <v>2.6371979525454936</v>
      </c>
      <c r="N23" s="32">
        <v>2.6433811563602254</v>
      </c>
      <c r="O23" s="32">
        <v>2.6495643601749572</v>
      </c>
      <c r="P23" s="32">
        <v>2.6557475639896899</v>
      </c>
    </row>
    <row r="24" spans="1:16" ht="15.75" thickBot="1" x14ac:dyDescent="0.3">
      <c r="A24" s="84"/>
      <c r="B24" s="89"/>
      <c r="C24" s="63" t="s">
        <v>6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</row>
    <row r="25" spans="1:16" x14ac:dyDescent="0.25">
      <c r="A25" s="84"/>
      <c r="B25" s="88" t="s">
        <v>105</v>
      </c>
      <c r="C25" s="91" t="s">
        <v>1</v>
      </c>
      <c r="D25" s="94">
        <v>3.4660779579999996</v>
      </c>
      <c r="E25" s="94">
        <v>3.5900000002187906</v>
      </c>
      <c r="F25" s="94">
        <v>3.7152397146963798</v>
      </c>
      <c r="G25" s="94">
        <v>3.8404794291739699</v>
      </c>
      <c r="H25" s="94">
        <v>4.0414748979019048</v>
      </c>
      <c r="I25" s="94">
        <v>4.2424703666298411</v>
      </c>
      <c r="J25" s="94">
        <v>4.2826300293480859</v>
      </c>
      <c r="K25" s="94">
        <v>4.3227896920663298</v>
      </c>
      <c r="L25" s="94">
        <v>4.440263888119242</v>
      </c>
      <c r="M25" s="94">
        <v>4.5577380841721542</v>
      </c>
      <c r="N25" s="94">
        <v>4.6752122802250655</v>
      </c>
      <c r="O25" s="94">
        <v>4.7926864762779786</v>
      </c>
      <c r="P25" s="94">
        <v>4.9101606723308908</v>
      </c>
    </row>
    <row r="26" spans="1:16" x14ac:dyDescent="0.25">
      <c r="A26" s="84"/>
      <c r="B26" s="88"/>
      <c r="C26" s="96" t="s">
        <v>2</v>
      </c>
      <c r="D26" s="97">
        <v>0.38763191994653323</v>
      </c>
      <c r="E26" s="97">
        <v>0.39626494524384342</v>
      </c>
      <c r="F26" s="97">
        <v>0.39718519908834454</v>
      </c>
      <c r="G26" s="97">
        <v>0.39823265206507502</v>
      </c>
      <c r="H26" s="97">
        <v>0.40191300369577904</v>
      </c>
      <c r="I26" s="97">
        <v>0.40567048057410648</v>
      </c>
      <c r="J26" s="97">
        <v>0.39163316844374713</v>
      </c>
      <c r="K26" s="97">
        <v>0.37757541555476426</v>
      </c>
      <c r="L26" s="97">
        <v>0.36182574950848329</v>
      </c>
      <c r="M26" s="97">
        <v>0.34608821466590578</v>
      </c>
      <c r="N26" s="97">
        <v>0.33040777705476465</v>
      </c>
      <c r="O26" s="97">
        <v>0.3147272267063202</v>
      </c>
      <c r="P26" s="97">
        <v>0.29909405711687415</v>
      </c>
    </row>
    <row r="27" spans="1:16" x14ac:dyDescent="0.25">
      <c r="A27" s="84"/>
      <c r="B27" s="88"/>
      <c r="C27" s="87" t="s">
        <v>3</v>
      </c>
      <c r="D27" s="150">
        <v>3.8537098779465331</v>
      </c>
      <c r="E27" s="150">
        <v>3.9862649454626338</v>
      </c>
      <c r="F27" s="150">
        <v>4.1124249137847242</v>
      </c>
      <c r="G27" s="150">
        <v>4.2387120812390453</v>
      </c>
      <c r="H27" s="150">
        <v>4.4433879015976832</v>
      </c>
      <c r="I27" s="150">
        <v>4.6481408472039467</v>
      </c>
      <c r="J27" s="150">
        <v>4.6742631977918325</v>
      </c>
      <c r="K27" s="150">
        <v>4.7003651076210939</v>
      </c>
      <c r="L27" s="150">
        <v>4.8020896376277253</v>
      </c>
      <c r="M27" s="150">
        <v>4.9038262988380605</v>
      </c>
      <c r="N27" s="150">
        <v>5.0056200572798311</v>
      </c>
      <c r="O27" s="150">
        <v>5.1074137029842994</v>
      </c>
      <c r="P27" s="150">
        <v>5.209254729447764</v>
      </c>
    </row>
    <row r="28" spans="1:16" x14ac:dyDescent="0.25">
      <c r="A28" s="84"/>
      <c r="B28" s="88"/>
      <c r="C28" s="96" t="s">
        <v>4</v>
      </c>
      <c r="D28" s="151">
        <v>8624.8552119842843</v>
      </c>
      <c r="E28" s="151">
        <v>8703.3414716907682</v>
      </c>
      <c r="F28" s="151">
        <v>8659.9679470682549</v>
      </c>
      <c r="G28" s="151">
        <v>8616.3776008416207</v>
      </c>
      <c r="H28" s="151">
        <v>8419.2905714851331</v>
      </c>
      <c r="I28" s="151">
        <v>8222.1732918246198</v>
      </c>
      <c r="J28" s="151">
        <v>8156.8068617961453</v>
      </c>
      <c r="K28" s="151">
        <v>8091.5229262005832</v>
      </c>
      <c r="L28" s="151">
        <v>8078.1349620553492</v>
      </c>
      <c r="M28" s="151">
        <v>8064.7331425624297</v>
      </c>
      <c r="N28" s="151">
        <v>8051.2705315041367</v>
      </c>
      <c r="O28" s="151">
        <v>8037.8063265699948</v>
      </c>
      <c r="P28" s="151">
        <v>8024.2907640954882</v>
      </c>
    </row>
    <row r="29" spans="1:16" x14ac:dyDescent="0.25">
      <c r="A29" s="84"/>
      <c r="B29" s="88"/>
      <c r="C29" s="96" t="s">
        <v>5</v>
      </c>
      <c r="D29" s="97">
        <v>2.9986093828453835</v>
      </c>
      <c r="E29" s="97">
        <v>3.1405114435510342</v>
      </c>
      <c r="F29" s="97">
        <v>3.1672318281863241</v>
      </c>
      <c r="G29" s="97">
        <v>3.1941297542756764</v>
      </c>
      <c r="H29" s="97">
        <v>3.1688808122945158</v>
      </c>
      <c r="I29" s="97">
        <v>3.143777380965171</v>
      </c>
      <c r="J29" s="97">
        <v>3.1097514998117277</v>
      </c>
      <c r="K29" s="97">
        <v>3.0756295625359829</v>
      </c>
      <c r="L29" s="97">
        <v>3.0920050340784493</v>
      </c>
      <c r="M29" s="97">
        <v>3.1083918617904853</v>
      </c>
      <c r="N29" s="97">
        <v>3.1248643201619881</v>
      </c>
      <c r="O29" s="97">
        <v>3.1413241324783869</v>
      </c>
      <c r="P29" s="97">
        <v>3.1578483704640008</v>
      </c>
    </row>
    <row r="30" spans="1:16" ht="15.75" thickBot="1" x14ac:dyDescent="0.3">
      <c r="A30" s="84"/>
      <c r="B30" s="89"/>
      <c r="C30" s="63" t="s">
        <v>6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</row>
    <row r="31" spans="1:16" x14ac:dyDescent="0.25">
      <c r="A31" s="84"/>
      <c r="B31" s="38" t="s">
        <v>38</v>
      </c>
      <c r="C31" s="91" t="s">
        <v>1</v>
      </c>
      <c r="D31" s="94">
        <v>3.4660779580000001</v>
      </c>
      <c r="E31" s="94">
        <v>3.5900000002187902</v>
      </c>
      <c r="F31" s="94">
        <v>3.7152397146963798</v>
      </c>
      <c r="G31" s="94">
        <v>3.8404794291739699</v>
      </c>
      <c r="H31" s="94">
        <v>4.0414748979019048</v>
      </c>
      <c r="I31" s="94">
        <v>4.2424703666298402</v>
      </c>
      <c r="J31" s="94">
        <v>4.282630029348085</v>
      </c>
      <c r="K31" s="94">
        <v>4.3227896920663298</v>
      </c>
      <c r="L31" s="94">
        <v>4.440263888119242</v>
      </c>
      <c r="M31" s="94">
        <v>4.5577380841721542</v>
      </c>
      <c r="N31" s="94">
        <v>4.6752122802250664</v>
      </c>
      <c r="O31" s="94">
        <v>4.7926864762779786</v>
      </c>
      <c r="P31" s="94">
        <v>4.9101606723308899</v>
      </c>
    </row>
    <row r="32" spans="1:16" x14ac:dyDescent="0.25">
      <c r="A32" s="84"/>
      <c r="B32" s="88"/>
      <c r="C32" s="96" t="s">
        <v>2</v>
      </c>
      <c r="D32" s="68">
        <v>0.15104352999999993</v>
      </c>
      <c r="E32" s="68">
        <v>0.12081863639655976</v>
      </c>
      <c r="F32" s="68">
        <v>0.12225261923490027</v>
      </c>
      <c r="G32" s="68">
        <v>0.12368660207323989</v>
      </c>
      <c r="H32" s="68">
        <v>0.11531101550280987</v>
      </c>
      <c r="I32" s="68">
        <v>0.10693542893237939</v>
      </c>
      <c r="J32" s="68">
        <v>9.4625855122949964E-2</v>
      </c>
      <c r="K32" s="68">
        <v>8.2316281313520534E-2</v>
      </c>
      <c r="L32" s="68">
        <v>6.9075439606450573E-2</v>
      </c>
      <c r="M32" s="68">
        <v>5.5834597899380611E-2</v>
      </c>
      <c r="N32" s="68">
        <v>4.259375619231065E-2</v>
      </c>
      <c r="O32" s="68">
        <v>2.9352914485240689E-2</v>
      </c>
      <c r="P32" s="68">
        <v>1.6112072778169839E-2</v>
      </c>
    </row>
    <row r="33" spans="1:16" x14ac:dyDescent="0.25">
      <c r="A33" s="84"/>
      <c r="B33" s="88"/>
      <c r="C33" s="87" t="s">
        <v>3</v>
      </c>
      <c r="D33" s="71">
        <v>3.617121488</v>
      </c>
      <c r="E33" s="71">
        <v>3.7108186366153499</v>
      </c>
      <c r="F33" s="71">
        <v>3.8374923339312801</v>
      </c>
      <c r="G33" s="71">
        <v>3.9641660312472098</v>
      </c>
      <c r="H33" s="71">
        <v>4.1567859134047147</v>
      </c>
      <c r="I33" s="71">
        <v>4.3494057955622196</v>
      </c>
      <c r="J33" s="71">
        <v>4.377255884471035</v>
      </c>
      <c r="K33" s="71">
        <v>4.4051059733798503</v>
      </c>
      <c r="L33" s="71">
        <v>4.5093393277256926</v>
      </c>
      <c r="M33" s="71">
        <v>4.6135726820715348</v>
      </c>
      <c r="N33" s="71">
        <v>4.7178060364173771</v>
      </c>
      <c r="O33" s="71">
        <v>4.8220393907632193</v>
      </c>
      <c r="P33" s="71">
        <v>4.9262727451090598</v>
      </c>
    </row>
    <row r="34" spans="1:16" x14ac:dyDescent="0.25">
      <c r="A34" s="84"/>
      <c r="B34" s="88"/>
      <c r="C34" s="96" t="s">
        <v>4</v>
      </c>
      <c r="D34" s="32">
        <v>9046.1093420753532</v>
      </c>
      <c r="E34" s="32">
        <v>9191.9968517906036</v>
      </c>
      <c r="F34" s="32">
        <v>9288.8531863157987</v>
      </c>
      <c r="G34" s="32">
        <v>9385.7095208409955</v>
      </c>
      <c r="H34" s="32">
        <v>9198.9435150430218</v>
      </c>
      <c r="I34" s="32">
        <v>9012.177509245048</v>
      </c>
      <c r="J34" s="32">
        <v>8912.057793531385</v>
      </c>
      <c r="K34" s="32">
        <v>8811.9380778177219</v>
      </c>
      <c r="L34" s="32">
        <v>8760.349427039997</v>
      </c>
      <c r="M34" s="32">
        <v>8708.760776262272</v>
      </c>
      <c r="N34" s="32">
        <v>8657.172125484547</v>
      </c>
      <c r="O34" s="32">
        <v>8605.583474706822</v>
      </c>
      <c r="P34" s="32">
        <v>8553.9948239291007</v>
      </c>
    </row>
    <row r="35" spans="1:16" x14ac:dyDescent="0.25">
      <c r="A35" s="84"/>
      <c r="B35" s="88"/>
      <c r="C35" s="96" t="s">
        <v>5</v>
      </c>
      <c r="D35" s="32">
        <v>2.8408064104209201</v>
      </c>
      <c r="E35" s="32">
        <v>2.9438476503898801</v>
      </c>
      <c r="F35" s="32">
        <v>2.9255762237310003</v>
      </c>
      <c r="G35" s="32">
        <v>2.9073047970721202</v>
      </c>
      <c r="H35" s="32">
        <v>2.9317809320557799</v>
      </c>
      <c r="I35" s="32">
        <v>2.9562570670394401</v>
      </c>
      <c r="J35" s="32">
        <v>2.9537354971920653</v>
      </c>
      <c r="K35" s="32">
        <v>2.95121392734469</v>
      </c>
      <c r="L35" s="32">
        <v>2.9494915258228622</v>
      </c>
      <c r="M35" s="32">
        <v>2.9477691243010344</v>
      </c>
      <c r="N35" s="32">
        <v>2.9460467227792067</v>
      </c>
      <c r="O35" s="32">
        <v>2.9443243212573789</v>
      </c>
      <c r="P35" s="32">
        <v>2.9426019197355502</v>
      </c>
    </row>
    <row r="36" spans="1:16" ht="15.75" thickBot="1" x14ac:dyDescent="0.3">
      <c r="A36" s="84"/>
      <c r="B36" s="89"/>
      <c r="C36" s="63" t="s">
        <v>6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</row>
    <row r="37" spans="1:16" x14ac:dyDescent="0.25">
      <c r="A37" s="84"/>
      <c r="B37" s="38" t="s">
        <v>39</v>
      </c>
      <c r="C37" s="91" t="s">
        <v>1</v>
      </c>
      <c r="D37" s="31">
        <v>3.4660779580000001</v>
      </c>
      <c r="E37" s="31">
        <v>3.5900000002187902</v>
      </c>
      <c r="F37" s="70">
        <v>3.7152397146963798</v>
      </c>
      <c r="G37" s="31">
        <v>3.8404794291739699</v>
      </c>
      <c r="H37" s="70">
        <v>4.0414748979019048</v>
      </c>
      <c r="I37" s="31">
        <v>4.2424703666298402</v>
      </c>
      <c r="J37" s="70">
        <v>4.282630029348085</v>
      </c>
      <c r="K37" s="31">
        <v>4.3227896920663298</v>
      </c>
      <c r="L37" s="70">
        <v>4.440263888119242</v>
      </c>
      <c r="M37" s="70">
        <v>4.5577380841721542</v>
      </c>
      <c r="N37" s="70">
        <v>4.6752122802250664</v>
      </c>
      <c r="O37" s="70">
        <v>4.7926864762779786</v>
      </c>
      <c r="P37" s="31">
        <v>4.9101606723308899</v>
      </c>
    </row>
    <row r="38" spans="1:16" x14ac:dyDescent="0.25">
      <c r="A38" s="84"/>
      <c r="B38" s="88"/>
      <c r="C38" s="96" t="s">
        <v>2</v>
      </c>
      <c r="D38" s="68">
        <v>4.6419687659069897E-2</v>
      </c>
      <c r="E38" s="68">
        <v>3.9980790261939791E-2</v>
      </c>
      <c r="F38" s="68">
        <v>4.0279601651050267E-2</v>
      </c>
      <c r="G38" s="68">
        <v>4.0578413040160299E-2</v>
      </c>
      <c r="H38" s="68">
        <v>2.6679407157015333E-2</v>
      </c>
      <c r="I38" s="68">
        <v>1.2780401273869479E-2</v>
      </c>
      <c r="J38" s="68">
        <v>-1.4845484929653097E-3</v>
      </c>
      <c r="K38" s="68">
        <v>-1.5749498259800099E-2</v>
      </c>
      <c r="L38" s="68">
        <v>-2.4484055660104254E-2</v>
      </c>
      <c r="M38" s="68">
        <v>-3.3218613060408408E-2</v>
      </c>
      <c r="N38" s="68">
        <v>-4.1953170460712563E-2</v>
      </c>
      <c r="O38" s="68">
        <v>-5.0687727861016718E-2</v>
      </c>
      <c r="P38" s="68">
        <v>-5.9422285261319985E-2</v>
      </c>
    </row>
    <row r="39" spans="1:16" x14ac:dyDescent="0.25">
      <c r="A39" s="84"/>
      <c r="B39" s="88"/>
      <c r="C39" s="87" t="s">
        <v>3</v>
      </c>
      <c r="D39" s="71">
        <v>3.51249764565907</v>
      </c>
      <c r="E39" s="71">
        <v>3.62998079048073</v>
      </c>
      <c r="F39" s="71">
        <v>3.7555193163474301</v>
      </c>
      <c r="G39" s="71">
        <v>3.8810578422141302</v>
      </c>
      <c r="H39" s="71">
        <v>4.0681543050589202</v>
      </c>
      <c r="I39" s="71">
        <v>4.2552507679037097</v>
      </c>
      <c r="J39" s="71">
        <v>4.2811454808551197</v>
      </c>
      <c r="K39" s="71">
        <v>4.3070401938065297</v>
      </c>
      <c r="L39" s="71">
        <v>4.4157798324591377</v>
      </c>
      <c r="M39" s="71">
        <v>4.5245194711117458</v>
      </c>
      <c r="N39" s="71">
        <v>4.6332591097643538</v>
      </c>
      <c r="O39" s="71">
        <v>4.7419987484169619</v>
      </c>
      <c r="P39" s="71">
        <v>4.8507383870695699</v>
      </c>
    </row>
    <row r="40" spans="1:16" x14ac:dyDescent="0.25">
      <c r="A40" s="84"/>
      <c r="B40" s="88"/>
      <c r="C40" s="96" t="s">
        <v>4</v>
      </c>
      <c r="D40" s="32">
        <v>8221.0945805076608</v>
      </c>
      <c r="E40" s="32">
        <v>8445.5411275740862</v>
      </c>
      <c r="F40" s="32">
        <v>8539.547541863436</v>
      </c>
      <c r="G40" s="32">
        <v>8633.5539561527858</v>
      </c>
      <c r="H40" s="32">
        <v>8494.9952901634169</v>
      </c>
      <c r="I40" s="32">
        <v>8356.4366241740481</v>
      </c>
      <c r="J40" s="32">
        <v>8285.7456666997568</v>
      </c>
      <c r="K40" s="32">
        <v>8215.0547092254674</v>
      </c>
      <c r="L40" s="32">
        <v>8180.4090930062939</v>
      </c>
      <c r="M40" s="32">
        <v>8145.7634767871205</v>
      </c>
      <c r="N40" s="32">
        <v>8111.117860567947</v>
      </c>
      <c r="O40" s="32">
        <v>8076.4722443487735</v>
      </c>
      <c r="P40" s="32">
        <v>8041.8266281296019</v>
      </c>
    </row>
    <row r="41" spans="1:16" x14ac:dyDescent="0.25">
      <c r="A41" s="84"/>
      <c r="B41" s="88"/>
      <c r="C41" s="96" t="s">
        <v>5</v>
      </c>
      <c r="D41" s="32">
        <v>2.2499619791807399</v>
      </c>
      <c r="E41" s="32">
        <v>2.2396592972356801</v>
      </c>
      <c r="F41" s="32">
        <v>2.2530241433325902</v>
      </c>
      <c r="G41" s="32">
        <v>2.2663889894295002</v>
      </c>
      <c r="H41" s="32">
        <v>2.2649588376253202</v>
      </c>
      <c r="I41" s="32">
        <v>2.2635286858211399</v>
      </c>
      <c r="J41" s="32">
        <v>2.2594468837876551</v>
      </c>
      <c r="K41" s="32">
        <v>2.2553650817541699</v>
      </c>
      <c r="L41" s="32">
        <v>2.2661276569239579</v>
      </c>
      <c r="M41" s="32">
        <v>2.2768902320937459</v>
      </c>
      <c r="N41" s="32">
        <v>2.2876528072635338</v>
      </c>
      <c r="O41" s="32">
        <v>2.2984153824333218</v>
      </c>
      <c r="P41" s="32">
        <v>2.3091779576031102</v>
      </c>
    </row>
    <row r="42" spans="1:16" ht="15.75" thickBot="1" x14ac:dyDescent="0.3">
      <c r="A42" s="84"/>
      <c r="B42" s="89"/>
      <c r="C42" s="63" t="s">
        <v>6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</row>
    <row r="43" spans="1:16" x14ac:dyDescent="0.25">
      <c r="A43" s="84"/>
      <c r="B43" s="38" t="s">
        <v>40</v>
      </c>
      <c r="C43" s="91" t="s">
        <v>1</v>
      </c>
      <c r="D43" s="31">
        <v>3.4660779580000001</v>
      </c>
      <c r="E43" s="31">
        <v>3.5900000002187902</v>
      </c>
      <c r="F43" s="70">
        <v>3.7152397146963798</v>
      </c>
      <c r="G43" s="31">
        <v>3.8404794291739699</v>
      </c>
      <c r="H43" s="70">
        <v>4.0414748979019048</v>
      </c>
      <c r="I43" s="31">
        <v>4.2424703666298402</v>
      </c>
      <c r="J43" s="70">
        <v>4.282630029348085</v>
      </c>
      <c r="K43" s="31">
        <v>4.3227896920663298</v>
      </c>
      <c r="L43" s="70">
        <v>4.440263888119242</v>
      </c>
      <c r="M43" s="70">
        <v>4.5577380841721542</v>
      </c>
      <c r="N43" s="70">
        <v>4.6752122802250664</v>
      </c>
      <c r="O43" s="70">
        <v>4.7926864762779786</v>
      </c>
      <c r="P43" s="31">
        <v>4.9101606723308899</v>
      </c>
    </row>
    <row r="44" spans="1:16" x14ac:dyDescent="0.25">
      <c r="A44" s="84"/>
      <c r="B44" s="88"/>
      <c r="C44" s="96" t="s">
        <v>2</v>
      </c>
      <c r="D44" s="68">
        <v>8.9105421666670015E-2</v>
      </c>
      <c r="E44" s="68">
        <v>8.9835921367379612E-2</v>
      </c>
      <c r="F44" s="68">
        <v>9.5835414547000397E-2</v>
      </c>
      <c r="G44" s="68">
        <v>0.10183490772662029</v>
      </c>
      <c r="H44" s="68">
        <v>7.9523152498725658E-2</v>
      </c>
      <c r="I44" s="68">
        <v>5.7211397270830133E-2</v>
      </c>
      <c r="J44" s="68">
        <v>2.7659019067109547E-2</v>
      </c>
      <c r="K44" s="68">
        <v>-1.893359136610151E-3</v>
      </c>
      <c r="L44" s="68">
        <v>-1.3692391327825959E-2</v>
      </c>
      <c r="M44" s="68">
        <v>-2.5491423519041767E-2</v>
      </c>
      <c r="N44" s="68">
        <v>-3.7290455710257575E-2</v>
      </c>
      <c r="O44" s="68">
        <v>-4.9089487901473383E-2</v>
      </c>
      <c r="P44" s="68">
        <v>-6.0888520092690079E-2</v>
      </c>
    </row>
    <row r="45" spans="1:16" x14ac:dyDescent="0.25">
      <c r="A45" s="84"/>
      <c r="B45" s="88"/>
      <c r="C45" s="87" t="s">
        <v>3</v>
      </c>
      <c r="D45" s="71">
        <v>3.5551833796666701</v>
      </c>
      <c r="E45" s="71">
        <v>3.6798359215861698</v>
      </c>
      <c r="F45" s="71">
        <v>3.8110751292433802</v>
      </c>
      <c r="G45" s="71">
        <v>3.9423143369005902</v>
      </c>
      <c r="H45" s="71">
        <v>4.1209980504006305</v>
      </c>
      <c r="I45" s="71">
        <v>4.2996817639006704</v>
      </c>
      <c r="J45" s="71">
        <v>4.3102890484151946</v>
      </c>
      <c r="K45" s="71">
        <v>4.3208963329297196</v>
      </c>
      <c r="L45" s="71">
        <v>4.426571496791416</v>
      </c>
      <c r="M45" s="71">
        <v>4.5322466606531124</v>
      </c>
      <c r="N45" s="71">
        <v>4.6379218245148088</v>
      </c>
      <c r="O45" s="71">
        <v>4.7435969883765052</v>
      </c>
      <c r="P45" s="71">
        <v>4.8492721522381999</v>
      </c>
    </row>
    <row r="46" spans="1:16" x14ac:dyDescent="0.25">
      <c r="A46" s="84"/>
      <c r="B46" s="88"/>
      <c r="C46" s="96" t="s">
        <v>4</v>
      </c>
      <c r="D46" s="32">
        <v>8431.8599442102168</v>
      </c>
      <c r="E46" s="32">
        <v>8515.4365002212307</v>
      </c>
      <c r="F46" s="32">
        <v>8612.4447517129411</v>
      </c>
      <c r="G46" s="32">
        <v>8709.4530032046514</v>
      </c>
      <c r="H46" s="32">
        <v>8590.8627734730781</v>
      </c>
      <c r="I46" s="32">
        <v>8472.2725437415047</v>
      </c>
      <c r="J46" s="32">
        <v>8312.6256908548057</v>
      </c>
      <c r="K46" s="32">
        <v>8152.9788379681067</v>
      </c>
      <c r="L46" s="32">
        <v>8137.3026715305732</v>
      </c>
      <c r="M46" s="32">
        <v>8121.6265050930397</v>
      </c>
      <c r="N46" s="32">
        <v>8105.9503386555061</v>
      </c>
      <c r="O46" s="32">
        <v>8090.2741722179726</v>
      </c>
      <c r="P46" s="32">
        <v>8074.5980057804409</v>
      </c>
    </row>
    <row r="47" spans="1:16" x14ac:dyDescent="0.25">
      <c r="A47" s="84"/>
      <c r="B47" s="88"/>
      <c r="C47" s="96" t="s">
        <v>5</v>
      </c>
      <c r="D47" s="32">
        <v>2.5622825682183898</v>
      </c>
      <c r="E47" s="32">
        <v>2.63150502590599</v>
      </c>
      <c r="F47" s="32">
        <v>2.6212793475964098</v>
      </c>
      <c r="G47" s="32">
        <v>2.61105366928683</v>
      </c>
      <c r="H47" s="32">
        <v>2.6315944055635749</v>
      </c>
      <c r="I47" s="32">
        <v>2.6521351418403198</v>
      </c>
      <c r="J47" s="32">
        <v>2.6515878098160699</v>
      </c>
      <c r="K47" s="32">
        <v>2.6510404777918199</v>
      </c>
      <c r="L47" s="32">
        <v>2.6500190277599778</v>
      </c>
      <c r="M47" s="32">
        <v>2.6489975777281356</v>
      </c>
      <c r="N47" s="32">
        <v>2.6479761276962934</v>
      </c>
      <c r="O47" s="32">
        <v>2.6469546776644512</v>
      </c>
      <c r="P47" s="32">
        <v>2.64593322763261</v>
      </c>
    </row>
    <row r="48" spans="1:16" ht="15.75" thickBot="1" x14ac:dyDescent="0.3">
      <c r="A48" s="84"/>
      <c r="B48" s="89"/>
      <c r="C48" s="63" t="s">
        <v>6</v>
      </c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</row>
    <row r="49" spans="1:16" x14ac:dyDescent="0.25">
      <c r="A49" s="84"/>
      <c r="B49" s="38" t="s">
        <v>41</v>
      </c>
      <c r="C49" s="91" t="s">
        <v>1</v>
      </c>
      <c r="D49" s="31">
        <v>3.4660779580000001</v>
      </c>
      <c r="E49" s="31">
        <v>3.5900000002187902</v>
      </c>
      <c r="F49" s="70">
        <v>3.7152397146963798</v>
      </c>
      <c r="G49" s="31">
        <v>3.8404794291739699</v>
      </c>
      <c r="H49" s="70">
        <v>4.0414748979019048</v>
      </c>
      <c r="I49" s="31">
        <v>4.2424703666298402</v>
      </c>
      <c r="J49" s="70">
        <v>4.282630029348085</v>
      </c>
      <c r="K49" s="31">
        <v>4.3227896920663298</v>
      </c>
      <c r="L49" s="70">
        <v>4.440263888119242</v>
      </c>
      <c r="M49" s="70">
        <v>4.5577380841721542</v>
      </c>
      <c r="N49" s="70">
        <v>4.6752122802250664</v>
      </c>
      <c r="O49" s="70">
        <v>4.7926864762779786</v>
      </c>
      <c r="P49" s="31">
        <v>4.9101606723308899</v>
      </c>
    </row>
    <row r="50" spans="1:16" x14ac:dyDescent="0.25">
      <c r="A50" s="84"/>
      <c r="B50" s="88"/>
      <c r="C50" s="96" t="s">
        <v>2</v>
      </c>
      <c r="D50" s="68">
        <v>0.33506967489275974</v>
      </c>
      <c r="E50" s="68">
        <v>0.27806142608859963</v>
      </c>
      <c r="F50" s="68">
        <v>0.28519006624830467</v>
      </c>
      <c r="G50" s="68">
        <v>0.29231870640800972</v>
      </c>
      <c r="H50" s="68">
        <v>0.31202898392895495</v>
      </c>
      <c r="I50" s="68">
        <v>0.33173926144989974</v>
      </c>
      <c r="J50" s="68">
        <v>0.34353745342106468</v>
      </c>
      <c r="K50" s="68">
        <v>0.3553356453922305</v>
      </c>
      <c r="L50" s="68">
        <v>0.35869667036253627</v>
      </c>
      <c r="M50" s="68">
        <v>0.36205769533284204</v>
      </c>
      <c r="N50" s="68">
        <v>0.36541872030314781</v>
      </c>
      <c r="O50" s="68">
        <v>0.36877974527345359</v>
      </c>
      <c r="P50" s="68">
        <v>0.37214077024376024</v>
      </c>
    </row>
    <row r="51" spans="1:16" x14ac:dyDescent="0.25">
      <c r="A51" s="84"/>
      <c r="B51" s="88"/>
      <c r="C51" s="87" t="s">
        <v>3</v>
      </c>
      <c r="D51" s="71">
        <v>3.8011476328927598</v>
      </c>
      <c r="E51" s="71">
        <v>3.8680614263073898</v>
      </c>
      <c r="F51" s="71">
        <v>4.0004297809446845</v>
      </c>
      <c r="G51" s="71">
        <v>4.1327981355819796</v>
      </c>
      <c r="H51" s="71">
        <v>4.3535038818308598</v>
      </c>
      <c r="I51" s="71">
        <v>4.57420962807974</v>
      </c>
      <c r="J51" s="71">
        <v>4.6261674827691497</v>
      </c>
      <c r="K51" s="71">
        <v>4.6781253374585603</v>
      </c>
      <c r="L51" s="71">
        <v>4.7989605584817783</v>
      </c>
      <c r="M51" s="71">
        <v>4.9197957795049962</v>
      </c>
      <c r="N51" s="71">
        <v>5.0406310005282142</v>
      </c>
      <c r="O51" s="71">
        <v>5.1614662215514322</v>
      </c>
      <c r="P51" s="71">
        <v>5.2823014425746502</v>
      </c>
    </row>
    <row r="52" spans="1:16" x14ac:dyDescent="0.25">
      <c r="A52" s="84"/>
      <c r="B52" s="88"/>
      <c r="C52" s="96" t="s">
        <v>4</v>
      </c>
      <c r="D52" s="32">
        <v>9111.6994841479336</v>
      </c>
      <c r="E52" s="32">
        <v>9530.3052778038746</v>
      </c>
      <c r="F52" s="32">
        <v>9475.5015759338385</v>
      </c>
      <c r="G52" s="32">
        <v>9420.6978740638006</v>
      </c>
      <c r="H52" s="32">
        <v>9065.0970756721254</v>
      </c>
      <c r="I52" s="32">
        <v>8709.496277280452</v>
      </c>
      <c r="J52" s="32">
        <v>8604.9254098943493</v>
      </c>
      <c r="K52" s="32">
        <v>8500.3545425082484</v>
      </c>
      <c r="L52" s="32">
        <v>8440.2745360289682</v>
      </c>
      <c r="M52" s="32">
        <v>8380.194529549688</v>
      </c>
      <c r="N52" s="32">
        <v>8320.1145230704078</v>
      </c>
      <c r="O52" s="32">
        <v>8260.0345165911276</v>
      </c>
      <c r="P52" s="32">
        <v>8199.9545101118438</v>
      </c>
    </row>
    <row r="53" spans="1:16" x14ac:dyDescent="0.25">
      <c r="A53" s="84"/>
      <c r="B53" s="88"/>
      <c r="C53" s="96" t="s">
        <v>5</v>
      </c>
      <c r="D53" s="32">
        <v>3.2100719305188501</v>
      </c>
      <c r="E53" s="32">
        <v>3.4400750027278901</v>
      </c>
      <c r="F53" s="32">
        <v>3.4057655571811649</v>
      </c>
      <c r="G53" s="32">
        <v>3.3714561116344401</v>
      </c>
      <c r="H53" s="32">
        <v>3.3717261538428049</v>
      </c>
      <c r="I53" s="32">
        <v>3.3719961960511702</v>
      </c>
      <c r="J53" s="32">
        <v>3.36922190236736</v>
      </c>
      <c r="K53" s="32">
        <v>3.3664476086835502</v>
      </c>
      <c r="L53" s="32">
        <v>3.3641313943109741</v>
      </c>
      <c r="M53" s="32">
        <v>3.361815179938398</v>
      </c>
      <c r="N53" s="32">
        <v>3.3594989655658218</v>
      </c>
      <c r="O53" s="32">
        <v>3.3571827511932457</v>
      </c>
      <c r="P53" s="32">
        <v>3.35486653682067</v>
      </c>
    </row>
    <row r="54" spans="1:16" ht="15.75" thickBot="1" x14ac:dyDescent="0.3">
      <c r="A54" s="84"/>
      <c r="B54" s="89"/>
      <c r="C54" s="63" t="s">
        <v>6</v>
      </c>
      <c r="D54" s="72">
        <v>0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</row>
    <row r="55" spans="1:16" x14ac:dyDescent="0.25">
      <c r="A55" s="84"/>
      <c r="B55" s="38" t="s">
        <v>107</v>
      </c>
      <c r="C55" s="91" t="s">
        <v>1</v>
      </c>
      <c r="D55" s="94">
        <v>3.4660779579999996</v>
      </c>
      <c r="E55" s="94">
        <v>3.5900000002187902</v>
      </c>
      <c r="F55" s="94">
        <v>3.7152397146963798</v>
      </c>
      <c r="G55" s="94">
        <v>3.8404794291739695</v>
      </c>
      <c r="H55" s="94">
        <v>4.0414748979019048</v>
      </c>
      <c r="I55" s="94">
        <v>4.2424703666298411</v>
      </c>
      <c r="J55" s="94">
        <v>4.2826300293480841</v>
      </c>
      <c r="K55" s="94">
        <v>4.3227896920663298</v>
      </c>
      <c r="L55" s="94">
        <v>4.440263888119242</v>
      </c>
      <c r="M55" s="94">
        <v>4.5577380841721542</v>
      </c>
      <c r="N55" s="94">
        <v>4.6752122802250664</v>
      </c>
      <c r="O55" s="94">
        <v>4.7926864762779786</v>
      </c>
      <c r="P55" s="94">
        <v>4.9101606723308899</v>
      </c>
    </row>
    <row r="56" spans="1:16" x14ac:dyDescent="0.25">
      <c r="A56" s="84"/>
      <c r="B56" s="88"/>
      <c r="C56" s="96" t="s">
        <v>2</v>
      </c>
      <c r="D56" s="97">
        <v>0.13124858477009488</v>
      </c>
      <c r="E56" s="97">
        <v>2.1363970361623286E-2</v>
      </c>
      <c r="F56" s="97">
        <v>2.2104353733944503E-2</v>
      </c>
      <c r="G56" s="97">
        <v>2.2831860622250181E-2</v>
      </c>
      <c r="H56" s="97">
        <v>-2.0160660612079447E-2</v>
      </c>
      <c r="I56" s="97">
        <v>-6.3162726737473737E-2</v>
      </c>
      <c r="J56" s="97">
        <v>-0.1113303075017421</v>
      </c>
      <c r="K56" s="97">
        <v>-0.15940961555357416</v>
      </c>
      <c r="L56" s="97">
        <v>-0.17917952865242984</v>
      </c>
      <c r="M56" s="97">
        <v>-0.19912751223865258</v>
      </c>
      <c r="N56" s="97">
        <v>-0.21917773231253251</v>
      </c>
      <c r="O56" s="97">
        <v>-0.2392498390974285</v>
      </c>
      <c r="P56" s="97">
        <v>-0.25930971874301634</v>
      </c>
    </row>
    <row r="57" spans="1:16" x14ac:dyDescent="0.25">
      <c r="A57" s="84"/>
      <c r="B57" s="88"/>
      <c r="C57" s="87" t="s">
        <v>3</v>
      </c>
      <c r="D57" s="150">
        <v>3.5973265427700949</v>
      </c>
      <c r="E57" s="150">
        <v>3.6113639705804133</v>
      </c>
      <c r="F57" s="150">
        <v>3.7373440684303239</v>
      </c>
      <c r="G57" s="150">
        <v>3.8633112897962198</v>
      </c>
      <c r="H57" s="150">
        <v>4.0213142372898254</v>
      </c>
      <c r="I57" s="150">
        <v>4.1793076398923663</v>
      </c>
      <c r="J57" s="150">
        <v>4.171299721846343</v>
      </c>
      <c r="K57" s="150">
        <v>4.1633800765127553</v>
      </c>
      <c r="L57" s="150">
        <v>4.2610843594668113</v>
      </c>
      <c r="M57" s="150">
        <v>4.358610571933502</v>
      </c>
      <c r="N57" s="150">
        <v>4.4560345479125338</v>
      </c>
      <c r="O57" s="150">
        <v>4.5534366371805497</v>
      </c>
      <c r="P57" s="150">
        <v>4.6508509535878737</v>
      </c>
    </row>
    <row r="58" spans="1:16" x14ac:dyDescent="0.25">
      <c r="A58" s="84"/>
      <c r="B58" s="88"/>
      <c r="C58" s="96" t="s">
        <v>4</v>
      </c>
      <c r="D58" s="151">
        <v>7226.9886721737312</v>
      </c>
      <c r="E58" s="151">
        <v>7392.047531606112</v>
      </c>
      <c r="F58" s="151">
        <v>7390.6314070600338</v>
      </c>
      <c r="G58" s="151">
        <v>7389.5287530316864</v>
      </c>
      <c r="H58" s="151">
        <v>7389.9263905407142</v>
      </c>
      <c r="I58" s="151">
        <v>7390.4327123891444</v>
      </c>
      <c r="J58" s="151">
        <v>7451.4933435500297</v>
      </c>
      <c r="K58" s="151">
        <v>7512.2342409483826</v>
      </c>
      <c r="L58" s="151">
        <v>7615.1114711480641</v>
      </c>
      <c r="M58" s="151">
        <v>7718.5954725409656</v>
      </c>
      <c r="N58" s="151">
        <v>7822.3897046630254</v>
      </c>
      <c r="O58" s="151">
        <v>7926.2499368738218</v>
      </c>
      <c r="P58" s="151">
        <v>8030.1785088655615</v>
      </c>
    </row>
    <row r="59" spans="1:16" x14ac:dyDescent="0.25">
      <c r="A59" s="84"/>
      <c r="B59" s="88"/>
      <c r="C59" s="96" t="s">
        <v>5</v>
      </c>
      <c r="D59" s="97">
        <v>1.7053448732432803</v>
      </c>
      <c r="E59" s="97">
        <v>1.9479795299832021</v>
      </c>
      <c r="F59" s="97">
        <v>1.9284101814512888</v>
      </c>
      <c r="G59" s="97">
        <v>1.908732990275704</v>
      </c>
      <c r="H59" s="97">
        <v>1.9390404874596461</v>
      </c>
      <c r="I59" s="97">
        <v>1.9695030473566837</v>
      </c>
      <c r="J59" s="97">
        <v>1.9707223685060709</v>
      </c>
      <c r="K59" s="97">
        <v>1.9714435022774501</v>
      </c>
      <c r="L59" s="97">
        <v>2.0013726404306662</v>
      </c>
      <c r="M59" s="97">
        <v>2.0322396683552655</v>
      </c>
      <c r="N59" s="97">
        <v>2.0637629909598196</v>
      </c>
      <c r="O59" s="97">
        <v>2.0954280912247616</v>
      </c>
      <c r="P59" s="97">
        <v>2.1266889571484633</v>
      </c>
    </row>
    <row r="60" spans="1:16" ht="15.75" thickBot="1" x14ac:dyDescent="0.3">
      <c r="A60" s="84"/>
      <c r="B60" s="89"/>
      <c r="C60" s="63" t="s">
        <v>6</v>
      </c>
      <c r="D60" s="72">
        <v>0</v>
      </c>
      <c r="E60" s="72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</row>
    <row r="61" spans="1:16" x14ac:dyDescent="0.25">
      <c r="A61" s="84"/>
      <c r="B61" s="88" t="s">
        <v>106</v>
      </c>
      <c r="C61" s="91" t="s">
        <v>1</v>
      </c>
      <c r="D61" s="94">
        <v>3.4660779580000001</v>
      </c>
      <c r="E61" s="94">
        <v>3.5900000002187906</v>
      </c>
      <c r="F61" s="94">
        <v>3.7152397146963794</v>
      </c>
      <c r="G61" s="94">
        <v>3.8404794291739695</v>
      </c>
      <c r="H61" s="94">
        <v>4.0414748979019048</v>
      </c>
      <c r="I61" s="94">
        <v>4.2424703666298402</v>
      </c>
      <c r="J61" s="94">
        <v>4.282630029348085</v>
      </c>
      <c r="K61" s="94">
        <v>4.3227896920663289</v>
      </c>
      <c r="L61" s="94">
        <v>4.440263888119242</v>
      </c>
      <c r="M61" s="94">
        <v>4.5577380841721542</v>
      </c>
      <c r="N61" s="94">
        <v>4.6752122802250664</v>
      </c>
      <c r="O61" s="94">
        <v>4.7926864762779786</v>
      </c>
      <c r="P61" s="94">
        <v>4.9101606723308899</v>
      </c>
    </row>
    <row r="62" spans="1:16" x14ac:dyDescent="0.25">
      <c r="A62" s="84"/>
      <c r="B62" s="88"/>
      <c r="C62" s="96" t="s">
        <v>2</v>
      </c>
      <c r="D62" s="97">
        <v>-2.824355776140787E-2</v>
      </c>
      <c r="E62" s="97">
        <v>-5.1574434607911585E-2</v>
      </c>
      <c r="F62" s="97">
        <v>-5.4635466037326684E-2</v>
      </c>
      <c r="G62" s="97">
        <v>-5.7730596738522162E-2</v>
      </c>
      <c r="H62" s="97">
        <v>-7.6849457654115466E-2</v>
      </c>
      <c r="I62" s="97">
        <v>-9.598576099511584E-2</v>
      </c>
      <c r="J62" s="97">
        <v>-0.11437927232973376</v>
      </c>
      <c r="K62" s="97">
        <v>-0.13277565834837479</v>
      </c>
      <c r="L62" s="97">
        <v>-0.14432910526066201</v>
      </c>
      <c r="M62" s="97">
        <v>-0.15587126068085358</v>
      </c>
      <c r="N62" s="97">
        <v>-0.16742780032549617</v>
      </c>
      <c r="O62" s="97">
        <v>-0.17899196478290888</v>
      </c>
      <c r="P62" s="97">
        <v>-0.19056558616900904</v>
      </c>
    </row>
    <row r="63" spans="1:16" x14ac:dyDescent="0.25">
      <c r="A63" s="84"/>
      <c r="B63" s="88"/>
      <c r="C63" s="87" t="s">
        <v>3</v>
      </c>
      <c r="D63" s="150">
        <v>3.4378344002385921</v>
      </c>
      <c r="E63" s="150">
        <v>3.5384255656108792</v>
      </c>
      <c r="F63" s="150">
        <v>3.6606042486590535</v>
      </c>
      <c r="G63" s="150">
        <v>3.7827488324354475</v>
      </c>
      <c r="H63" s="150">
        <v>3.9646254402477901</v>
      </c>
      <c r="I63" s="150">
        <v>4.1464846056347247</v>
      </c>
      <c r="J63" s="150">
        <v>4.1682507570183507</v>
      </c>
      <c r="K63" s="150">
        <v>4.1900140337179543</v>
      </c>
      <c r="L63" s="150">
        <v>4.2959347828585797</v>
      </c>
      <c r="M63" s="150">
        <v>4.401866823491301</v>
      </c>
      <c r="N63" s="150">
        <v>4.5077844798995708</v>
      </c>
      <c r="O63" s="150">
        <v>4.61369451149507</v>
      </c>
      <c r="P63" s="150">
        <v>4.7195950861618812</v>
      </c>
    </row>
    <row r="64" spans="1:16" x14ac:dyDescent="0.25">
      <c r="A64" s="84"/>
      <c r="B64" s="88"/>
      <c r="C64" s="96" t="s">
        <v>4</v>
      </c>
      <c r="D64" s="151">
        <v>8136.693460151997</v>
      </c>
      <c r="E64" s="151">
        <v>8254.9202518645561</v>
      </c>
      <c r="F64" s="151">
        <v>8214.5288838562592</v>
      </c>
      <c r="G64" s="151">
        <v>8174.1854942125074</v>
      </c>
      <c r="H64" s="151">
        <v>8057.4025115170125</v>
      </c>
      <c r="I64" s="151">
        <v>7940.6026968876859</v>
      </c>
      <c r="J64" s="151">
        <v>7999.1744920146102</v>
      </c>
      <c r="K64" s="151">
        <v>8057.7603614983818</v>
      </c>
      <c r="L64" s="151">
        <v>8042.5668836664499</v>
      </c>
      <c r="M64" s="151">
        <v>8027.3661078323294</v>
      </c>
      <c r="N64" s="151">
        <v>8012.1743825717094</v>
      </c>
      <c r="O64" s="151">
        <v>7996.9861850079478</v>
      </c>
      <c r="P64" s="151">
        <v>7981.8014404599253</v>
      </c>
    </row>
    <row r="65" spans="1:16" x14ac:dyDescent="0.25">
      <c r="A65" s="84"/>
      <c r="B65" s="88"/>
      <c r="C65" s="96" t="s">
        <v>5</v>
      </c>
      <c r="D65" s="97">
        <v>2.2846174696179533</v>
      </c>
      <c r="E65" s="97">
        <v>2.2173859367945234</v>
      </c>
      <c r="F65" s="97">
        <v>2.2241619689867056</v>
      </c>
      <c r="G65" s="97">
        <v>2.2309411586528025</v>
      </c>
      <c r="H65" s="97">
        <v>2.2465579860239751</v>
      </c>
      <c r="I65" s="97">
        <v>2.2621808676327313</v>
      </c>
      <c r="J65" s="97">
        <v>2.2643683173123939</v>
      </c>
      <c r="K65" s="97">
        <v>2.2665581705361557</v>
      </c>
      <c r="L65" s="97">
        <v>2.2785770380665045</v>
      </c>
      <c r="M65" s="97">
        <v>2.2905906468867916</v>
      </c>
      <c r="N65" s="97">
        <v>2.3026110138160334</v>
      </c>
      <c r="O65" s="97">
        <v>2.3146352674368504</v>
      </c>
      <c r="P65" s="97">
        <v>2.3266645627099378</v>
      </c>
    </row>
    <row r="66" spans="1:16" ht="15.75" thickBot="1" x14ac:dyDescent="0.3">
      <c r="A66" s="84"/>
      <c r="B66" s="89"/>
      <c r="C66" s="63" t="s">
        <v>6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</row>
    <row r="67" spans="1:16" x14ac:dyDescent="0.25">
      <c r="A67" s="84"/>
      <c r="B67" s="38" t="s">
        <v>33</v>
      </c>
      <c r="C67" s="91" t="s">
        <v>1</v>
      </c>
      <c r="D67" s="94">
        <v>3.4660779580000001</v>
      </c>
      <c r="E67" s="94">
        <v>3.5900000002187902</v>
      </c>
      <c r="F67" s="94">
        <v>3.7152397146963798</v>
      </c>
      <c r="G67" s="94">
        <v>3.8404794291739699</v>
      </c>
      <c r="H67" s="94">
        <v>4.0414748979019048</v>
      </c>
      <c r="I67" s="94">
        <v>4.2424703666298402</v>
      </c>
      <c r="J67" s="94">
        <v>4.282630029348085</v>
      </c>
      <c r="K67" s="94">
        <v>4.3227896920663298</v>
      </c>
      <c r="L67" s="94">
        <v>4.440263888119242</v>
      </c>
      <c r="M67" s="94">
        <v>4.5577380841721542</v>
      </c>
      <c r="N67" s="94">
        <v>4.6752122802250664</v>
      </c>
      <c r="O67" s="94">
        <v>4.7926864762779786</v>
      </c>
      <c r="P67" s="94">
        <v>4.9101606723308899</v>
      </c>
    </row>
    <row r="68" spans="1:16" x14ac:dyDescent="0.25">
      <c r="A68" s="84"/>
      <c r="B68" s="88"/>
      <c r="C68" s="96" t="s">
        <v>2</v>
      </c>
      <c r="D68" s="68">
        <v>0.5906566992923401</v>
      </c>
      <c r="E68" s="68">
        <v>0.72404984949808959</v>
      </c>
      <c r="F68" s="68">
        <v>0.65438305507030048</v>
      </c>
      <c r="G68" s="68">
        <v>0.58471626064251003</v>
      </c>
      <c r="H68" s="68">
        <v>0.60552763565258516</v>
      </c>
      <c r="I68" s="68">
        <v>0.62633901066265985</v>
      </c>
      <c r="J68" s="68">
        <v>0.59641872392987505</v>
      </c>
      <c r="K68" s="68">
        <v>0.56649843719709025</v>
      </c>
      <c r="L68" s="68">
        <v>0.55805569827346968</v>
      </c>
      <c r="M68" s="68">
        <v>0.54961295934984911</v>
      </c>
      <c r="N68" s="68">
        <v>0.54117022042622853</v>
      </c>
      <c r="O68" s="68">
        <v>0.53272748150260796</v>
      </c>
      <c r="P68" s="68">
        <v>0.52428474257899005</v>
      </c>
    </row>
    <row r="69" spans="1:16" x14ac:dyDescent="0.25">
      <c r="A69" s="84"/>
      <c r="B69" s="88"/>
      <c r="C69" s="87" t="s">
        <v>3</v>
      </c>
      <c r="D69" s="71">
        <v>4.0567346572923402</v>
      </c>
      <c r="E69" s="71">
        <v>4.3140498497168798</v>
      </c>
      <c r="F69" s="71">
        <v>4.3696227697666803</v>
      </c>
      <c r="G69" s="71">
        <v>4.4251956898164799</v>
      </c>
      <c r="H69" s="71">
        <v>4.64700253355449</v>
      </c>
      <c r="I69" s="71">
        <v>4.8688093772925001</v>
      </c>
      <c r="J69" s="71">
        <v>4.8790487532779601</v>
      </c>
      <c r="K69" s="71">
        <v>4.88928812926342</v>
      </c>
      <c r="L69" s="71">
        <v>4.9983195863927117</v>
      </c>
      <c r="M69" s="71">
        <v>5.1073510435220033</v>
      </c>
      <c r="N69" s="71">
        <v>5.2163825006512949</v>
      </c>
      <c r="O69" s="71">
        <v>5.3254139577805866</v>
      </c>
      <c r="P69" s="71">
        <v>5.43444541490988</v>
      </c>
    </row>
    <row r="70" spans="1:16" x14ac:dyDescent="0.25">
      <c r="A70" s="84"/>
      <c r="B70" s="88"/>
      <c r="C70" s="96" t="s">
        <v>4</v>
      </c>
      <c r="D70" s="32">
        <v>10657.261330853307</v>
      </c>
      <c r="E70" s="32">
        <v>9126.1558592027632</v>
      </c>
      <c r="F70" s="32">
        <v>9202.02975853713</v>
      </c>
      <c r="G70" s="32">
        <v>9277.9036578714968</v>
      </c>
      <c r="H70" s="32">
        <v>9118.3154864870266</v>
      </c>
      <c r="I70" s="32">
        <v>8958.7273151025584</v>
      </c>
      <c r="J70" s="32">
        <v>9127.7759869198035</v>
      </c>
      <c r="K70" s="32">
        <v>9296.8246587370486</v>
      </c>
      <c r="L70" s="32">
        <v>9143.770270843459</v>
      </c>
      <c r="M70" s="32">
        <v>8990.7158829498694</v>
      </c>
      <c r="N70" s="32">
        <v>8837.6614950562798</v>
      </c>
      <c r="O70" s="32">
        <v>8684.6071071626902</v>
      </c>
      <c r="P70" s="32">
        <v>8531.5527192691025</v>
      </c>
    </row>
    <row r="71" spans="1:16" x14ac:dyDescent="0.25">
      <c r="A71" s="84"/>
      <c r="B71" s="88"/>
      <c r="C71" s="96" t="s">
        <v>5</v>
      </c>
      <c r="D71" s="32">
        <v>3.3098696678594401</v>
      </c>
      <c r="E71" s="32">
        <v>3.9047190282122002</v>
      </c>
      <c r="F71" s="32">
        <v>3.8806400637489702</v>
      </c>
      <c r="G71" s="32">
        <v>3.8565610992857402</v>
      </c>
      <c r="H71" s="32">
        <v>3.8721990675602349</v>
      </c>
      <c r="I71" s="32">
        <v>3.8878370358347301</v>
      </c>
      <c r="J71" s="32">
        <v>3.8739124747101004</v>
      </c>
      <c r="K71" s="32">
        <v>3.8599879135854702</v>
      </c>
      <c r="L71" s="32">
        <v>3.8744235377346743</v>
      </c>
      <c r="M71" s="32">
        <v>3.8888591618838784</v>
      </c>
      <c r="N71" s="32">
        <v>3.9032947860330824</v>
      </c>
      <c r="O71" s="32">
        <v>3.9177304101822865</v>
      </c>
      <c r="P71" s="32">
        <v>3.9321660343314901</v>
      </c>
    </row>
    <row r="72" spans="1:16" ht="15.75" thickBot="1" x14ac:dyDescent="0.3">
      <c r="A72" s="84"/>
      <c r="B72" s="89"/>
      <c r="C72" s="63" t="s">
        <v>6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</row>
    <row r="73" spans="1:16" x14ac:dyDescent="0.25">
      <c r="A73" s="84"/>
      <c r="B73" s="38" t="s">
        <v>37</v>
      </c>
      <c r="C73" s="91" t="s">
        <v>1</v>
      </c>
      <c r="D73" s="31">
        <v>3.4660779580000001</v>
      </c>
      <c r="E73" s="31">
        <v>3.5900000002187902</v>
      </c>
      <c r="F73" s="70">
        <v>3.7152397146963798</v>
      </c>
      <c r="G73" s="31">
        <v>3.8404794291739699</v>
      </c>
      <c r="H73" s="70">
        <v>4.0414748979019048</v>
      </c>
      <c r="I73" s="31">
        <v>4.2424703666298402</v>
      </c>
      <c r="J73" s="70">
        <v>4.282630029348085</v>
      </c>
      <c r="K73" s="31">
        <v>4.3227896920663298</v>
      </c>
      <c r="L73" s="70">
        <v>4.440263888119242</v>
      </c>
      <c r="M73" s="70">
        <v>4.5577380841721542</v>
      </c>
      <c r="N73" s="70">
        <v>4.6752122802250664</v>
      </c>
      <c r="O73" s="70">
        <v>4.7926864762779786</v>
      </c>
      <c r="P73" s="31">
        <v>4.9101606723308899</v>
      </c>
    </row>
    <row r="74" spans="1:16" x14ac:dyDescent="0.25">
      <c r="A74" s="84"/>
      <c r="B74" s="88"/>
      <c r="C74" s="96" t="s">
        <v>2</v>
      </c>
      <c r="D74" s="68">
        <v>-7.2199851395990056E-2</v>
      </c>
      <c r="E74" s="68">
        <v>-0.19200463819019031</v>
      </c>
      <c r="F74" s="68">
        <v>-0.19750852371791972</v>
      </c>
      <c r="G74" s="68">
        <v>-0.20301240924565001</v>
      </c>
      <c r="H74" s="68">
        <v>-0.27325431167635461</v>
      </c>
      <c r="I74" s="68">
        <v>-0.3434962141070601</v>
      </c>
      <c r="J74" s="68">
        <v>-0.41247546525994494</v>
      </c>
      <c r="K74" s="68">
        <v>-0.48145471641282978</v>
      </c>
      <c r="L74" s="68">
        <v>-0.47175952959576994</v>
      </c>
      <c r="M74" s="68">
        <v>-0.46206434277871011</v>
      </c>
      <c r="N74" s="68">
        <v>-0.45236915596165073</v>
      </c>
      <c r="O74" s="68">
        <v>-0.44267396914459134</v>
      </c>
      <c r="P74" s="68">
        <v>-0.43297878232753018</v>
      </c>
    </row>
    <row r="75" spans="1:16" x14ac:dyDescent="0.25">
      <c r="A75" s="84"/>
      <c r="B75" s="88"/>
      <c r="C75" s="87" t="s">
        <v>3</v>
      </c>
      <c r="D75" s="71">
        <v>3.39387810660401</v>
      </c>
      <c r="E75" s="71">
        <v>3.3979953620285999</v>
      </c>
      <c r="F75" s="71">
        <v>3.5177311909784601</v>
      </c>
      <c r="G75" s="71">
        <v>3.6374670199283199</v>
      </c>
      <c r="H75" s="71">
        <v>3.7682205862255502</v>
      </c>
      <c r="I75" s="71">
        <v>3.8989741525227801</v>
      </c>
      <c r="J75" s="71">
        <v>3.8701545640881401</v>
      </c>
      <c r="K75" s="71">
        <v>3.8413349756535</v>
      </c>
      <c r="L75" s="71">
        <v>3.9685043585234721</v>
      </c>
      <c r="M75" s="71">
        <v>4.0956737413934441</v>
      </c>
      <c r="N75" s="71">
        <v>4.2228431242634157</v>
      </c>
      <c r="O75" s="71">
        <v>4.3500125071333873</v>
      </c>
      <c r="P75" s="71">
        <v>4.4771818900033598</v>
      </c>
    </row>
    <row r="76" spans="1:16" x14ac:dyDescent="0.25">
      <c r="A76" s="84"/>
      <c r="B76" s="88"/>
      <c r="C76" s="96" t="s">
        <v>4</v>
      </c>
      <c r="D76" s="32">
        <v>6549.9127424067801</v>
      </c>
      <c r="E76" s="32">
        <v>6962.1652360860653</v>
      </c>
      <c r="F76" s="32">
        <v>6957.779325756539</v>
      </c>
      <c r="G76" s="32">
        <v>6953.3934154270128</v>
      </c>
      <c r="H76" s="32">
        <v>7042.1274558189671</v>
      </c>
      <c r="I76" s="32">
        <v>7130.8614962109204</v>
      </c>
      <c r="J76" s="32">
        <v>7280.7519948539393</v>
      </c>
      <c r="K76" s="32">
        <v>7430.6424934969573</v>
      </c>
      <c r="L76" s="32">
        <v>7579.8600477391865</v>
      </c>
      <c r="M76" s="32">
        <v>7729.0776019814157</v>
      </c>
      <c r="N76" s="32">
        <v>7878.2951562236449</v>
      </c>
      <c r="O76" s="32">
        <v>8027.5127104658741</v>
      </c>
      <c r="P76" s="32">
        <v>8176.7302647081033</v>
      </c>
    </row>
    <row r="77" spans="1:16" x14ac:dyDescent="0.25">
      <c r="A77" s="84"/>
      <c r="B77" s="88"/>
      <c r="C77" s="96" t="s">
        <v>5</v>
      </c>
      <c r="D77" s="32">
        <v>1.5765934794013201</v>
      </c>
      <c r="E77" s="32">
        <v>1.7139797671364001</v>
      </c>
      <c r="F77" s="32">
        <v>1.2496317164130359</v>
      </c>
      <c r="G77" s="32">
        <v>0.78528366568967201</v>
      </c>
      <c r="H77" s="32">
        <v>0.7971541979379545</v>
      </c>
      <c r="I77" s="32">
        <v>0.809024730186237</v>
      </c>
      <c r="J77" s="32">
        <v>0.80815814511891904</v>
      </c>
      <c r="K77" s="32">
        <v>0.80729156005160096</v>
      </c>
      <c r="L77" s="32">
        <v>1.0544802808940228</v>
      </c>
      <c r="M77" s="32">
        <v>1.3016690017364445</v>
      </c>
      <c r="N77" s="32">
        <v>1.5488577225788662</v>
      </c>
      <c r="O77" s="32">
        <v>1.7960464434212879</v>
      </c>
      <c r="P77" s="32">
        <v>2.0432351642637099</v>
      </c>
    </row>
    <row r="78" spans="1:16" ht="15.75" thickBot="1" x14ac:dyDescent="0.3">
      <c r="A78" s="84"/>
      <c r="B78" s="89"/>
      <c r="C78" s="63" t="s">
        <v>6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</row>
    <row r="79" spans="1:16" x14ac:dyDescent="0.2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</row>
    <row r="80" spans="1:16" x14ac:dyDescent="0.2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</row>
    <row r="81" spans="1:16" x14ac:dyDescent="0.2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</row>
    <row r="82" spans="1:16" x14ac:dyDescent="0.2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</row>
    <row r="83" spans="1:16" x14ac:dyDescent="0.2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</row>
    <row r="84" spans="1:16" x14ac:dyDescent="0.2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</row>
    <row r="85" spans="1:16" x14ac:dyDescent="0.2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</row>
    <row r="86" spans="1:16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</row>
    <row r="87" spans="1:16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</row>
    <row r="88" spans="1:16" x14ac:dyDescent="0.2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</row>
    <row r="89" spans="1:16" x14ac:dyDescent="0.2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</row>
    <row r="90" spans="1:16" x14ac:dyDescent="0.2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</row>
    <row r="91" spans="1:16" x14ac:dyDescent="0.2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</row>
    <row r="92" spans="1:16" x14ac:dyDescent="0.2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</row>
    <row r="93" spans="1:16" x14ac:dyDescent="0.2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</row>
    <row r="94" spans="1:16" x14ac:dyDescent="0.2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</row>
    <row r="95" spans="1:16" x14ac:dyDescent="0.2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</row>
    <row r="96" spans="1:16" x14ac:dyDescent="0.2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16" x14ac:dyDescent="0.2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</row>
    <row r="98" spans="1:16" x14ac:dyDescent="0.2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</row>
    <row r="99" spans="1:16" x14ac:dyDescent="0.2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</row>
    <row r="100" spans="1:16" x14ac:dyDescent="0.2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</row>
    <row r="101" spans="1:16" x14ac:dyDescent="0.2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</row>
    <row r="102" spans="1:16" x14ac:dyDescent="0.2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</row>
    <row r="103" spans="1:16" x14ac:dyDescent="0.2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</row>
    <row r="104" spans="1:16" x14ac:dyDescent="0.2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</row>
    <row r="105" spans="1:16" x14ac:dyDescent="0.2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</row>
    <row r="106" spans="1:16" x14ac:dyDescent="0.2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</row>
    <row r="107" spans="1:16" x14ac:dyDescent="0.25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</row>
    <row r="108" spans="1:16" x14ac:dyDescent="0.2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</row>
    <row r="109" spans="1:16" x14ac:dyDescent="0.2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</row>
    <row r="110" spans="1:16" x14ac:dyDescent="0.2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</row>
    <row r="111" spans="1:16" x14ac:dyDescent="0.2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</row>
    <row r="112" spans="1:16" x14ac:dyDescent="0.25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</row>
    <row r="113" spans="1:16" x14ac:dyDescent="0.2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1:16" x14ac:dyDescent="0.2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</row>
    <row r="115" spans="1:16" x14ac:dyDescent="0.2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</row>
    <row r="116" spans="1:16" x14ac:dyDescent="0.2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</row>
    <row r="117" spans="1:16" x14ac:dyDescent="0.2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</row>
    <row r="118" spans="1:16" x14ac:dyDescent="0.2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</row>
    <row r="119" spans="1:16" x14ac:dyDescent="0.2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</row>
    <row r="120" spans="1:16" x14ac:dyDescent="0.2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</row>
    <row r="121" spans="1:16" x14ac:dyDescent="0.2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1:16" x14ac:dyDescent="0.2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</row>
    <row r="123" spans="1:16" x14ac:dyDescent="0.2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</row>
    <row r="124" spans="1:16" x14ac:dyDescent="0.2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1:16" x14ac:dyDescent="0.2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</row>
    <row r="126" spans="1:16" x14ac:dyDescent="0.2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</row>
    <row r="127" spans="1:16" x14ac:dyDescent="0.2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</row>
    <row r="128" spans="1:16" x14ac:dyDescent="0.2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</row>
    <row r="129" spans="1:16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</row>
    <row r="130" spans="1:16" x14ac:dyDescent="0.25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</row>
    <row r="131" spans="1:16" x14ac:dyDescent="0.25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</row>
    <row r="132" spans="1:16" x14ac:dyDescent="0.25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</row>
    <row r="133" spans="1:16" x14ac:dyDescent="0.25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</row>
    <row r="134" spans="1:16" x14ac:dyDescent="0.25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</row>
    <row r="135" spans="1:16" x14ac:dyDescent="0.2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</row>
    <row r="136" spans="1:16" x14ac:dyDescent="0.25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</row>
    <row r="137" spans="1:16" x14ac:dyDescent="0.2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</row>
    <row r="138" spans="1:16" x14ac:dyDescent="0.25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</row>
    <row r="139" spans="1:16" x14ac:dyDescent="0.25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</row>
    <row r="140" spans="1:16" x14ac:dyDescent="0.25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</row>
    <row r="141" spans="1:16" x14ac:dyDescent="0.2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</row>
    <row r="142" spans="1:16" x14ac:dyDescent="0.25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</row>
    <row r="143" spans="1:16" x14ac:dyDescent="0.25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</row>
    <row r="144" spans="1:16" x14ac:dyDescent="0.25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</row>
    <row r="145" spans="1:16" x14ac:dyDescent="0.2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</row>
    <row r="146" spans="1:16" x14ac:dyDescent="0.25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</row>
    <row r="147" spans="1:16" x14ac:dyDescent="0.25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</row>
    <row r="148" spans="1:16" x14ac:dyDescent="0.25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</row>
    <row r="149" spans="1:16" x14ac:dyDescent="0.25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</row>
    <row r="150" spans="1:16" x14ac:dyDescent="0.25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</row>
    <row r="151" spans="1:16" x14ac:dyDescent="0.25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</row>
    <row r="152" spans="1:16" x14ac:dyDescent="0.25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</row>
    <row r="153" spans="1:16" x14ac:dyDescent="0.25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</row>
    <row r="154" spans="1:16" x14ac:dyDescent="0.25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</row>
    <row r="155" spans="1:16" x14ac:dyDescent="0.25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</row>
    <row r="156" spans="1:16" x14ac:dyDescent="0.25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</row>
    <row r="157" spans="1:16" x14ac:dyDescent="0.25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</row>
    <row r="158" spans="1:16" x14ac:dyDescent="0.25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</row>
    <row r="159" spans="1:16" x14ac:dyDescent="0.25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</row>
    <row r="160" spans="1:16" x14ac:dyDescent="0.25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</row>
    <row r="161" spans="1:16" x14ac:dyDescent="0.25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</row>
    <row r="162" spans="1:16" x14ac:dyDescent="0.25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</row>
    <row r="163" spans="1:16" x14ac:dyDescent="0.25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</row>
    <row r="164" spans="1:16" x14ac:dyDescent="0.25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</row>
    <row r="165" spans="1:16" x14ac:dyDescent="0.25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</row>
    <row r="166" spans="1:16" x14ac:dyDescent="0.25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</row>
    <row r="167" spans="1:16" x14ac:dyDescent="0.25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</row>
    <row r="168" spans="1:16" x14ac:dyDescent="0.25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</row>
    <row r="169" spans="1:16" x14ac:dyDescent="0.25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</row>
    <row r="170" spans="1:16" x14ac:dyDescent="0.25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</row>
    <row r="171" spans="1:16" x14ac:dyDescent="0.25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</row>
    <row r="172" spans="1:16" x14ac:dyDescent="0.25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</row>
    <row r="173" spans="1:16" x14ac:dyDescent="0.25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</row>
    <row r="174" spans="1:16" x14ac:dyDescent="0.25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</row>
    <row r="175" spans="1:16" x14ac:dyDescent="0.25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</row>
    <row r="176" spans="1:16" x14ac:dyDescent="0.25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</row>
    <row r="177" spans="1:16" x14ac:dyDescent="0.25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</row>
    <row r="178" spans="1:16" x14ac:dyDescent="0.25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</row>
    <row r="179" spans="1:16" x14ac:dyDescent="0.25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</row>
    <row r="180" spans="1:16" x14ac:dyDescent="0.25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</row>
    <row r="181" spans="1:16" x14ac:dyDescent="0.25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</row>
    <row r="182" spans="1:16" x14ac:dyDescent="0.25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</row>
    <row r="183" spans="1:16" x14ac:dyDescent="0.25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</row>
    <row r="184" spans="1:16" x14ac:dyDescent="0.25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</row>
    <row r="185" spans="1:16" x14ac:dyDescent="0.25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</row>
    <row r="186" spans="1:16" x14ac:dyDescent="0.25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</row>
    <row r="187" spans="1:16" x14ac:dyDescent="0.25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</row>
    <row r="188" spans="1:16" x14ac:dyDescent="0.25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</row>
    <row r="189" spans="1:16" x14ac:dyDescent="0.25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</row>
    <row r="190" spans="1:16" x14ac:dyDescent="0.25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</row>
    <row r="191" spans="1:16" x14ac:dyDescent="0.25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</row>
    <row r="192" spans="1:16" x14ac:dyDescent="0.25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</row>
    <row r="193" spans="1:16" x14ac:dyDescent="0.25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</row>
    <row r="194" spans="1:16" x14ac:dyDescent="0.25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</row>
    <row r="195" spans="1:16" x14ac:dyDescent="0.25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</row>
    <row r="196" spans="1:16" x14ac:dyDescent="0.25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</row>
    <row r="197" spans="1:16" x14ac:dyDescent="0.25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</row>
    <row r="198" spans="1:16" x14ac:dyDescent="0.25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</row>
    <row r="199" spans="1:16" x14ac:dyDescent="0.25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</row>
    <row r="200" spans="1:16" x14ac:dyDescent="0.25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</row>
    <row r="201" spans="1:16" x14ac:dyDescent="0.25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</row>
    <row r="202" spans="1:16" x14ac:dyDescent="0.25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</row>
    <row r="203" spans="1:16" x14ac:dyDescent="0.25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</row>
    <row r="204" spans="1:16" x14ac:dyDescent="0.25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</row>
    <row r="205" spans="1:16" x14ac:dyDescent="0.25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</row>
    <row r="206" spans="1:16" x14ac:dyDescent="0.25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</row>
    <row r="207" spans="1:16" x14ac:dyDescent="0.25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</row>
    <row r="208" spans="1:16" x14ac:dyDescent="0.25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</row>
    <row r="209" spans="1:16" x14ac:dyDescent="0.25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</row>
    <row r="210" spans="1:16" x14ac:dyDescent="0.25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</row>
    <row r="211" spans="1:16" x14ac:dyDescent="0.25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</row>
    <row r="212" spans="1:16" x14ac:dyDescent="0.25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</row>
    <row r="213" spans="1:16" x14ac:dyDescent="0.25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</row>
    <row r="214" spans="1:16" x14ac:dyDescent="0.25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</row>
    <row r="215" spans="1:16" x14ac:dyDescent="0.25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</row>
    <row r="216" spans="1:16" x14ac:dyDescent="0.25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</row>
    <row r="217" spans="1:16" x14ac:dyDescent="0.25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</row>
    <row r="218" spans="1:16" x14ac:dyDescent="0.25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</row>
    <row r="219" spans="1:16" x14ac:dyDescent="0.25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</row>
    <row r="220" spans="1:16" x14ac:dyDescent="0.25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</row>
    <row r="221" spans="1:16" x14ac:dyDescent="0.25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</row>
    <row r="222" spans="1:16" x14ac:dyDescent="0.25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</row>
    <row r="223" spans="1:16" x14ac:dyDescent="0.25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</row>
    <row r="224" spans="1:16" x14ac:dyDescent="0.25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</row>
    <row r="225" spans="1:16" x14ac:dyDescent="0.25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</row>
    <row r="226" spans="1:16" x14ac:dyDescent="0.25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</row>
    <row r="227" spans="1:16" x14ac:dyDescent="0.25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</row>
    <row r="228" spans="1:16" x14ac:dyDescent="0.25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</row>
    <row r="229" spans="1:16" x14ac:dyDescent="0.25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</row>
    <row r="230" spans="1:16" x14ac:dyDescent="0.25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</row>
    <row r="231" spans="1:16" x14ac:dyDescent="0.25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</row>
    <row r="232" spans="1:16" x14ac:dyDescent="0.25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</row>
    <row r="233" spans="1:16" x14ac:dyDescent="0.25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</row>
    <row r="234" spans="1:16" x14ac:dyDescent="0.25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</row>
    <row r="235" spans="1:16" x14ac:dyDescent="0.25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</row>
    <row r="236" spans="1:16" x14ac:dyDescent="0.25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</row>
    <row r="237" spans="1:16" x14ac:dyDescent="0.25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</row>
    <row r="238" spans="1:16" x14ac:dyDescent="0.25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</row>
    <row r="239" spans="1:16" x14ac:dyDescent="0.25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</row>
    <row r="240" spans="1:16" x14ac:dyDescent="0.25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</row>
    <row r="241" spans="1:16" x14ac:dyDescent="0.25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</row>
    <row r="242" spans="1:16" x14ac:dyDescent="0.25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</row>
    <row r="243" spans="1:16" x14ac:dyDescent="0.25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</row>
    <row r="244" spans="1:16" x14ac:dyDescent="0.25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</row>
    <row r="245" spans="1:16" x14ac:dyDescent="0.25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</row>
    <row r="246" spans="1:16" x14ac:dyDescent="0.25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</row>
    <row r="247" spans="1:16" x14ac:dyDescent="0.25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</row>
    <row r="248" spans="1:16" x14ac:dyDescent="0.25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</row>
    <row r="249" spans="1:16" x14ac:dyDescent="0.25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</row>
    <row r="250" spans="1:16" x14ac:dyDescent="0.25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</row>
    <row r="251" spans="1:16" x14ac:dyDescent="0.25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</row>
    <row r="252" spans="1:16" x14ac:dyDescent="0.25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</row>
    <row r="253" spans="1:16" x14ac:dyDescent="0.25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</row>
    <row r="254" spans="1:16" x14ac:dyDescent="0.25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</row>
    <row r="255" spans="1:16" x14ac:dyDescent="0.25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</row>
    <row r="256" spans="1:16" x14ac:dyDescent="0.25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</row>
    <row r="257" spans="1:16" x14ac:dyDescent="0.25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</row>
    <row r="258" spans="1:16" x14ac:dyDescent="0.25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</row>
    <row r="259" spans="1:16" x14ac:dyDescent="0.25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</row>
    <row r="260" spans="1:16" x14ac:dyDescent="0.25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</row>
    <row r="261" spans="1:16" x14ac:dyDescent="0.25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</row>
    <row r="262" spans="1:16" x14ac:dyDescent="0.25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</row>
    <row r="263" spans="1:16" x14ac:dyDescent="0.25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</row>
    <row r="264" spans="1:16" x14ac:dyDescent="0.25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</row>
    <row r="265" spans="1:16" x14ac:dyDescent="0.25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</row>
    <row r="266" spans="1:16" x14ac:dyDescent="0.25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</row>
    <row r="267" spans="1:16" x14ac:dyDescent="0.25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</row>
    <row r="268" spans="1:16" x14ac:dyDescent="0.25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</row>
    <row r="269" spans="1:16" x14ac:dyDescent="0.25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</row>
    <row r="270" spans="1:16" x14ac:dyDescent="0.25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</row>
    <row r="271" spans="1:16" x14ac:dyDescent="0.25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</row>
    <row r="272" spans="1:16" x14ac:dyDescent="0.25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</row>
    <row r="273" spans="1:16" x14ac:dyDescent="0.25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</row>
    <row r="274" spans="1:16" x14ac:dyDescent="0.25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</row>
    <row r="275" spans="1:16" x14ac:dyDescent="0.25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</row>
    <row r="276" spans="1:16" x14ac:dyDescent="0.25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</row>
    <row r="277" spans="1:16" x14ac:dyDescent="0.25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</row>
    <row r="278" spans="1:16" x14ac:dyDescent="0.25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</row>
    <row r="279" spans="1:16" x14ac:dyDescent="0.25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</row>
    <row r="280" spans="1:16" x14ac:dyDescent="0.25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</row>
    <row r="281" spans="1:16" x14ac:dyDescent="0.25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</row>
    <row r="282" spans="1:16" x14ac:dyDescent="0.25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</row>
    <row r="283" spans="1:16" x14ac:dyDescent="0.25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</row>
    <row r="284" spans="1:16" x14ac:dyDescent="0.25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</row>
    <row r="285" spans="1:16" x14ac:dyDescent="0.25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</row>
    <row r="286" spans="1:16" x14ac:dyDescent="0.25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</row>
    <row r="287" spans="1:16" x14ac:dyDescent="0.25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</row>
    <row r="288" spans="1:16" x14ac:dyDescent="0.25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</row>
    <row r="289" spans="1:16" x14ac:dyDescent="0.25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</row>
    <row r="290" spans="1:16" x14ac:dyDescent="0.25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</row>
    <row r="291" spans="1:16" x14ac:dyDescent="0.25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</row>
    <row r="292" spans="1:16" x14ac:dyDescent="0.25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</row>
    <row r="293" spans="1:16" x14ac:dyDescent="0.25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</row>
    <row r="294" spans="1:16" x14ac:dyDescent="0.25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</row>
    <row r="295" spans="1:16" x14ac:dyDescent="0.25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</row>
    <row r="296" spans="1:16" x14ac:dyDescent="0.25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</row>
    <row r="297" spans="1:16" x14ac:dyDescent="0.25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</row>
    <row r="298" spans="1:16" x14ac:dyDescent="0.25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</row>
    <row r="299" spans="1:16" x14ac:dyDescent="0.25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</row>
  </sheetData>
  <mergeCells count="1">
    <mergeCell ref="B2:P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54" customWidth="1"/>
    <col min="2" max="2" width="38.28515625" style="54" bestFit="1" customWidth="1"/>
    <col min="3" max="3" width="25.5703125" style="54" bestFit="1" customWidth="1"/>
    <col min="4" max="9" width="11.5703125" style="54" customWidth="1"/>
    <col min="10" max="16384" width="9.140625" style="54"/>
  </cols>
  <sheetData>
    <row r="1" spans="1:9" ht="15.75" thickBot="1" x14ac:dyDescent="0.3">
      <c r="A1" s="25"/>
      <c r="B1" s="24"/>
      <c r="C1" s="24"/>
      <c r="D1" s="26"/>
      <c r="E1" s="26"/>
      <c r="F1" s="26"/>
      <c r="G1" s="26"/>
      <c r="H1" s="26"/>
      <c r="I1" s="26"/>
    </row>
    <row r="2" spans="1:9" ht="19.5" thickBot="1" x14ac:dyDescent="0.3">
      <c r="A2" s="25"/>
      <c r="B2" s="181" t="s">
        <v>29</v>
      </c>
      <c r="C2" s="182"/>
      <c r="D2" s="182"/>
      <c r="E2" s="182"/>
      <c r="F2" s="182"/>
      <c r="G2" s="182"/>
      <c r="H2" s="182"/>
      <c r="I2" s="182"/>
    </row>
    <row r="3" spans="1:9" x14ac:dyDescent="0.25">
      <c r="A3" s="25"/>
      <c r="B3" s="93" t="s">
        <v>104</v>
      </c>
      <c r="C3" s="56"/>
      <c r="D3" s="57"/>
      <c r="E3" s="57"/>
      <c r="F3" s="57"/>
      <c r="G3" s="57"/>
      <c r="H3" s="57"/>
      <c r="I3" s="57"/>
    </row>
    <row r="4" spans="1:9" x14ac:dyDescent="0.25">
      <c r="B4" s="149">
        <v>41715</v>
      </c>
    </row>
    <row r="5" spans="1:9" s="95" customFormat="1" x14ac:dyDescent="0.25">
      <c r="B5" s="147"/>
    </row>
    <row r="6" spans="1:9" ht="15.75" thickBot="1" x14ac:dyDescent="0.3">
      <c r="A6" s="27"/>
      <c r="B6" s="67"/>
      <c r="C6" s="67" t="s">
        <v>89</v>
      </c>
      <c r="D6" s="102">
        <v>2013</v>
      </c>
      <c r="E6" s="102">
        <v>2014</v>
      </c>
      <c r="F6" s="102">
        <v>2016</v>
      </c>
      <c r="G6" s="102">
        <v>2018</v>
      </c>
      <c r="H6" s="102">
        <v>2020</v>
      </c>
      <c r="I6" s="102">
        <v>2025</v>
      </c>
    </row>
    <row r="7" spans="1:9" x14ac:dyDescent="0.25">
      <c r="A7" s="56"/>
      <c r="B7" s="38" t="s">
        <v>75</v>
      </c>
      <c r="C7" s="54" t="s">
        <v>9</v>
      </c>
      <c r="D7" s="130">
        <v>9.1900000000000009E-2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</row>
    <row r="8" spans="1:9" s="95" customFormat="1" x14ac:dyDescent="0.25">
      <c r="A8" s="84"/>
      <c r="C8" s="95" t="s">
        <v>10</v>
      </c>
      <c r="D8" s="131">
        <v>0.22582500000000003</v>
      </c>
      <c r="E8" s="131">
        <v>0.80290000000000006</v>
      </c>
      <c r="F8" s="131">
        <v>3.6980999999999997</v>
      </c>
      <c r="G8" s="131">
        <v>0.71900000000000008</v>
      </c>
      <c r="H8" s="131">
        <v>1.4E-2</v>
      </c>
      <c r="I8" s="131">
        <v>0</v>
      </c>
    </row>
    <row r="9" spans="1:9" s="95" customFormat="1" x14ac:dyDescent="0.25">
      <c r="A9" s="84"/>
      <c r="C9" s="95" t="s">
        <v>14</v>
      </c>
      <c r="D9" s="131">
        <v>2.9900000000000003E-2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</row>
    <row r="10" spans="1:9" s="95" customFormat="1" x14ac:dyDescent="0.25">
      <c r="A10" s="84"/>
      <c r="C10" s="96" t="s">
        <v>43</v>
      </c>
      <c r="D10" s="131">
        <v>4.3254999999999999</v>
      </c>
      <c r="E10" s="131">
        <v>12.275707125000002</v>
      </c>
      <c r="F10" s="131">
        <v>39.344851086377346</v>
      </c>
      <c r="G10" s="131">
        <v>0.95747000051329179</v>
      </c>
      <c r="H10" s="131">
        <v>0</v>
      </c>
      <c r="I10" s="131">
        <v>0.34240501699999992</v>
      </c>
    </row>
    <row r="11" spans="1:9" s="95" customFormat="1" x14ac:dyDescent="0.25">
      <c r="A11" s="84"/>
      <c r="C11" s="96" t="s">
        <v>31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</row>
    <row r="12" spans="1:9" s="95" customFormat="1" x14ac:dyDescent="0.25">
      <c r="A12" s="84"/>
      <c r="C12" s="96" t="s">
        <v>18</v>
      </c>
      <c r="D12" s="131">
        <v>6.5807000000000004E-2</v>
      </c>
      <c r="E12" s="131">
        <v>0.93369000000000002</v>
      </c>
      <c r="F12" s="131">
        <v>0.43440000000000001</v>
      </c>
      <c r="G12" s="131">
        <v>0.19120000000000004</v>
      </c>
      <c r="H12" s="131">
        <v>0.27960000000000002</v>
      </c>
      <c r="I12" s="131">
        <v>0.38450000000000006</v>
      </c>
    </row>
    <row r="13" spans="1:9" s="95" customFormat="1" x14ac:dyDescent="0.25">
      <c r="A13" s="84"/>
      <c r="C13" s="96" t="s">
        <v>19</v>
      </c>
      <c r="D13" s="131">
        <v>3.0858059999999998</v>
      </c>
      <c r="E13" s="131">
        <v>62.525343014999997</v>
      </c>
      <c r="F13" s="131">
        <v>7.3384001589999999</v>
      </c>
      <c r="G13" s="131">
        <v>0.23285525999999998</v>
      </c>
      <c r="H13" s="131">
        <v>0</v>
      </c>
      <c r="I13" s="131">
        <v>1.4566701260000001</v>
      </c>
    </row>
    <row r="14" spans="1:9" s="95" customFormat="1" x14ac:dyDescent="0.25">
      <c r="A14" s="84"/>
      <c r="C14" s="96" t="s">
        <v>12</v>
      </c>
      <c r="D14" s="131">
        <v>2.25</v>
      </c>
      <c r="E14" s="131">
        <v>3.8939499998831169</v>
      </c>
      <c r="F14" s="131">
        <v>0</v>
      </c>
      <c r="G14" s="131">
        <v>7.0735728906072382E-2</v>
      </c>
      <c r="H14" s="131">
        <v>0.74297692990239561</v>
      </c>
      <c r="I14" s="131">
        <v>0</v>
      </c>
    </row>
    <row r="15" spans="1:9" s="95" customFormat="1" ht="15.75" thickBot="1" x14ac:dyDescent="0.3">
      <c r="A15" s="84"/>
      <c r="B15" s="89"/>
      <c r="C15" s="89" t="s">
        <v>20</v>
      </c>
      <c r="D15" s="132">
        <v>7.824738</v>
      </c>
      <c r="E15" s="132">
        <v>76.537640139999993</v>
      </c>
      <c r="F15" s="132">
        <v>50.815751245377342</v>
      </c>
      <c r="G15" s="132">
        <v>2.1005252605132916</v>
      </c>
      <c r="H15" s="132">
        <v>0.29360000000000003</v>
      </c>
      <c r="I15" s="132">
        <v>2.1835751430000001</v>
      </c>
    </row>
    <row r="16" spans="1:9" s="95" customFormat="1" x14ac:dyDescent="0.25">
      <c r="A16" s="84"/>
      <c r="B16" s="38" t="s">
        <v>34</v>
      </c>
      <c r="C16" s="95" t="s">
        <v>9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</row>
    <row r="17" spans="1:10" s="95" customFormat="1" x14ac:dyDescent="0.25">
      <c r="A17" s="84"/>
      <c r="B17" s="88"/>
      <c r="C17" s="95" t="s">
        <v>10</v>
      </c>
      <c r="D17" s="131">
        <v>1.1925000000000002E-2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</row>
    <row r="18" spans="1:10" s="95" customFormat="1" x14ac:dyDescent="0.25">
      <c r="A18" s="84"/>
      <c r="B18" s="88"/>
      <c r="C18" s="95" t="s">
        <v>14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</row>
    <row r="19" spans="1:10" s="95" customFormat="1" x14ac:dyDescent="0.25">
      <c r="A19" s="84"/>
      <c r="B19" s="88"/>
      <c r="C19" s="96" t="s">
        <v>43</v>
      </c>
      <c r="D19" s="131">
        <v>0</v>
      </c>
      <c r="E19" s="131">
        <v>0.76477450000000002</v>
      </c>
      <c r="F19" s="131">
        <v>0.67442599999999997</v>
      </c>
      <c r="G19" s="131">
        <v>0</v>
      </c>
      <c r="H19" s="131">
        <v>0</v>
      </c>
      <c r="I19" s="131">
        <v>0</v>
      </c>
    </row>
    <row r="20" spans="1:10" s="95" customFormat="1" x14ac:dyDescent="0.25">
      <c r="A20" s="84"/>
      <c r="B20" s="88"/>
      <c r="C20" s="96" t="s">
        <v>31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</row>
    <row r="21" spans="1:10" s="95" customFormat="1" x14ac:dyDescent="0.25">
      <c r="A21" s="84"/>
      <c r="B21" s="88"/>
      <c r="C21" s="96" t="s">
        <v>18</v>
      </c>
      <c r="D21" s="131">
        <v>4.4350000000000006E-3</v>
      </c>
      <c r="E21" s="131">
        <v>5.0999999999999995E-3</v>
      </c>
      <c r="F21" s="131">
        <v>0</v>
      </c>
      <c r="G21" s="131">
        <v>0</v>
      </c>
      <c r="H21" s="131">
        <v>0</v>
      </c>
      <c r="I21" s="131">
        <v>0</v>
      </c>
    </row>
    <row r="22" spans="1:10" s="95" customFormat="1" x14ac:dyDescent="0.25">
      <c r="A22" s="84"/>
      <c r="B22" s="88"/>
      <c r="C22" s="96" t="s">
        <v>19</v>
      </c>
      <c r="D22" s="131">
        <v>0.34930600000000001</v>
      </c>
      <c r="E22" s="131">
        <v>5.7547869999999985</v>
      </c>
      <c r="F22" s="131">
        <v>0</v>
      </c>
      <c r="G22" s="131">
        <v>0</v>
      </c>
      <c r="H22" s="131">
        <v>0</v>
      </c>
      <c r="I22" s="131">
        <v>0</v>
      </c>
    </row>
    <row r="23" spans="1:10" s="95" customFormat="1" x14ac:dyDescent="0.25">
      <c r="A23" s="84"/>
      <c r="B23" s="88"/>
      <c r="C23" s="96" t="s">
        <v>12</v>
      </c>
      <c r="D23" s="131">
        <v>0</v>
      </c>
      <c r="E23" s="131">
        <v>0.60424999999999995</v>
      </c>
      <c r="F23" s="131">
        <v>0</v>
      </c>
      <c r="G23" s="131">
        <v>0</v>
      </c>
      <c r="H23" s="131">
        <v>0</v>
      </c>
      <c r="I23" s="131">
        <v>0</v>
      </c>
    </row>
    <row r="24" spans="1:10" s="95" customFormat="1" ht="15.75" thickBot="1" x14ac:dyDescent="0.3">
      <c r="A24" s="84"/>
      <c r="B24" s="89"/>
      <c r="C24" s="89" t="s">
        <v>20</v>
      </c>
      <c r="D24" s="132">
        <v>0.36566599999999999</v>
      </c>
      <c r="E24" s="132">
        <v>6.5246614999999988</v>
      </c>
      <c r="F24" s="132">
        <v>0.67442599999999997</v>
      </c>
      <c r="G24" s="132">
        <v>0</v>
      </c>
      <c r="H24" s="132">
        <v>0</v>
      </c>
      <c r="I24" s="132">
        <v>0</v>
      </c>
      <c r="J24" s="38"/>
    </row>
    <row r="25" spans="1:10" s="95" customFormat="1" x14ac:dyDescent="0.25">
      <c r="A25" s="84"/>
      <c r="B25" s="38" t="s">
        <v>36</v>
      </c>
      <c r="C25" s="95" t="s">
        <v>9</v>
      </c>
      <c r="D25" s="130">
        <v>5.6899999999999999E-2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</row>
    <row r="26" spans="1:10" s="95" customFormat="1" x14ac:dyDescent="0.25">
      <c r="A26" s="84"/>
      <c r="C26" s="95" t="s">
        <v>10</v>
      </c>
      <c r="D26" s="131">
        <v>5.4000000000000003E-3</v>
      </c>
      <c r="E26" s="131">
        <v>0.10929999999999999</v>
      </c>
      <c r="F26" s="131">
        <v>0.4108</v>
      </c>
      <c r="G26" s="131">
        <v>0</v>
      </c>
      <c r="H26" s="131">
        <v>0</v>
      </c>
      <c r="I26" s="131">
        <v>0</v>
      </c>
    </row>
    <row r="27" spans="1:10" s="95" customFormat="1" x14ac:dyDescent="0.25">
      <c r="A27" s="84"/>
      <c r="C27" s="95" t="s">
        <v>14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</row>
    <row r="28" spans="1:10" s="95" customFormat="1" x14ac:dyDescent="0.25">
      <c r="A28" s="84"/>
      <c r="C28" s="96" t="s">
        <v>43</v>
      </c>
      <c r="D28" s="131">
        <v>0</v>
      </c>
      <c r="E28" s="131">
        <v>4.2700000000000002E-2</v>
      </c>
      <c r="F28" s="131">
        <v>1.1227</v>
      </c>
      <c r="G28" s="131">
        <v>0</v>
      </c>
      <c r="H28" s="131">
        <v>0</v>
      </c>
      <c r="I28" s="131">
        <v>0</v>
      </c>
      <c r="J28" s="38"/>
    </row>
    <row r="29" spans="1:10" s="95" customFormat="1" x14ac:dyDescent="0.25">
      <c r="A29" s="84"/>
      <c r="C29" s="96" t="s">
        <v>31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</row>
    <row r="30" spans="1:10" s="95" customFormat="1" x14ac:dyDescent="0.25">
      <c r="A30" s="84"/>
      <c r="C30" s="96" t="s">
        <v>18</v>
      </c>
      <c r="D30" s="131">
        <v>3.4719999999999998E-3</v>
      </c>
      <c r="E30" s="131">
        <v>0</v>
      </c>
      <c r="F30" s="131">
        <v>0.31819999999999998</v>
      </c>
      <c r="G30" s="131">
        <v>0</v>
      </c>
      <c r="H30" s="131">
        <v>0</v>
      </c>
      <c r="I30" s="131">
        <v>0</v>
      </c>
    </row>
    <row r="31" spans="1:10" s="95" customFormat="1" x14ac:dyDescent="0.25">
      <c r="A31" s="84"/>
      <c r="C31" s="96" t="s">
        <v>19</v>
      </c>
      <c r="D31" s="131">
        <v>0</v>
      </c>
      <c r="E31" s="131">
        <v>3.1063355120000002</v>
      </c>
      <c r="F31" s="131">
        <v>6.4024001589999999</v>
      </c>
      <c r="G31" s="131">
        <v>0.23285525999999998</v>
      </c>
      <c r="H31" s="131">
        <v>0</v>
      </c>
      <c r="I31" s="131">
        <v>1.8509068999999954E-2</v>
      </c>
    </row>
    <row r="32" spans="1:10" s="95" customFormat="1" x14ac:dyDescent="0.25">
      <c r="A32" s="84"/>
      <c r="C32" s="96" t="s">
        <v>12</v>
      </c>
      <c r="D32" s="131">
        <v>0</v>
      </c>
      <c r="E32" s="131">
        <v>1.0196000000000001</v>
      </c>
      <c r="F32" s="131">
        <v>0</v>
      </c>
      <c r="G32" s="131">
        <v>0</v>
      </c>
      <c r="H32" s="131">
        <v>0</v>
      </c>
      <c r="I32" s="131">
        <v>0</v>
      </c>
    </row>
    <row r="33" spans="1:10" s="95" customFormat="1" ht="15.75" thickBot="1" x14ac:dyDescent="0.3">
      <c r="A33" s="84"/>
      <c r="B33" s="89"/>
      <c r="C33" s="89" t="s">
        <v>20</v>
      </c>
      <c r="D33" s="132">
        <v>6.5771999999999997E-2</v>
      </c>
      <c r="E33" s="132">
        <v>3.2583355120000004</v>
      </c>
      <c r="F33" s="132">
        <v>8.254100159</v>
      </c>
      <c r="G33" s="132">
        <v>0.23285525999999998</v>
      </c>
      <c r="H33" s="132">
        <v>0</v>
      </c>
      <c r="I33" s="132">
        <v>1.8509068999999954E-2</v>
      </c>
      <c r="J33" s="38"/>
    </row>
    <row r="34" spans="1:10" s="95" customFormat="1" x14ac:dyDescent="0.25">
      <c r="A34" s="84"/>
      <c r="B34" s="38" t="s">
        <v>35</v>
      </c>
      <c r="C34" s="95" t="s">
        <v>9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</row>
    <row r="35" spans="1:10" s="95" customFormat="1" x14ac:dyDescent="0.25">
      <c r="A35" s="84"/>
      <c r="C35" s="95" t="s">
        <v>10</v>
      </c>
      <c r="D35" s="131">
        <v>1.7000000000000001E-2</v>
      </c>
      <c r="E35" s="131">
        <v>0</v>
      </c>
      <c r="F35" s="131">
        <v>2.3000000000000004E-3</v>
      </c>
      <c r="G35" s="131">
        <v>4.5999999999999999E-2</v>
      </c>
      <c r="H35" s="131">
        <v>0</v>
      </c>
      <c r="I35" s="131">
        <v>0</v>
      </c>
    </row>
    <row r="36" spans="1:10" s="95" customFormat="1" x14ac:dyDescent="0.25">
      <c r="A36" s="84"/>
      <c r="C36" s="95" t="s">
        <v>14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</row>
    <row r="37" spans="1:10" s="95" customFormat="1" x14ac:dyDescent="0.25">
      <c r="A37" s="84"/>
      <c r="C37" s="96" t="s">
        <v>43</v>
      </c>
      <c r="D37" s="131">
        <v>0</v>
      </c>
      <c r="E37" s="131">
        <v>2.115597556</v>
      </c>
      <c r="F37" s="131">
        <v>5.3383783645132921</v>
      </c>
      <c r="G37" s="131">
        <v>0</v>
      </c>
      <c r="H37" s="131">
        <v>0</v>
      </c>
      <c r="I37" s="131">
        <v>0</v>
      </c>
    </row>
    <row r="38" spans="1:10" s="95" customFormat="1" x14ac:dyDescent="0.25">
      <c r="A38" s="84"/>
      <c r="C38" s="96" t="s">
        <v>31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</row>
    <row r="39" spans="1:10" s="95" customFormat="1" x14ac:dyDescent="0.25">
      <c r="A39" s="84"/>
      <c r="C39" s="96" t="s">
        <v>18</v>
      </c>
      <c r="D39" s="131">
        <v>0</v>
      </c>
      <c r="E39" s="131">
        <v>5.1799999999999999E-2</v>
      </c>
      <c r="F39" s="131">
        <v>0</v>
      </c>
      <c r="G39" s="131">
        <v>4.8000000000000004E-3</v>
      </c>
      <c r="H39" s="131">
        <v>0</v>
      </c>
      <c r="I39" s="131">
        <v>0</v>
      </c>
    </row>
    <row r="40" spans="1:10" s="95" customFormat="1" x14ac:dyDescent="0.25">
      <c r="A40" s="84"/>
      <c r="C40" s="96" t="s">
        <v>19</v>
      </c>
      <c r="D40" s="131">
        <v>0</v>
      </c>
      <c r="E40" s="131">
        <v>0.12529999999999999</v>
      </c>
      <c r="F40" s="131">
        <v>0</v>
      </c>
      <c r="G40" s="131">
        <v>0</v>
      </c>
      <c r="H40" s="131">
        <v>0</v>
      </c>
      <c r="I40" s="131">
        <v>0</v>
      </c>
    </row>
    <row r="41" spans="1:10" s="95" customFormat="1" x14ac:dyDescent="0.25">
      <c r="A41" s="84"/>
      <c r="C41" s="96" t="s">
        <v>12</v>
      </c>
      <c r="D41" s="131">
        <v>0</v>
      </c>
      <c r="E41" s="131">
        <v>1.0259999998831171</v>
      </c>
      <c r="F41" s="131">
        <v>0</v>
      </c>
      <c r="G41" s="131">
        <v>0</v>
      </c>
      <c r="H41" s="131">
        <v>0</v>
      </c>
      <c r="I41" s="131">
        <v>0</v>
      </c>
    </row>
    <row r="42" spans="1:10" s="95" customFormat="1" ht="15.75" thickBot="1" x14ac:dyDescent="0.3">
      <c r="A42" s="84"/>
      <c r="B42" s="89"/>
      <c r="C42" s="89" t="s">
        <v>20</v>
      </c>
      <c r="D42" s="132">
        <v>1.7000000000000001E-2</v>
      </c>
      <c r="E42" s="132">
        <v>2.2926975560000002</v>
      </c>
      <c r="F42" s="132">
        <v>5.340678364513292</v>
      </c>
      <c r="G42" s="132">
        <v>5.0799999999999998E-2</v>
      </c>
      <c r="H42" s="132">
        <v>0</v>
      </c>
      <c r="I42" s="132">
        <v>0</v>
      </c>
    </row>
    <row r="43" spans="1:10" s="95" customFormat="1" x14ac:dyDescent="0.25">
      <c r="B43" s="38" t="s">
        <v>105</v>
      </c>
      <c r="C43" s="95" t="s">
        <v>9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143">
        <v>0</v>
      </c>
    </row>
    <row r="44" spans="1:10" s="95" customFormat="1" x14ac:dyDescent="0.25">
      <c r="C44" s="95" t="s">
        <v>10</v>
      </c>
      <c r="D44" s="134">
        <v>0</v>
      </c>
      <c r="E44" s="134">
        <v>0.47200000000000003</v>
      </c>
      <c r="F44" s="134">
        <v>2.9959999999999996</v>
      </c>
      <c r="G44" s="134">
        <v>0</v>
      </c>
      <c r="H44" s="134">
        <v>0</v>
      </c>
      <c r="I44" s="134">
        <v>0</v>
      </c>
    </row>
    <row r="45" spans="1:10" s="95" customFormat="1" x14ac:dyDescent="0.25">
      <c r="C45" s="95" t="s">
        <v>14</v>
      </c>
      <c r="D45" s="134">
        <v>0</v>
      </c>
      <c r="E45" s="134">
        <v>0</v>
      </c>
      <c r="F45" s="134">
        <v>0</v>
      </c>
      <c r="G45" s="134">
        <v>0</v>
      </c>
      <c r="H45" s="134">
        <v>0</v>
      </c>
      <c r="I45" s="134">
        <v>0</v>
      </c>
    </row>
    <row r="46" spans="1:10" s="95" customFormat="1" x14ac:dyDescent="0.25">
      <c r="C46" s="96" t="s">
        <v>43</v>
      </c>
      <c r="D46" s="134">
        <v>1.3439999999999999</v>
      </c>
      <c r="E46" s="134">
        <v>2.9653463000000002</v>
      </c>
      <c r="F46" s="134">
        <v>13.015072300864047</v>
      </c>
      <c r="G46" s="134">
        <v>0</v>
      </c>
      <c r="H46" s="134">
        <v>0</v>
      </c>
      <c r="I46" s="134">
        <v>0</v>
      </c>
    </row>
    <row r="47" spans="1:10" s="95" customFormat="1" x14ac:dyDescent="0.25">
      <c r="C47" s="96" t="s">
        <v>31</v>
      </c>
      <c r="D47" s="134">
        <v>0</v>
      </c>
      <c r="E47" s="134">
        <v>0</v>
      </c>
      <c r="F47" s="134">
        <v>0</v>
      </c>
      <c r="G47" s="134">
        <v>0</v>
      </c>
      <c r="H47" s="134">
        <v>0</v>
      </c>
      <c r="I47" s="134">
        <v>0</v>
      </c>
    </row>
    <row r="48" spans="1:10" s="95" customFormat="1" x14ac:dyDescent="0.25">
      <c r="C48" s="96" t="s">
        <v>18</v>
      </c>
      <c r="D48" s="134">
        <v>8.6000000000000017E-3</v>
      </c>
      <c r="E48" s="134">
        <v>0</v>
      </c>
      <c r="F48" s="134">
        <v>0</v>
      </c>
      <c r="G48" s="134">
        <v>0</v>
      </c>
      <c r="H48" s="134">
        <v>0</v>
      </c>
      <c r="I48" s="134">
        <v>0</v>
      </c>
    </row>
    <row r="49" spans="2:9" s="95" customFormat="1" x14ac:dyDescent="0.25">
      <c r="C49" s="96" t="s">
        <v>19</v>
      </c>
      <c r="D49" s="134">
        <v>0</v>
      </c>
      <c r="E49" s="134">
        <v>4.8482253900000005</v>
      </c>
      <c r="F49" s="134">
        <v>0.93600000000000005</v>
      </c>
      <c r="G49" s="134">
        <v>0</v>
      </c>
      <c r="H49" s="134">
        <v>0</v>
      </c>
      <c r="I49" s="134">
        <v>0</v>
      </c>
    </row>
    <row r="50" spans="2:9" s="95" customFormat="1" x14ac:dyDescent="0.25">
      <c r="C50" s="96" t="s">
        <v>12</v>
      </c>
      <c r="D50" s="134">
        <v>0</v>
      </c>
      <c r="E50" s="134">
        <v>0</v>
      </c>
      <c r="F50" s="134">
        <v>0</v>
      </c>
      <c r="G50" s="134">
        <v>0</v>
      </c>
      <c r="H50" s="134">
        <v>0.61899999999999999</v>
      </c>
      <c r="I50" s="134">
        <v>0</v>
      </c>
    </row>
    <row r="51" spans="2:9" s="95" customFormat="1" ht="15.75" thickBot="1" x14ac:dyDescent="0.3">
      <c r="B51" s="89"/>
      <c r="C51" s="89" t="s">
        <v>20</v>
      </c>
      <c r="D51" s="132">
        <v>1.3526</v>
      </c>
      <c r="E51" s="132">
        <v>8.2855716900000012</v>
      </c>
      <c r="F51" s="132">
        <v>16.947072300864047</v>
      </c>
      <c r="G51" s="132">
        <v>0</v>
      </c>
      <c r="H51" s="132">
        <v>0</v>
      </c>
      <c r="I51" s="132">
        <v>0</v>
      </c>
    </row>
    <row r="52" spans="2:9" s="95" customFormat="1" x14ac:dyDescent="0.25">
      <c r="B52" s="38" t="s">
        <v>38</v>
      </c>
      <c r="C52" s="95" t="s">
        <v>9</v>
      </c>
      <c r="D52" s="130">
        <v>0</v>
      </c>
      <c r="E52" s="130">
        <v>0</v>
      </c>
      <c r="F52" s="130">
        <v>0</v>
      </c>
      <c r="G52" s="130">
        <v>0</v>
      </c>
      <c r="H52" s="130">
        <v>0</v>
      </c>
      <c r="I52" s="130">
        <v>0</v>
      </c>
    </row>
    <row r="53" spans="2:9" s="95" customFormat="1" x14ac:dyDescent="0.25">
      <c r="C53" s="95" t="s">
        <v>10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</row>
    <row r="54" spans="2:9" s="95" customFormat="1" x14ac:dyDescent="0.25">
      <c r="C54" s="95" t="s">
        <v>14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</row>
    <row r="55" spans="2:9" s="95" customFormat="1" x14ac:dyDescent="0.25">
      <c r="C55" s="96" t="s">
        <v>43</v>
      </c>
      <c r="D55" s="131">
        <v>0.222</v>
      </c>
      <c r="E55" s="131">
        <v>0.75687499999999996</v>
      </c>
      <c r="F55" s="131">
        <v>5.0867040699999997</v>
      </c>
      <c r="G55" s="131">
        <v>0.13350000051329169</v>
      </c>
      <c r="H55" s="131">
        <v>0</v>
      </c>
      <c r="I55" s="131">
        <v>0.34240501699999992</v>
      </c>
    </row>
    <row r="56" spans="2:9" s="95" customFormat="1" x14ac:dyDescent="0.25">
      <c r="C56" s="96" t="s">
        <v>31</v>
      </c>
      <c r="D56" s="131">
        <v>0</v>
      </c>
      <c r="E56" s="131">
        <v>0</v>
      </c>
      <c r="F56" s="131">
        <v>0</v>
      </c>
      <c r="G56" s="131">
        <v>0</v>
      </c>
      <c r="H56" s="131">
        <v>0</v>
      </c>
      <c r="I56" s="131">
        <v>0</v>
      </c>
    </row>
    <row r="57" spans="2:9" s="95" customFormat="1" x14ac:dyDescent="0.25">
      <c r="C57" s="96" t="s">
        <v>18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</row>
    <row r="58" spans="2:9" s="95" customFormat="1" x14ac:dyDescent="0.25">
      <c r="C58" s="96" t="s">
        <v>19</v>
      </c>
      <c r="D58" s="131">
        <v>0</v>
      </c>
      <c r="E58" s="131">
        <v>0</v>
      </c>
      <c r="F58" s="131">
        <v>0</v>
      </c>
      <c r="G58" s="131">
        <v>0</v>
      </c>
      <c r="H58" s="131">
        <v>0</v>
      </c>
      <c r="I58" s="131">
        <v>0</v>
      </c>
    </row>
    <row r="59" spans="2:9" s="95" customFormat="1" x14ac:dyDescent="0.25">
      <c r="C59" s="96" t="s">
        <v>12</v>
      </c>
      <c r="D59" s="131">
        <v>0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</row>
    <row r="60" spans="2:9" s="95" customFormat="1" ht="15.75" thickBot="1" x14ac:dyDescent="0.3">
      <c r="B60" s="89"/>
      <c r="C60" s="89" t="s">
        <v>20</v>
      </c>
      <c r="D60" s="132">
        <v>0.222</v>
      </c>
      <c r="E60" s="132">
        <v>0.75687499999999996</v>
      </c>
      <c r="F60" s="132">
        <v>5.0867040699999997</v>
      </c>
      <c r="G60" s="132">
        <v>0.13350000051329169</v>
      </c>
      <c r="H60" s="132">
        <v>0</v>
      </c>
      <c r="I60" s="132">
        <v>0.34240501699999992</v>
      </c>
    </row>
    <row r="61" spans="2:9" s="95" customFormat="1" x14ac:dyDescent="0.25">
      <c r="B61" s="38" t="s">
        <v>39</v>
      </c>
      <c r="C61" s="95" t="s">
        <v>9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</row>
    <row r="62" spans="2:9" s="95" customFormat="1" x14ac:dyDescent="0.25">
      <c r="C62" s="95" t="s">
        <v>10</v>
      </c>
      <c r="D62" s="131">
        <v>0</v>
      </c>
      <c r="E62" s="131">
        <v>0</v>
      </c>
      <c r="F62" s="131">
        <v>6.0999999999999999E-2</v>
      </c>
      <c r="G62" s="131">
        <v>0</v>
      </c>
      <c r="H62" s="131">
        <v>0</v>
      </c>
      <c r="I62" s="131">
        <v>0</v>
      </c>
    </row>
    <row r="63" spans="2:9" s="95" customFormat="1" x14ac:dyDescent="0.25">
      <c r="C63" s="95" t="s">
        <v>14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</row>
    <row r="64" spans="2:9" s="95" customFormat="1" x14ac:dyDescent="0.25">
      <c r="C64" s="96" t="s">
        <v>43</v>
      </c>
      <c r="D64" s="131">
        <v>0</v>
      </c>
      <c r="E64" s="131">
        <v>0.75190000000000001</v>
      </c>
      <c r="F64" s="131">
        <v>0.32839999999999997</v>
      </c>
      <c r="G64" s="131">
        <v>1.7000000000000001E-2</v>
      </c>
      <c r="H64" s="131">
        <v>0</v>
      </c>
      <c r="I64" s="131">
        <v>0</v>
      </c>
    </row>
    <row r="65" spans="2:9" s="95" customFormat="1" x14ac:dyDescent="0.25">
      <c r="C65" s="96" t="s">
        <v>31</v>
      </c>
      <c r="D65" s="131">
        <v>0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</row>
    <row r="66" spans="2:9" s="95" customFormat="1" x14ac:dyDescent="0.25">
      <c r="C66" s="96" t="s">
        <v>18</v>
      </c>
      <c r="D66" s="131">
        <v>0</v>
      </c>
      <c r="E66" s="131">
        <v>0.76300000000000001</v>
      </c>
      <c r="F66" s="131">
        <v>0</v>
      </c>
      <c r="G66" s="131">
        <v>0</v>
      </c>
      <c r="H66" s="131">
        <v>0</v>
      </c>
      <c r="I66" s="131">
        <v>0</v>
      </c>
    </row>
    <row r="67" spans="2:9" s="95" customFormat="1" x14ac:dyDescent="0.25">
      <c r="C67" s="96" t="s">
        <v>19</v>
      </c>
      <c r="D67" s="131">
        <v>4.19E-2</v>
      </c>
      <c r="E67" s="131">
        <v>14.291714501</v>
      </c>
      <c r="F67" s="131">
        <v>0</v>
      </c>
      <c r="G67" s="131">
        <v>0</v>
      </c>
      <c r="H67" s="131">
        <v>0</v>
      </c>
      <c r="I67" s="131">
        <v>0.10154034000000002</v>
      </c>
    </row>
    <row r="68" spans="2:9" s="95" customFormat="1" x14ac:dyDescent="0.25">
      <c r="C68" s="96" t="s">
        <v>12</v>
      </c>
      <c r="D68" s="131">
        <v>0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</row>
    <row r="69" spans="2:9" s="95" customFormat="1" ht="15.75" thickBot="1" x14ac:dyDescent="0.3">
      <c r="B69" s="89"/>
      <c r="C69" s="89" t="s">
        <v>20</v>
      </c>
      <c r="D69" s="132">
        <v>4.19E-2</v>
      </c>
      <c r="E69" s="132">
        <v>15.806614500999999</v>
      </c>
      <c r="F69" s="132">
        <v>0.38939999999999997</v>
      </c>
      <c r="G69" s="132">
        <v>1.7000000000000001E-2</v>
      </c>
      <c r="H69" s="132">
        <v>0</v>
      </c>
      <c r="I69" s="132">
        <v>0.10154034000000002</v>
      </c>
    </row>
    <row r="70" spans="2:9" s="95" customFormat="1" x14ac:dyDescent="0.25">
      <c r="B70" s="38" t="s">
        <v>40</v>
      </c>
      <c r="C70" s="95" t="s">
        <v>9</v>
      </c>
      <c r="D70" s="130">
        <v>0</v>
      </c>
      <c r="E70" s="130">
        <v>0</v>
      </c>
      <c r="F70" s="130">
        <v>0</v>
      </c>
      <c r="G70" s="130">
        <v>0</v>
      </c>
      <c r="H70" s="130">
        <v>0</v>
      </c>
      <c r="I70" s="130">
        <v>0</v>
      </c>
    </row>
    <row r="71" spans="2:9" s="95" customFormat="1" x14ac:dyDescent="0.25">
      <c r="C71" s="95" t="s">
        <v>10</v>
      </c>
      <c r="D71" s="131">
        <v>0.13600000000000001</v>
      </c>
      <c r="E71" s="131">
        <v>0</v>
      </c>
      <c r="F71" s="131">
        <v>0</v>
      </c>
      <c r="G71" s="131">
        <v>0</v>
      </c>
      <c r="H71" s="131">
        <v>0</v>
      </c>
      <c r="I71" s="131">
        <v>0</v>
      </c>
    </row>
    <row r="72" spans="2:9" s="95" customFormat="1" x14ac:dyDescent="0.25">
      <c r="C72" s="95" t="s">
        <v>14</v>
      </c>
      <c r="D72" s="131">
        <v>0</v>
      </c>
      <c r="E72" s="131">
        <v>0</v>
      </c>
      <c r="F72" s="131">
        <v>0</v>
      </c>
      <c r="G72" s="131">
        <v>0</v>
      </c>
      <c r="H72" s="131">
        <v>0</v>
      </c>
      <c r="I72" s="131">
        <v>0</v>
      </c>
    </row>
    <row r="73" spans="2:9" s="95" customFormat="1" x14ac:dyDescent="0.25">
      <c r="C73" s="96" t="s">
        <v>43</v>
      </c>
      <c r="D73" s="131">
        <v>0</v>
      </c>
      <c r="E73" s="131">
        <v>1.462</v>
      </c>
      <c r="F73" s="131">
        <v>6.7000000000000004E-2</v>
      </c>
      <c r="G73" s="131">
        <v>0</v>
      </c>
      <c r="H73" s="131">
        <v>0</v>
      </c>
      <c r="I73" s="131">
        <v>0</v>
      </c>
    </row>
    <row r="74" spans="2:9" s="95" customFormat="1" x14ac:dyDescent="0.25">
      <c r="C74" s="96" t="s">
        <v>31</v>
      </c>
      <c r="D74" s="131">
        <v>0</v>
      </c>
      <c r="E74" s="131">
        <v>0</v>
      </c>
      <c r="F74" s="131">
        <v>0</v>
      </c>
      <c r="G74" s="131">
        <v>0</v>
      </c>
      <c r="H74" s="131">
        <v>0</v>
      </c>
      <c r="I74" s="131">
        <v>0</v>
      </c>
    </row>
    <row r="75" spans="2:9" s="95" customFormat="1" x14ac:dyDescent="0.25">
      <c r="C75" s="96" t="s">
        <v>18</v>
      </c>
      <c r="D75" s="131">
        <v>0</v>
      </c>
      <c r="E75" s="131">
        <v>0</v>
      </c>
      <c r="F75" s="131">
        <v>0</v>
      </c>
      <c r="G75" s="131">
        <v>0</v>
      </c>
      <c r="H75" s="131">
        <v>0</v>
      </c>
      <c r="I75" s="131">
        <v>0</v>
      </c>
    </row>
    <row r="76" spans="2:9" s="95" customFormat="1" x14ac:dyDescent="0.25">
      <c r="C76" s="96" t="s">
        <v>19</v>
      </c>
      <c r="D76" s="131">
        <v>0</v>
      </c>
      <c r="E76" s="131">
        <v>0</v>
      </c>
      <c r="F76" s="131">
        <v>0</v>
      </c>
      <c r="G76" s="131">
        <v>0</v>
      </c>
      <c r="H76" s="131">
        <v>0</v>
      </c>
      <c r="I76" s="131">
        <v>0</v>
      </c>
    </row>
    <row r="77" spans="2:9" s="95" customFormat="1" x14ac:dyDescent="0.25">
      <c r="C77" s="96" t="s">
        <v>12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</row>
    <row r="78" spans="2:9" s="95" customFormat="1" ht="15.75" thickBot="1" x14ac:dyDescent="0.3">
      <c r="B78" s="89"/>
      <c r="C78" s="89" t="s">
        <v>20</v>
      </c>
      <c r="D78" s="132">
        <v>0.13600000000000001</v>
      </c>
      <c r="E78" s="132">
        <v>1.462</v>
      </c>
      <c r="F78" s="132">
        <v>6.7000000000000004E-2</v>
      </c>
      <c r="G78" s="132">
        <v>0</v>
      </c>
      <c r="H78" s="132">
        <v>0</v>
      </c>
      <c r="I78" s="132">
        <v>0</v>
      </c>
    </row>
    <row r="79" spans="2:9" s="95" customFormat="1" x14ac:dyDescent="0.25">
      <c r="B79" s="38" t="s">
        <v>41</v>
      </c>
      <c r="C79" s="95" t="s">
        <v>9</v>
      </c>
      <c r="D79" s="130">
        <v>3.5000000000000003E-2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</row>
    <row r="80" spans="2:9" s="95" customFormat="1" x14ac:dyDescent="0.25">
      <c r="C80" s="95" t="s">
        <v>10</v>
      </c>
      <c r="D80" s="131">
        <v>4.2000000000000003E-2</v>
      </c>
      <c r="E80" s="131">
        <v>0</v>
      </c>
      <c r="F80" s="131">
        <v>0</v>
      </c>
      <c r="G80" s="131">
        <v>0</v>
      </c>
      <c r="H80" s="131">
        <v>0</v>
      </c>
      <c r="I80" s="131">
        <v>0</v>
      </c>
    </row>
    <row r="81" spans="2:9" s="95" customFormat="1" x14ac:dyDescent="0.25">
      <c r="C81" s="95" t="s">
        <v>14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</row>
    <row r="82" spans="2:9" s="95" customFormat="1" x14ac:dyDescent="0.25">
      <c r="C82" s="96" t="s">
        <v>43</v>
      </c>
      <c r="D82" s="131">
        <v>1.907</v>
      </c>
      <c r="E82" s="131">
        <v>2.1801137690000001</v>
      </c>
      <c r="F82" s="131">
        <v>7.5661902310000002</v>
      </c>
      <c r="G82" s="131">
        <v>0</v>
      </c>
      <c r="H82" s="131">
        <v>0</v>
      </c>
      <c r="I82" s="131">
        <v>0</v>
      </c>
    </row>
    <row r="83" spans="2:9" s="95" customFormat="1" x14ac:dyDescent="0.25">
      <c r="C83" s="96" t="s">
        <v>31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</row>
    <row r="84" spans="2:9" s="95" customFormat="1" x14ac:dyDescent="0.25">
      <c r="C84" s="96" t="s">
        <v>18</v>
      </c>
      <c r="D84" s="131">
        <v>0</v>
      </c>
      <c r="E84" s="131">
        <v>0</v>
      </c>
      <c r="F84" s="131">
        <v>0</v>
      </c>
      <c r="G84" s="131">
        <v>0</v>
      </c>
      <c r="H84" s="131">
        <v>0</v>
      </c>
      <c r="I84" s="131">
        <v>0</v>
      </c>
    </row>
    <row r="85" spans="2:9" s="95" customFormat="1" x14ac:dyDescent="0.25">
      <c r="C85" s="96" t="s">
        <v>19</v>
      </c>
      <c r="D85" s="131">
        <v>7.3599999999999999E-2</v>
      </c>
      <c r="E85" s="131">
        <v>0.81219000000000008</v>
      </c>
      <c r="F85" s="131">
        <v>0</v>
      </c>
      <c r="G85" s="131">
        <v>0</v>
      </c>
      <c r="H85" s="131">
        <v>0</v>
      </c>
      <c r="I85" s="131">
        <v>0</v>
      </c>
    </row>
    <row r="86" spans="2:9" s="95" customFormat="1" x14ac:dyDescent="0.25">
      <c r="C86" s="96" t="s">
        <v>12</v>
      </c>
      <c r="D86" s="131">
        <v>0</v>
      </c>
      <c r="E86" s="131">
        <v>0</v>
      </c>
      <c r="F86" s="131">
        <v>0</v>
      </c>
      <c r="G86" s="131">
        <v>0</v>
      </c>
      <c r="H86" s="131">
        <v>0</v>
      </c>
      <c r="I86" s="131">
        <v>0</v>
      </c>
    </row>
    <row r="87" spans="2:9" s="95" customFormat="1" ht="15.75" thickBot="1" x14ac:dyDescent="0.3">
      <c r="B87" s="89"/>
      <c r="C87" s="89" t="s">
        <v>20</v>
      </c>
      <c r="D87" s="132">
        <v>2.0575999999999999</v>
      </c>
      <c r="E87" s="132">
        <v>2.9923037690000003</v>
      </c>
      <c r="F87" s="132">
        <v>7.5661902310000002</v>
      </c>
      <c r="G87" s="132">
        <v>0</v>
      </c>
      <c r="H87" s="132">
        <v>0</v>
      </c>
      <c r="I87" s="132">
        <v>0</v>
      </c>
    </row>
    <row r="88" spans="2:9" s="95" customFormat="1" x14ac:dyDescent="0.25">
      <c r="B88" s="38" t="s">
        <v>107</v>
      </c>
      <c r="C88" s="95" t="s">
        <v>9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143">
        <v>0</v>
      </c>
    </row>
    <row r="89" spans="2:9" s="95" customFormat="1" x14ac:dyDescent="0.25">
      <c r="C89" s="95" t="s">
        <v>10</v>
      </c>
      <c r="D89" s="134">
        <v>0</v>
      </c>
      <c r="E89" s="134">
        <v>0.21560000000000001</v>
      </c>
      <c r="F89" s="134">
        <v>0</v>
      </c>
      <c r="G89" s="134">
        <v>0</v>
      </c>
      <c r="H89" s="134">
        <v>0</v>
      </c>
      <c r="I89" s="134">
        <v>0</v>
      </c>
    </row>
    <row r="90" spans="2:9" s="95" customFormat="1" x14ac:dyDescent="0.25">
      <c r="C90" s="95" t="s">
        <v>14</v>
      </c>
      <c r="D90" s="134">
        <v>2.9900000000000003E-2</v>
      </c>
      <c r="E90" s="134">
        <v>0</v>
      </c>
      <c r="F90" s="134">
        <v>0</v>
      </c>
      <c r="G90" s="134">
        <v>0</v>
      </c>
      <c r="H90" s="134">
        <v>0</v>
      </c>
      <c r="I90" s="134">
        <v>0</v>
      </c>
    </row>
    <row r="91" spans="2:9" s="95" customFormat="1" x14ac:dyDescent="0.25">
      <c r="C91" s="96" t="s">
        <v>43</v>
      </c>
      <c r="D91" s="134">
        <v>0.60250000000000004</v>
      </c>
      <c r="E91" s="134">
        <v>0.4854</v>
      </c>
      <c r="F91" s="134">
        <v>1.3848776269999996</v>
      </c>
      <c r="G91" s="134">
        <v>0</v>
      </c>
      <c r="H91" s="134">
        <v>0</v>
      </c>
      <c r="I91" s="134">
        <v>0</v>
      </c>
    </row>
    <row r="92" spans="2:9" s="95" customFormat="1" x14ac:dyDescent="0.25">
      <c r="C92" s="96" t="s">
        <v>31</v>
      </c>
      <c r="D92" s="134">
        <v>0</v>
      </c>
      <c r="E92" s="134">
        <v>0</v>
      </c>
      <c r="F92" s="134">
        <v>0</v>
      </c>
      <c r="G92" s="134">
        <v>0</v>
      </c>
      <c r="H92" s="134">
        <v>0</v>
      </c>
      <c r="I92" s="134">
        <v>0</v>
      </c>
    </row>
    <row r="93" spans="2:9" s="95" customFormat="1" x14ac:dyDescent="0.25">
      <c r="C93" s="96" t="s">
        <v>18</v>
      </c>
      <c r="D93" s="134">
        <v>0</v>
      </c>
      <c r="E93" s="134">
        <v>3.2000000000000008E-2</v>
      </c>
      <c r="F93" s="134">
        <v>0</v>
      </c>
      <c r="G93" s="134">
        <v>0</v>
      </c>
      <c r="H93" s="134">
        <v>0</v>
      </c>
      <c r="I93" s="134">
        <v>0</v>
      </c>
    </row>
    <row r="94" spans="2:9" s="95" customFormat="1" x14ac:dyDescent="0.25">
      <c r="C94" s="96" t="s">
        <v>19</v>
      </c>
      <c r="D94" s="134">
        <v>1.3540000000000001</v>
      </c>
      <c r="E94" s="134">
        <v>14.273787025000001</v>
      </c>
      <c r="F94" s="134">
        <v>0</v>
      </c>
      <c r="G94" s="134">
        <v>0</v>
      </c>
      <c r="H94" s="134">
        <v>0</v>
      </c>
      <c r="I94" s="134">
        <v>0</v>
      </c>
    </row>
    <row r="95" spans="2:9" s="95" customFormat="1" x14ac:dyDescent="0.25">
      <c r="C95" s="96" t="s">
        <v>12</v>
      </c>
      <c r="D95" s="134">
        <v>2.25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</row>
    <row r="96" spans="2:9" s="95" customFormat="1" ht="15.75" thickBot="1" x14ac:dyDescent="0.3">
      <c r="B96" s="89"/>
      <c r="C96" s="89" t="s">
        <v>20</v>
      </c>
      <c r="D96" s="132">
        <v>1.9864000000000002</v>
      </c>
      <c r="E96" s="132">
        <v>15.006787025000001</v>
      </c>
      <c r="F96" s="132">
        <v>1.3848776269999996</v>
      </c>
      <c r="G96" s="132">
        <v>0</v>
      </c>
      <c r="H96" s="132">
        <v>0</v>
      </c>
      <c r="I96" s="132">
        <v>0</v>
      </c>
    </row>
    <row r="97" spans="2:9" s="95" customFormat="1" x14ac:dyDescent="0.25">
      <c r="B97" s="38" t="s">
        <v>106</v>
      </c>
      <c r="C97" s="95" t="s">
        <v>9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143">
        <v>0</v>
      </c>
    </row>
    <row r="98" spans="2:9" s="95" customFormat="1" x14ac:dyDescent="0.25">
      <c r="C98" s="95" t="s">
        <v>10</v>
      </c>
      <c r="D98" s="134">
        <v>0</v>
      </c>
      <c r="E98" s="134">
        <v>0</v>
      </c>
      <c r="F98" s="134">
        <v>0</v>
      </c>
      <c r="G98" s="134">
        <v>0</v>
      </c>
      <c r="H98" s="134">
        <v>0</v>
      </c>
      <c r="I98" s="134">
        <v>0</v>
      </c>
    </row>
    <row r="99" spans="2:9" s="95" customFormat="1" x14ac:dyDescent="0.25">
      <c r="C99" s="95" t="s">
        <v>14</v>
      </c>
      <c r="D99" s="134">
        <v>0</v>
      </c>
      <c r="E99" s="134">
        <v>0</v>
      </c>
      <c r="F99" s="134">
        <v>0</v>
      </c>
      <c r="G99" s="134">
        <v>0</v>
      </c>
      <c r="H99" s="134">
        <v>0</v>
      </c>
      <c r="I99" s="134">
        <v>0</v>
      </c>
    </row>
    <row r="100" spans="2:9" s="95" customFormat="1" x14ac:dyDescent="0.25">
      <c r="C100" s="96" t="s">
        <v>43</v>
      </c>
      <c r="D100" s="134">
        <v>0</v>
      </c>
      <c r="E100" s="134">
        <v>0.52800000000000002</v>
      </c>
      <c r="F100" s="134">
        <v>0.60599999999999998</v>
      </c>
      <c r="G100" s="134">
        <v>0.80697000000000008</v>
      </c>
      <c r="H100" s="134">
        <v>0</v>
      </c>
      <c r="I100" s="134">
        <v>0</v>
      </c>
    </row>
    <row r="101" spans="2:9" s="95" customFormat="1" x14ac:dyDescent="0.25">
      <c r="C101" s="96" t="s">
        <v>31</v>
      </c>
      <c r="D101" s="134">
        <v>0</v>
      </c>
      <c r="E101" s="134">
        <v>0</v>
      </c>
      <c r="F101" s="134">
        <v>0</v>
      </c>
      <c r="G101" s="134">
        <v>0</v>
      </c>
      <c r="H101" s="134">
        <v>0</v>
      </c>
      <c r="I101" s="134">
        <v>0</v>
      </c>
    </row>
    <row r="102" spans="2:9" s="95" customFormat="1" x14ac:dyDescent="0.25">
      <c r="C102" s="96" t="s">
        <v>18</v>
      </c>
      <c r="D102" s="134">
        <v>4.5999999999999999E-2</v>
      </c>
      <c r="E102" s="134">
        <v>2.3E-2</v>
      </c>
      <c r="F102" s="134">
        <v>2.3E-2</v>
      </c>
      <c r="G102" s="134">
        <v>0</v>
      </c>
      <c r="H102" s="134">
        <v>0</v>
      </c>
      <c r="I102" s="134">
        <v>1.1699999999999999E-2</v>
      </c>
    </row>
    <row r="103" spans="2:9" s="95" customFormat="1" x14ac:dyDescent="0.25">
      <c r="C103" s="96" t="s">
        <v>19</v>
      </c>
      <c r="D103" s="134">
        <v>0</v>
      </c>
      <c r="E103" s="134">
        <v>15.045777217000001</v>
      </c>
      <c r="F103" s="134">
        <v>0</v>
      </c>
      <c r="G103" s="134">
        <v>0</v>
      </c>
      <c r="H103" s="134">
        <v>0</v>
      </c>
      <c r="I103" s="134">
        <v>1.3366207170000002</v>
      </c>
    </row>
    <row r="104" spans="2:9" s="95" customFormat="1" x14ac:dyDescent="0.25">
      <c r="C104" s="96" t="s">
        <v>12</v>
      </c>
      <c r="D104" s="134">
        <v>0</v>
      </c>
      <c r="E104" s="134">
        <v>1.2441</v>
      </c>
      <c r="F104" s="134">
        <v>0</v>
      </c>
      <c r="G104" s="134">
        <v>7.0735728906072382E-2</v>
      </c>
      <c r="H104" s="134">
        <v>0.12397692990239557</v>
      </c>
      <c r="I104" s="134">
        <v>0</v>
      </c>
    </row>
    <row r="105" spans="2:9" s="95" customFormat="1" ht="15.75" thickBot="1" x14ac:dyDescent="0.3">
      <c r="B105" s="89"/>
      <c r="C105" s="89" t="s">
        <v>20</v>
      </c>
      <c r="D105" s="132">
        <v>4.5999999999999999E-2</v>
      </c>
      <c r="E105" s="132">
        <v>15.596777217</v>
      </c>
      <c r="F105" s="132">
        <v>0.629</v>
      </c>
      <c r="G105" s="132">
        <v>0.80697000000000008</v>
      </c>
      <c r="H105" s="132">
        <v>0</v>
      </c>
      <c r="I105" s="132">
        <v>1.3483207170000002</v>
      </c>
    </row>
    <row r="106" spans="2:9" s="95" customFormat="1" x14ac:dyDescent="0.25">
      <c r="B106" s="38" t="s">
        <v>33</v>
      </c>
      <c r="C106" s="95" t="s">
        <v>9</v>
      </c>
      <c r="D106" s="130">
        <v>0</v>
      </c>
      <c r="E106" s="130">
        <v>0</v>
      </c>
      <c r="F106" s="130">
        <v>0</v>
      </c>
      <c r="G106" s="130">
        <v>0</v>
      </c>
      <c r="H106" s="130">
        <v>0</v>
      </c>
      <c r="I106" s="130">
        <v>0</v>
      </c>
    </row>
    <row r="107" spans="2:9" s="95" customFormat="1" x14ac:dyDescent="0.25">
      <c r="C107" s="95" t="s">
        <v>10</v>
      </c>
      <c r="D107" s="131">
        <v>1.35E-2</v>
      </c>
      <c r="E107" s="131">
        <v>6.0000000000000001E-3</v>
      </c>
      <c r="F107" s="131">
        <v>0.22800000000000001</v>
      </c>
      <c r="G107" s="131">
        <v>0.67300000000000004</v>
      </c>
      <c r="H107" s="131">
        <v>1.4E-2</v>
      </c>
      <c r="I107" s="131">
        <v>0</v>
      </c>
    </row>
    <row r="108" spans="2:9" s="95" customFormat="1" x14ac:dyDescent="0.25">
      <c r="C108" s="95" t="s">
        <v>14</v>
      </c>
      <c r="D108" s="131">
        <v>0</v>
      </c>
      <c r="E108" s="131">
        <v>0</v>
      </c>
      <c r="F108" s="131">
        <v>0</v>
      </c>
      <c r="G108" s="131">
        <v>0</v>
      </c>
      <c r="H108" s="131">
        <v>0</v>
      </c>
      <c r="I108" s="131">
        <v>0</v>
      </c>
    </row>
    <row r="109" spans="2:9" s="95" customFormat="1" x14ac:dyDescent="0.25">
      <c r="C109" s="96" t="s">
        <v>43</v>
      </c>
      <c r="D109" s="131">
        <v>0.25</v>
      </c>
      <c r="E109" s="131">
        <v>0</v>
      </c>
      <c r="F109" s="131">
        <v>1.9765138219999998</v>
      </c>
      <c r="G109" s="131">
        <v>0</v>
      </c>
      <c r="H109" s="131">
        <v>0</v>
      </c>
      <c r="I109" s="131">
        <v>0</v>
      </c>
    </row>
    <row r="110" spans="2:9" s="95" customFormat="1" x14ac:dyDescent="0.25">
      <c r="C110" s="96" t="s">
        <v>31</v>
      </c>
      <c r="D110" s="131">
        <v>0</v>
      </c>
      <c r="E110" s="131">
        <v>0</v>
      </c>
      <c r="F110" s="131">
        <v>0</v>
      </c>
      <c r="G110" s="131">
        <v>0</v>
      </c>
      <c r="H110" s="131">
        <v>0</v>
      </c>
      <c r="I110" s="131">
        <v>0</v>
      </c>
    </row>
    <row r="111" spans="2:9" s="95" customFormat="1" x14ac:dyDescent="0.25">
      <c r="C111" s="96" t="s">
        <v>18</v>
      </c>
      <c r="D111" s="131">
        <v>0</v>
      </c>
      <c r="E111" s="131">
        <v>0</v>
      </c>
      <c r="F111" s="131">
        <v>0</v>
      </c>
      <c r="G111" s="131">
        <v>0</v>
      </c>
      <c r="H111" s="131">
        <v>0</v>
      </c>
      <c r="I111" s="131">
        <v>0</v>
      </c>
    </row>
    <row r="112" spans="2:9" s="95" customFormat="1" x14ac:dyDescent="0.25">
      <c r="C112" s="96" t="s">
        <v>19</v>
      </c>
      <c r="D112" s="131">
        <v>1.2669999999999999</v>
      </c>
      <c r="E112" s="131">
        <v>3.55302637</v>
      </c>
      <c r="F112" s="131">
        <v>0</v>
      </c>
      <c r="G112" s="131">
        <v>0</v>
      </c>
      <c r="H112" s="131">
        <v>0</v>
      </c>
      <c r="I112" s="131">
        <v>0</v>
      </c>
    </row>
    <row r="113" spans="2:9" s="95" customFormat="1" x14ac:dyDescent="0.25">
      <c r="C113" s="96" t="s">
        <v>12</v>
      </c>
      <c r="D113" s="131">
        <v>0</v>
      </c>
      <c r="E113" s="131">
        <v>0</v>
      </c>
      <c r="F113" s="131">
        <v>0</v>
      </c>
      <c r="G113" s="131">
        <v>0</v>
      </c>
      <c r="H113" s="131">
        <v>0</v>
      </c>
      <c r="I113" s="131">
        <v>0</v>
      </c>
    </row>
    <row r="114" spans="2:9" s="95" customFormat="1" ht="15.75" thickBot="1" x14ac:dyDescent="0.3">
      <c r="B114" s="89"/>
      <c r="C114" s="89" t="s">
        <v>20</v>
      </c>
      <c r="D114" s="132">
        <v>1.5305</v>
      </c>
      <c r="E114" s="132">
        <v>3.5590263699999998</v>
      </c>
      <c r="F114" s="132">
        <v>2.204513822</v>
      </c>
      <c r="G114" s="132">
        <v>0.67300000000000004</v>
      </c>
      <c r="H114" s="132">
        <v>1.4E-2</v>
      </c>
      <c r="I114" s="132">
        <v>0</v>
      </c>
    </row>
    <row r="115" spans="2:9" s="95" customFormat="1" x14ac:dyDescent="0.25">
      <c r="B115" s="38" t="s">
        <v>37</v>
      </c>
      <c r="C115" s="95" t="s">
        <v>9</v>
      </c>
      <c r="D115" s="130">
        <v>0</v>
      </c>
      <c r="E115" s="130">
        <v>0</v>
      </c>
      <c r="F115" s="130">
        <v>0</v>
      </c>
      <c r="G115" s="130">
        <v>0</v>
      </c>
      <c r="H115" s="130">
        <v>0</v>
      </c>
      <c r="I115" s="130">
        <v>0</v>
      </c>
    </row>
    <row r="116" spans="2:9" s="95" customFormat="1" x14ac:dyDescent="0.25">
      <c r="C116" s="95" t="s">
        <v>10</v>
      </c>
      <c r="D116" s="131">
        <v>0</v>
      </c>
      <c r="E116" s="131">
        <v>0</v>
      </c>
      <c r="F116" s="131">
        <v>0</v>
      </c>
      <c r="G116" s="131">
        <v>0</v>
      </c>
      <c r="H116" s="131">
        <v>0</v>
      </c>
      <c r="I116" s="131">
        <v>0</v>
      </c>
    </row>
    <row r="117" spans="2:9" s="95" customFormat="1" x14ac:dyDescent="0.25">
      <c r="C117" s="95" t="s">
        <v>14</v>
      </c>
      <c r="D117" s="131">
        <v>0</v>
      </c>
      <c r="E117" s="131">
        <v>0</v>
      </c>
      <c r="F117" s="131">
        <v>0</v>
      </c>
      <c r="G117" s="131">
        <v>0</v>
      </c>
      <c r="H117" s="131">
        <v>0</v>
      </c>
      <c r="I117" s="131">
        <v>0</v>
      </c>
    </row>
    <row r="118" spans="2:9" s="95" customFormat="1" x14ac:dyDescent="0.25">
      <c r="C118" s="96" t="s">
        <v>43</v>
      </c>
      <c r="D118" s="131">
        <v>0</v>
      </c>
      <c r="E118" s="131">
        <v>0.223</v>
      </c>
      <c r="F118" s="131">
        <v>2.178588671</v>
      </c>
      <c r="G118" s="131">
        <v>0</v>
      </c>
      <c r="H118" s="131">
        <v>0</v>
      </c>
      <c r="I118" s="131">
        <v>0</v>
      </c>
    </row>
    <row r="119" spans="2:9" s="95" customFormat="1" x14ac:dyDescent="0.25">
      <c r="C119" s="96" t="s">
        <v>31</v>
      </c>
      <c r="D119" s="131">
        <v>0</v>
      </c>
      <c r="E119" s="131">
        <v>0</v>
      </c>
      <c r="F119" s="131">
        <v>0</v>
      </c>
      <c r="G119" s="131">
        <v>0</v>
      </c>
      <c r="H119" s="131">
        <v>0</v>
      </c>
      <c r="I119" s="131">
        <v>0</v>
      </c>
    </row>
    <row r="120" spans="2:9" s="95" customFormat="1" x14ac:dyDescent="0.25">
      <c r="C120" s="96" t="s">
        <v>18</v>
      </c>
      <c r="D120" s="131">
        <v>3.3E-3</v>
      </c>
      <c r="E120" s="131">
        <v>5.8790000000000002E-2</v>
      </c>
      <c r="F120" s="131">
        <v>9.3200000000000005E-2</v>
      </c>
      <c r="G120" s="131">
        <v>0.18640000000000004</v>
      </c>
      <c r="H120" s="131">
        <v>0.27960000000000002</v>
      </c>
      <c r="I120" s="131">
        <v>0.37280000000000008</v>
      </c>
    </row>
    <row r="121" spans="2:9" s="95" customFormat="1" x14ac:dyDescent="0.25">
      <c r="C121" s="96" t="s">
        <v>19</v>
      </c>
      <c r="D121" s="131">
        <v>0</v>
      </c>
      <c r="E121" s="131">
        <v>0.71420000000000006</v>
      </c>
      <c r="F121" s="131">
        <v>0</v>
      </c>
      <c r="G121" s="131">
        <v>0</v>
      </c>
      <c r="H121" s="131">
        <v>0</v>
      </c>
      <c r="I121" s="131">
        <v>0</v>
      </c>
    </row>
    <row r="122" spans="2:9" s="95" customFormat="1" x14ac:dyDescent="0.25">
      <c r="C122" s="96" t="s">
        <v>12</v>
      </c>
      <c r="D122" s="131">
        <v>0</v>
      </c>
      <c r="E122" s="131">
        <v>0</v>
      </c>
      <c r="F122" s="131">
        <v>0</v>
      </c>
      <c r="G122" s="131">
        <v>0</v>
      </c>
      <c r="H122" s="131">
        <v>0</v>
      </c>
      <c r="I122" s="131">
        <v>0</v>
      </c>
    </row>
    <row r="123" spans="2:9" s="95" customFormat="1" ht="15.75" thickBot="1" x14ac:dyDescent="0.3">
      <c r="B123" s="89"/>
      <c r="C123" s="89" t="s">
        <v>20</v>
      </c>
      <c r="D123" s="133">
        <v>3.3E-3</v>
      </c>
      <c r="E123" s="133">
        <v>0.99599000000000004</v>
      </c>
      <c r="F123" s="133">
        <v>2.2717886709999999</v>
      </c>
      <c r="G123" s="133">
        <v>0.18640000000000004</v>
      </c>
      <c r="H123" s="133">
        <v>0.27960000000000002</v>
      </c>
      <c r="I123" s="133">
        <v>0.37280000000000008</v>
      </c>
    </row>
    <row r="124" spans="2:9" s="95" customFormat="1" x14ac:dyDescent="0.25"/>
    <row r="125" spans="2:9" s="95" customFormat="1" x14ac:dyDescent="0.25"/>
    <row r="126" spans="2:9" s="95" customFormat="1" x14ac:dyDescent="0.25"/>
    <row r="127" spans="2:9" s="95" customFormat="1" x14ac:dyDescent="0.25"/>
    <row r="128" spans="2:9" s="95" customFormat="1" x14ac:dyDescent="0.25"/>
    <row r="129" s="95" customFormat="1" x14ac:dyDescent="0.25"/>
    <row r="130" s="95" customFormat="1" x14ac:dyDescent="0.25"/>
    <row r="131" s="95" customFormat="1" x14ac:dyDescent="0.25"/>
    <row r="132" s="95" customFormat="1" x14ac:dyDescent="0.25"/>
    <row r="133" s="95" customFormat="1" x14ac:dyDescent="0.25"/>
    <row r="134" s="95" customFormat="1" x14ac:dyDescent="0.25"/>
    <row r="135" s="95" customFormat="1" x14ac:dyDescent="0.25"/>
    <row r="136" s="95" customFormat="1" x14ac:dyDescent="0.25"/>
    <row r="137" s="95" customFormat="1" x14ac:dyDescent="0.25"/>
    <row r="138" s="95" customFormat="1" x14ac:dyDescent="0.25"/>
    <row r="139" s="95" customFormat="1" x14ac:dyDescent="0.25"/>
    <row r="140" s="95" customFormat="1" x14ac:dyDescent="0.25"/>
    <row r="141" s="95" customFormat="1" x14ac:dyDescent="0.25"/>
    <row r="142" s="95" customFormat="1" x14ac:dyDescent="0.25"/>
    <row r="143" s="95" customFormat="1" x14ac:dyDescent="0.25"/>
    <row r="144" s="95" customFormat="1" x14ac:dyDescent="0.25"/>
    <row r="145" s="95" customFormat="1" x14ac:dyDescent="0.25"/>
    <row r="146" s="95" customFormat="1" x14ac:dyDescent="0.25"/>
    <row r="147" s="95" customFormat="1" x14ac:dyDescent="0.25"/>
    <row r="148" s="95" customFormat="1" x14ac:dyDescent="0.25"/>
    <row r="149" s="95" customFormat="1" x14ac:dyDescent="0.25"/>
    <row r="150" s="95" customFormat="1" x14ac:dyDescent="0.25"/>
    <row r="151" s="95" customFormat="1" x14ac:dyDescent="0.25"/>
    <row r="152" s="95" customFormat="1" x14ac:dyDescent="0.25"/>
    <row r="153" s="95" customFormat="1" x14ac:dyDescent="0.25"/>
    <row r="154" s="95" customFormat="1" x14ac:dyDescent="0.25"/>
    <row r="155" s="95" customFormat="1" x14ac:dyDescent="0.25"/>
    <row r="156" s="95" customFormat="1" x14ac:dyDescent="0.25"/>
    <row r="157" s="95" customFormat="1" x14ac:dyDescent="0.25"/>
    <row r="158" s="95" customFormat="1" x14ac:dyDescent="0.25"/>
    <row r="159" s="95" customFormat="1" x14ac:dyDescent="0.25"/>
    <row r="160" s="95" customFormat="1" x14ac:dyDescent="0.25"/>
    <row r="161" s="95" customFormat="1" x14ac:dyDescent="0.25"/>
    <row r="162" s="95" customFormat="1" x14ac:dyDescent="0.25"/>
    <row r="163" s="95" customFormat="1" x14ac:dyDescent="0.25"/>
    <row r="164" s="95" customFormat="1" x14ac:dyDescent="0.25"/>
    <row r="165" s="95" customFormat="1" x14ac:dyDescent="0.25"/>
    <row r="166" s="95" customFormat="1" x14ac:dyDescent="0.25"/>
    <row r="167" s="95" customFormat="1" x14ac:dyDescent="0.25"/>
    <row r="168" s="95" customFormat="1" x14ac:dyDescent="0.25"/>
    <row r="169" s="95" customFormat="1" x14ac:dyDescent="0.25"/>
    <row r="170" s="95" customFormat="1" x14ac:dyDescent="0.25"/>
    <row r="171" s="95" customFormat="1" x14ac:dyDescent="0.25"/>
    <row r="172" s="95" customFormat="1" x14ac:dyDescent="0.25"/>
    <row r="173" s="95" customFormat="1" x14ac:dyDescent="0.25"/>
    <row r="174" s="95" customFormat="1" x14ac:dyDescent="0.25"/>
    <row r="175" s="95" customFormat="1" x14ac:dyDescent="0.25"/>
    <row r="176" s="95" customFormat="1" x14ac:dyDescent="0.25"/>
    <row r="177" s="95" customFormat="1" x14ac:dyDescent="0.25"/>
    <row r="178" s="95" customFormat="1" x14ac:dyDescent="0.25"/>
    <row r="179" s="95" customFormat="1" x14ac:dyDescent="0.25"/>
    <row r="180" s="95" customFormat="1" x14ac:dyDescent="0.25"/>
    <row r="181" s="95" customFormat="1" x14ac:dyDescent="0.25"/>
    <row r="182" s="95" customFormat="1" x14ac:dyDescent="0.25"/>
    <row r="183" s="95" customFormat="1" x14ac:dyDescent="0.25"/>
    <row r="184" s="95" customFormat="1" x14ac:dyDescent="0.25"/>
    <row r="185" s="95" customFormat="1" x14ac:dyDescent="0.25"/>
    <row r="186" s="95" customFormat="1" x14ac:dyDescent="0.25"/>
    <row r="187" s="95" customFormat="1" x14ac:dyDescent="0.25"/>
    <row r="188" s="95" customFormat="1" x14ac:dyDescent="0.25"/>
    <row r="189" s="95" customFormat="1" x14ac:dyDescent="0.25"/>
    <row r="190" s="95" customFormat="1" x14ac:dyDescent="0.25"/>
    <row r="191" s="95" customFormat="1" x14ac:dyDescent="0.25"/>
    <row r="192" s="95" customFormat="1" x14ac:dyDescent="0.25"/>
    <row r="193" s="95" customFormat="1" x14ac:dyDescent="0.25"/>
    <row r="194" s="95" customFormat="1" x14ac:dyDescent="0.25"/>
    <row r="195" s="95" customFormat="1" x14ac:dyDescent="0.25"/>
    <row r="196" s="95" customFormat="1" x14ac:dyDescent="0.25"/>
    <row r="197" s="95" customFormat="1" x14ac:dyDescent="0.25"/>
    <row r="198" s="95" customFormat="1" x14ac:dyDescent="0.25"/>
    <row r="199" s="95" customFormat="1" x14ac:dyDescent="0.25"/>
    <row r="200" s="95" customFormat="1" x14ac:dyDescent="0.25"/>
    <row r="201" s="95" customFormat="1" x14ac:dyDescent="0.25"/>
    <row r="202" s="95" customFormat="1" x14ac:dyDescent="0.25"/>
    <row r="203" s="95" customFormat="1" x14ac:dyDescent="0.25"/>
    <row r="204" s="95" customFormat="1" x14ac:dyDescent="0.25"/>
    <row r="205" s="95" customFormat="1" x14ac:dyDescent="0.25"/>
    <row r="206" s="95" customFormat="1" x14ac:dyDescent="0.25"/>
    <row r="207" s="95" customFormat="1" x14ac:dyDescent="0.25"/>
    <row r="208" s="95" customFormat="1" x14ac:dyDescent="0.25"/>
    <row r="209" s="95" customFormat="1" x14ac:dyDescent="0.25"/>
    <row r="210" s="95" customFormat="1" x14ac:dyDescent="0.25"/>
    <row r="211" s="95" customFormat="1" x14ac:dyDescent="0.25"/>
    <row r="212" s="95" customFormat="1" x14ac:dyDescent="0.25"/>
    <row r="213" s="95" customFormat="1" x14ac:dyDescent="0.25"/>
    <row r="214" s="95" customFormat="1" x14ac:dyDescent="0.25"/>
    <row r="215" s="95" customFormat="1" x14ac:dyDescent="0.25"/>
    <row r="216" s="95" customFormat="1" x14ac:dyDescent="0.25"/>
    <row r="217" s="95" customFormat="1" x14ac:dyDescent="0.25"/>
    <row r="218" s="95" customFormat="1" x14ac:dyDescent="0.25"/>
    <row r="219" s="95" customFormat="1" x14ac:dyDescent="0.25"/>
    <row r="220" s="95" customFormat="1" x14ac:dyDescent="0.25"/>
    <row r="221" s="95" customFormat="1" x14ac:dyDescent="0.25"/>
    <row r="222" s="95" customFormat="1" x14ac:dyDescent="0.25"/>
    <row r="223" s="95" customFormat="1" x14ac:dyDescent="0.25"/>
    <row r="224" s="95" customFormat="1" x14ac:dyDescent="0.25"/>
    <row r="225" s="95" customFormat="1" x14ac:dyDescent="0.25"/>
    <row r="226" s="95" customFormat="1" x14ac:dyDescent="0.25"/>
    <row r="227" s="95" customFormat="1" x14ac:dyDescent="0.25"/>
    <row r="228" s="95" customFormat="1" x14ac:dyDescent="0.25"/>
    <row r="229" s="95" customFormat="1" x14ac:dyDescent="0.25"/>
    <row r="230" s="95" customFormat="1" x14ac:dyDescent="0.25"/>
    <row r="231" s="95" customFormat="1" x14ac:dyDescent="0.25"/>
    <row r="232" s="95" customFormat="1" x14ac:dyDescent="0.25"/>
    <row r="233" s="95" customFormat="1" x14ac:dyDescent="0.25"/>
    <row r="234" s="95" customFormat="1" x14ac:dyDescent="0.25"/>
    <row r="235" s="95" customFormat="1" x14ac:dyDescent="0.25"/>
    <row r="236" s="95" customFormat="1" x14ac:dyDescent="0.25"/>
    <row r="237" s="95" customFormat="1" x14ac:dyDescent="0.25"/>
    <row r="238" s="95" customFormat="1" x14ac:dyDescent="0.25"/>
    <row r="239" s="95" customFormat="1" x14ac:dyDescent="0.25"/>
    <row r="240" s="95" customFormat="1" x14ac:dyDescent="0.25"/>
    <row r="241" s="95" customFormat="1" x14ac:dyDescent="0.25"/>
    <row r="242" s="95" customFormat="1" x14ac:dyDescent="0.25"/>
    <row r="243" s="95" customFormat="1" x14ac:dyDescent="0.25"/>
    <row r="244" s="95" customFormat="1" x14ac:dyDescent="0.25"/>
    <row r="245" s="95" customFormat="1" x14ac:dyDescent="0.25"/>
    <row r="246" s="95" customFormat="1" x14ac:dyDescent="0.25"/>
    <row r="247" s="95" customFormat="1" x14ac:dyDescent="0.25"/>
    <row r="248" s="95" customFormat="1" x14ac:dyDescent="0.25"/>
    <row r="249" s="95" customFormat="1" x14ac:dyDescent="0.25"/>
    <row r="250" s="95" customFormat="1" x14ac:dyDescent="0.25"/>
    <row r="251" s="95" customFormat="1" x14ac:dyDescent="0.25"/>
    <row r="252" s="95" customFormat="1" x14ac:dyDescent="0.25"/>
    <row r="253" s="95" customFormat="1" x14ac:dyDescent="0.25"/>
    <row r="254" s="95" customFormat="1" x14ac:dyDescent="0.25"/>
    <row r="255" s="95" customFormat="1" x14ac:dyDescent="0.25"/>
    <row r="256" s="95" customFormat="1" x14ac:dyDescent="0.25"/>
    <row r="257" s="95" customFormat="1" x14ac:dyDescent="0.25"/>
    <row r="258" s="95" customFormat="1" x14ac:dyDescent="0.25"/>
    <row r="259" s="95" customFormat="1" x14ac:dyDescent="0.25"/>
    <row r="260" s="95" customFormat="1" x14ac:dyDescent="0.25"/>
    <row r="261" s="95" customFormat="1" x14ac:dyDescent="0.25"/>
    <row r="262" s="95" customFormat="1" x14ac:dyDescent="0.25"/>
    <row r="263" s="95" customFormat="1" x14ac:dyDescent="0.25"/>
    <row r="264" s="95" customFormat="1" x14ac:dyDescent="0.25"/>
    <row r="265" s="95" customFormat="1" x14ac:dyDescent="0.25"/>
    <row r="266" s="95" customFormat="1" x14ac:dyDescent="0.25"/>
    <row r="267" s="95" customFormat="1" x14ac:dyDescent="0.25"/>
    <row r="268" s="95" customFormat="1" x14ac:dyDescent="0.25"/>
    <row r="269" s="95" customFormat="1" x14ac:dyDescent="0.25"/>
    <row r="270" s="95" customFormat="1" x14ac:dyDescent="0.25"/>
    <row r="271" s="95" customFormat="1" x14ac:dyDescent="0.25"/>
    <row r="272" s="95" customFormat="1" x14ac:dyDescent="0.25"/>
    <row r="273" s="95" customFormat="1" x14ac:dyDescent="0.25"/>
    <row r="274" s="95" customFormat="1" x14ac:dyDescent="0.25"/>
    <row r="275" s="95" customFormat="1" x14ac:dyDescent="0.25"/>
    <row r="276" s="95" customFormat="1" x14ac:dyDescent="0.25"/>
    <row r="277" s="95" customFormat="1" x14ac:dyDescent="0.25"/>
    <row r="278" s="95" customFormat="1" x14ac:dyDescent="0.25"/>
    <row r="279" s="95" customFormat="1" x14ac:dyDescent="0.25"/>
    <row r="280" s="95" customFormat="1" x14ac:dyDescent="0.25"/>
    <row r="281" s="95" customFormat="1" x14ac:dyDescent="0.25"/>
    <row r="282" s="95" customFormat="1" x14ac:dyDescent="0.25"/>
    <row r="283" s="95" customFormat="1" x14ac:dyDescent="0.25"/>
    <row r="284" s="95" customFormat="1" x14ac:dyDescent="0.25"/>
    <row r="285" s="95" customFormat="1" x14ac:dyDescent="0.25"/>
    <row r="286" s="95" customFormat="1" x14ac:dyDescent="0.25"/>
    <row r="287" s="95" customFormat="1" x14ac:dyDescent="0.25"/>
    <row r="288" s="95" customFormat="1" x14ac:dyDescent="0.25"/>
    <row r="289" s="95" customFormat="1" x14ac:dyDescent="0.25"/>
    <row r="290" s="95" customFormat="1" x14ac:dyDescent="0.25"/>
    <row r="291" s="95" customFormat="1" x14ac:dyDescent="0.25"/>
    <row r="292" s="95" customFormat="1" x14ac:dyDescent="0.25"/>
    <row r="293" s="95" customFormat="1" x14ac:dyDescent="0.25"/>
    <row r="294" s="95" customFormat="1" x14ac:dyDescent="0.25"/>
    <row r="295" s="95" customFormat="1" x14ac:dyDescent="0.25"/>
    <row r="296" s="95" customFormat="1" x14ac:dyDescent="0.25"/>
    <row r="297" s="95" customFormat="1" x14ac:dyDescent="0.25"/>
    <row r="298" s="95" customFormat="1" x14ac:dyDescent="0.25"/>
    <row r="299" s="95" customFormat="1" x14ac:dyDescent="0.25"/>
    <row r="300" s="95" customFormat="1" x14ac:dyDescent="0.25"/>
    <row r="301" s="95" customFormat="1" x14ac:dyDescent="0.25"/>
    <row r="302" s="95" customFormat="1" x14ac:dyDescent="0.25"/>
    <row r="303" s="95" customFormat="1" x14ac:dyDescent="0.25"/>
    <row r="304" s="95" customFormat="1" x14ac:dyDescent="0.25"/>
    <row r="305" s="95" customFormat="1" x14ac:dyDescent="0.25"/>
    <row r="306" s="95" customFormat="1" x14ac:dyDescent="0.25"/>
    <row r="307" s="95" customFormat="1" x14ac:dyDescent="0.25"/>
    <row r="308" s="95" customFormat="1" x14ac:dyDescent="0.25"/>
    <row r="309" s="95" customFormat="1" x14ac:dyDescent="0.25"/>
    <row r="310" s="95" customFormat="1" x14ac:dyDescent="0.25"/>
    <row r="311" s="95" customFormat="1" x14ac:dyDescent="0.25"/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1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54" customWidth="1"/>
    <col min="2" max="2" width="14" style="54" customWidth="1"/>
    <col min="3" max="3" width="26.28515625" style="54" bestFit="1" customWidth="1"/>
    <col min="4" max="9" width="10.85546875" style="54" customWidth="1"/>
    <col min="10" max="16384" width="9.140625" style="54"/>
  </cols>
  <sheetData>
    <row r="1" spans="2:9" ht="15.75" thickBot="1" x14ac:dyDescent="0.3"/>
    <row r="2" spans="2:9" ht="19.5" thickBot="1" x14ac:dyDescent="0.3">
      <c r="B2" s="181" t="s">
        <v>58</v>
      </c>
      <c r="C2" s="182"/>
      <c r="D2" s="182"/>
      <c r="E2" s="182"/>
      <c r="F2" s="182"/>
      <c r="G2" s="182"/>
      <c r="H2" s="182"/>
      <c r="I2" s="182"/>
    </row>
    <row r="3" spans="2:9" x14ac:dyDescent="0.25">
      <c r="B3" s="93" t="s">
        <v>104</v>
      </c>
      <c r="C3" s="56"/>
      <c r="D3" s="57"/>
      <c r="E3" s="57"/>
      <c r="F3" s="57"/>
      <c r="G3" s="57"/>
      <c r="H3" s="57"/>
      <c r="I3" s="57"/>
    </row>
    <row r="4" spans="2:9" x14ac:dyDescent="0.25">
      <c r="B4" s="59">
        <v>41715</v>
      </c>
      <c r="C4" s="60"/>
      <c r="D4" s="60"/>
      <c r="E4" s="60"/>
      <c r="F4" s="60"/>
      <c r="G4" s="60"/>
      <c r="H4" s="60"/>
      <c r="I4" s="60"/>
    </row>
    <row r="5" spans="2:9" s="95" customFormat="1" x14ac:dyDescent="0.25">
      <c r="B5" s="92"/>
      <c r="C5" s="60"/>
      <c r="D5" s="60"/>
      <c r="E5" s="60"/>
      <c r="F5" s="60"/>
      <c r="G5" s="60"/>
      <c r="H5" s="60"/>
      <c r="I5" s="60"/>
    </row>
    <row r="6" spans="2:9" ht="15.75" thickBot="1" x14ac:dyDescent="0.3">
      <c r="B6" s="61"/>
      <c r="C6" s="61" t="s">
        <v>89</v>
      </c>
      <c r="D6" s="61">
        <v>2013</v>
      </c>
      <c r="E6" s="61">
        <v>2014</v>
      </c>
      <c r="F6" s="61">
        <v>2016</v>
      </c>
      <c r="G6" s="61">
        <v>2018</v>
      </c>
      <c r="H6" s="61">
        <v>2020</v>
      </c>
      <c r="I6" s="61">
        <v>2025</v>
      </c>
    </row>
    <row r="7" spans="2:9" x14ac:dyDescent="0.25">
      <c r="B7" s="38" t="s">
        <v>75</v>
      </c>
      <c r="C7" s="55" t="s">
        <v>59</v>
      </c>
      <c r="D7" s="68">
        <v>4.3254999999999999</v>
      </c>
      <c r="E7" s="68">
        <v>12.275707125000002</v>
      </c>
      <c r="F7" s="68">
        <v>39.344851086377346</v>
      </c>
      <c r="G7" s="68">
        <v>0.95747000051329179</v>
      </c>
      <c r="H7" s="68">
        <v>0</v>
      </c>
      <c r="I7" s="68">
        <v>0.34240501699999992</v>
      </c>
    </row>
    <row r="8" spans="2:9" s="95" customFormat="1" x14ac:dyDescent="0.25">
      <c r="B8" s="96"/>
      <c r="C8" s="96" t="s">
        <v>60</v>
      </c>
      <c r="D8" s="68">
        <v>1.6915</v>
      </c>
      <c r="E8" s="68">
        <v>6.4755947729999992</v>
      </c>
      <c r="F8" s="68">
        <v>21.723716107000001</v>
      </c>
      <c r="G8" s="68">
        <v>0.13350000051329169</v>
      </c>
      <c r="H8" s="68">
        <v>0</v>
      </c>
      <c r="I8" s="68">
        <v>0.34240501699999992</v>
      </c>
    </row>
    <row r="9" spans="2:9" s="95" customFormat="1" ht="15.75" thickBot="1" x14ac:dyDescent="0.3">
      <c r="B9" s="58"/>
      <c r="C9" s="58" t="s">
        <v>61</v>
      </c>
      <c r="D9" s="135">
        <v>2.6339999999999999</v>
      </c>
      <c r="E9" s="135">
        <v>5.8001123520000011</v>
      </c>
      <c r="F9" s="135">
        <v>17.621134979377342</v>
      </c>
      <c r="G9" s="135">
        <v>0.82396999999999998</v>
      </c>
      <c r="H9" s="135">
        <v>0</v>
      </c>
      <c r="I9" s="135">
        <v>0</v>
      </c>
    </row>
    <row r="10" spans="2:9" s="95" customFormat="1" ht="14.45" x14ac:dyDescent="0.3"/>
    <row r="11" spans="2:9" s="95" customFormat="1" ht="14.45" x14ac:dyDescent="0.3"/>
    <row r="12" spans="2:9" s="95" customFormat="1" ht="14.45" x14ac:dyDescent="0.3"/>
    <row r="13" spans="2:9" s="95" customFormat="1" ht="14.45" x14ac:dyDescent="0.3"/>
    <row r="14" spans="2:9" s="95" customFormat="1" ht="14.45" x14ac:dyDescent="0.3"/>
    <row r="15" spans="2:9" s="95" customFormat="1" ht="14.45" x14ac:dyDescent="0.3"/>
    <row r="16" spans="2:9" s="95" customFormat="1" ht="14.45" x14ac:dyDescent="0.3"/>
    <row r="17" s="95" customFormat="1" ht="14.45" x14ac:dyDescent="0.3"/>
    <row r="18" s="95" customFormat="1" ht="14.45" x14ac:dyDescent="0.3"/>
    <row r="19" s="95" customFormat="1" ht="14.45" x14ac:dyDescent="0.3"/>
    <row r="20" s="95" customFormat="1" ht="14.45" x14ac:dyDescent="0.3"/>
    <row r="21" s="95" customFormat="1" ht="14.45" x14ac:dyDescent="0.3"/>
    <row r="22" s="95" customFormat="1" ht="14.45" x14ac:dyDescent="0.3"/>
    <row r="23" s="95" customFormat="1" x14ac:dyDescent="0.25"/>
    <row r="24" s="95" customFormat="1" x14ac:dyDescent="0.25"/>
    <row r="25" s="95" customFormat="1" x14ac:dyDescent="0.25"/>
    <row r="26" s="95" customFormat="1" x14ac:dyDescent="0.25"/>
    <row r="27" s="95" customFormat="1" x14ac:dyDescent="0.25"/>
    <row r="28" s="95" customFormat="1" x14ac:dyDescent="0.25"/>
    <row r="29" s="95" customFormat="1" x14ac:dyDescent="0.25"/>
    <row r="30" s="95" customFormat="1" x14ac:dyDescent="0.25"/>
    <row r="31" s="95" customFormat="1" x14ac:dyDescent="0.25"/>
    <row r="32" s="95" customFormat="1" x14ac:dyDescent="0.25"/>
    <row r="33" s="95" customFormat="1" x14ac:dyDescent="0.25"/>
    <row r="34" s="95" customFormat="1" x14ac:dyDescent="0.25"/>
    <row r="35" s="95" customFormat="1" x14ac:dyDescent="0.25"/>
    <row r="36" s="95" customFormat="1" x14ac:dyDescent="0.25"/>
    <row r="37" s="95" customFormat="1" x14ac:dyDescent="0.25"/>
    <row r="38" s="95" customFormat="1" x14ac:dyDescent="0.25"/>
    <row r="39" s="95" customFormat="1" x14ac:dyDescent="0.25"/>
    <row r="40" s="95" customFormat="1" x14ac:dyDescent="0.25"/>
    <row r="41" s="95" customFormat="1" x14ac:dyDescent="0.25"/>
    <row r="42" s="95" customFormat="1" x14ac:dyDescent="0.25"/>
    <row r="43" s="95" customFormat="1" x14ac:dyDescent="0.25"/>
    <row r="44" s="95" customFormat="1" x14ac:dyDescent="0.25"/>
    <row r="45" s="95" customFormat="1" x14ac:dyDescent="0.25"/>
    <row r="46" s="95" customFormat="1" x14ac:dyDescent="0.25"/>
    <row r="47" s="95" customFormat="1" x14ac:dyDescent="0.25"/>
    <row r="48" s="95" customFormat="1" x14ac:dyDescent="0.25"/>
    <row r="49" s="95" customFormat="1" x14ac:dyDescent="0.25"/>
    <row r="50" s="95" customFormat="1" x14ac:dyDescent="0.25"/>
    <row r="51" s="95" customFormat="1" x14ac:dyDescent="0.25"/>
    <row r="52" s="95" customFormat="1" x14ac:dyDescent="0.25"/>
    <row r="53" s="95" customFormat="1" x14ac:dyDescent="0.25"/>
    <row r="54" s="95" customFormat="1" x14ac:dyDescent="0.25"/>
    <row r="55" s="95" customFormat="1" x14ac:dyDescent="0.25"/>
    <row r="56" s="95" customFormat="1" x14ac:dyDescent="0.25"/>
    <row r="57" s="95" customFormat="1" x14ac:dyDescent="0.25"/>
    <row r="58" s="95" customFormat="1" x14ac:dyDescent="0.25"/>
    <row r="59" s="95" customFormat="1" x14ac:dyDescent="0.25"/>
    <row r="60" s="95" customFormat="1" x14ac:dyDescent="0.25"/>
    <row r="61" s="95" customFormat="1" x14ac:dyDescent="0.25"/>
    <row r="62" s="95" customFormat="1" x14ac:dyDescent="0.25"/>
    <row r="63" s="95" customFormat="1" x14ac:dyDescent="0.25"/>
    <row r="64" s="95" customFormat="1" x14ac:dyDescent="0.25"/>
    <row r="65" s="95" customFormat="1" x14ac:dyDescent="0.25"/>
    <row r="66" s="95" customFormat="1" x14ac:dyDescent="0.25"/>
    <row r="67" s="95" customFormat="1" x14ac:dyDescent="0.25"/>
    <row r="68" s="95" customFormat="1" x14ac:dyDescent="0.25"/>
    <row r="69" s="95" customFormat="1" x14ac:dyDescent="0.25"/>
    <row r="70" s="95" customFormat="1" x14ac:dyDescent="0.25"/>
    <row r="71" s="95" customFormat="1" x14ac:dyDescent="0.25"/>
    <row r="72" s="95" customFormat="1" x14ac:dyDescent="0.25"/>
    <row r="73" s="95" customFormat="1" x14ac:dyDescent="0.25"/>
    <row r="74" s="95" customFormat="1" x14ac:dyDescent="0.25"/>
    <row r="75" s="95" customFormat="1" x14ac:dyDescent="0.25"/>
    <row r="76" s="95" customFormat="1" x14ac:dyDescent="0.25"/>
    <row r="77" s="95" customFormat="1" x14ac:dyDescent="0.25"/>
    <row r="78" s="95" customFormat="1" x14ac:dyDescent="0.25"/>
    <row r="79" s="95" customFormat="1" x14ac:dyDescent="0.25"/>
    <row r="80" s="95" customFormat="1" x14ac:dyDescent="0.25"/>
    <row r="81" s="95" customFormat="1" x14ac:dyDescent="0.25"/>
    <row r="82" s="95" customFormat="1" x14ac:dyDescent="0.25"/>
    <row r="83" s="95" customFormat="1" x14ac:dyDescent="0.25"/>
    <row r="84" s="95" customFormat="1" x14ac:dyDescent="0.25"/>
    <row r="85" s="95" customFormat="1" x14ac:dyDescent="0.25"/>
    <row r="86" s="95" customFormat="1" x14ac:dyDescent="0.25"/>
    <row r="87" s="95" customFormat="1" x14ac:dyDescent="0.25"/>
    <row r="88" s="95" customFormat="1" x14ac:dyDescent="0.25"/>
    <row r="89" s="95" customFormat="1" x14ac:dyDescent="0.25"/>
    <row r="90" s="95" customFormat="1" x14ac:dyDescent="0.25"/>
    <row r="91" s="95" customFormat="1" x14ac:dyDescent="0.25"/>
    <row r="92" s="95" customFormat="1" x14ac:dyDescent="0.25"/>
    <row r="93" s="95" customFormat="1" x14ac:dyDescent="0.25"/>
    <row r="94" s="95" customFormat="1" x14ac:dyDescent="0.25"/>
    <row r="95" s="95" customFormat="1" x14ac:dyDescent="0.25"/>
    <row r="96" s="95" customFormat="1" x14ac:dyDescent="0.25"/>
    <row r="97" s="95" customFormat="1" x14ac:dyDescent="0.25"/>
    <row r="98" s="95" customFormat="1" x14ac:dyDescent="0.25"/>
    <row r="99" s="95" customFormat="1" x14ac:dyDescent="0.25"/>
    <row r="100" s="95" customFormat="1" x14ac:dyDescent="0.25"/>
    <row r="101" s="95" customFormat="1" x14ac:dyDescent="0.25"/>
    <row r="102" s="95" customFormat="1" x14ac:dyDescent="0.25"/>
    <row r="103" s="95" customFormat="1" x14ac:dyDescent="0.25"/>
    <row r="104" s="95" customFormat="1" x14ac:dyDescent="0.25"/>
    <row r="105" s="95" customFormat="1" x14ac:dyDescent="0.25"/>
    <row r="106" s="95" customFormat="1" x14ac:dyDescent="0.25"/>
    <row r="107" s="95" customFormat="1" x14ac:dyDescent="0.25"/>
    <row r="108" s="95" customFormat="1" x14ac:dyDescent="0.25"/>
    <row r="109" s="95" customFormat="1" x14ac:dyDescent="0.25"/>
    <row r="110" s="95" customFormat="1" x14ac:dyDescent="0.25"/>
    <row r="111" s="95" customFormat="1" x14ac:dyDescent="0.25"/>
    <row r="112" s="95" customFormat="1" x14ac:dyDescent="0.25"/>
    <row r="113" s="95" customFormat="1" x14ac:dyDescent="0.25"/>
    <row r="114" s="95" customFormat="1" x14ac:dyDescent="0.25"/>
    <row r="115" s="95" customFormat="1" x14ac:dyDescent="0.25"/>
    <row r="116" s="95" customFormat="1" x14ac:dyDescent="0.25"/>
    <row r="117" s="95" customFormat="1" x14ac:dyDescent="0.25"/>
    <row r="118" s="95" customFormat="1" x14ac:dyDescent="0.25"/>
    <row r="119" s="95" customFormat="1" x14ac:dyDescent="0.25"/>
    <row r="120" s="95" customFormat="1" x14ac:dyDescent="0.25"/>
    <row r="121" s="95" customFormat="1" x14ac:dyDescent="0.25"/>
    <row r="122" s="95" customFormat="1" x14ac:dyDescent="0.25"/>
    <row r="123" s="95" customFormat="1" x14ac:dyDescent="0.25"/>
    <row r="124" s="95" customFormat="1" x14ac:dyDescent="0.25"/>
    <row r="125" s="95" customFormat="1" x14ac:dyDescent="0.25"/>
    <row r="126" s="95" customFormat="1" x14ac:dyDescent="0.25"/>
    <row r="127" s="95" customFormat="1" x14ac:dyDescent="0.25"/>
    <row r="128" s="95" customFormat="1" x14ac:dyDescent="0.25"/>
    <row r="129" s="95" customFormat="1" x14ac:dyDescent="0.25"/>
    <row r="130" s="95" customFormat="1" x14ac:dyDescent="0.25"/>
    <row r="131" s="95" customFormat="1" x14ac:dyDescent="0.25"/>
    <row r="132" s="95" customFormat="1" x14ac:dyDescent="0.25"/>
    <row r="133" s="95" customFormat="1" x14ac:dyDescent="0.25"/>
    <row r="134" s="95" customFormat="1" x14ac:dyDescent="0.25"/>
    <row r="135" s="95" customFormat="1" x14ac:dyDescent="0.25"/>
    <row r="136" s="95" customFormat="1" x14ac:dyDescent="0.25"/>
    <row r="137" s="95" customFormat="1" x14ac:dyDescent="0.25"/>
    <row r="138" s="95" customFormat="1" x14ac:dyDescent="0.25"/>
    <row r="139" s="95" customFormat="1" x14ac:dyDescent="0.25"/>
    <row r="140" s="95" customFormat="1" x14ac:dyDescent="0.25"/>
    <row r="141" s="95" customFormat="1" x14ac:dyDescent="0.25"/>
    <row r="142" s="95" customFormat="1" x14ac:dyDescent="0.25"/>
    <row r="143" s="95" customFormat="1" x14ac:dyDescent="0.25"/>
    <row r="144" s="95" customFormat="1" x14ac:dyDescent="0.25"/>
    <row r="145" s="95" customFormat="1" x14ac:dyDescent="0.25"/>
    <row r="146" s="95" customFormat="1" x14ac:dyDescent="0.25"/>
    <row r="147" s="95" customFormat="1" x14ac:dyDescent="0.25"/>
    <row r="148" s="95" customFormat="1" x14ac:dyDescent="0.25"/>
    <row r="149" s="95" customFormat="1" x14ac:dyDescent="0.25"/>
    <row r="150" s="95" customFormat="1" x14ac:dyDescent="0.25"/>
    <row r="151" s="95" customFormat="1" x14ac:dyDescent="0.25"/>
    <row r="152" s="95" customFormat="1" x14ac:dyDescent="0.25"/>
    <row r="153" s="95" customFormat="1" x14ac:dyDescent="0.25"/>
    <row r="154" s="95" customFormat="1" x14ac:dyDescent="0.25"/>
    <row r="155" s="95" customFormat="1" x14ac:dyDescent="0.25"/>
    <row r="156" s="95" customFormat="1" x14ac:dyDescent="0.25"/>
    <row r="157" s="95" customFormat="1" x14ac:dyDescent="0.25"/>
    <row r="158" s="95" customFormat="1" x14ac:dyDescent="0.25"/>
    <row r="159" s="95" customFormat="1" x14ac:dyDescent="0.25"/>
    <row r="160" s="95" customFormat="1" x14ac:dyDescent="0.25"/>
    <row r="161" s="95" customFormat="1" x14ac:dyDescent="0.25"/>
    <row r="162" s="95" customFormat="1" x14ac:dyDescent="0.25"/>
    <row r="163" s="95" customFormat="1" x14ac:dyDescent="0.25"/>
    <row r="164" s="95" customFormat="1" x14ac:dyDescent="0.25"/>
    <row r="165" s="95" customFormat="1" x14ac:dyDescent="0.25"/>
    <row r="166" s="95" customFormat="1" x14ac:dyDescent="0.25"/>
    <row r="167" s="95" customFormat="1" x14ac:dyDescent="0.25"/>
    <row r="168" s="95" customFormat="1" x14ac:dyDescent="0.25"/>
    <row r="169" s="95" customFormat="1" x14ac:dyDescent="0.25"/>
    <row r="170" s="95" customFormat="1" x14ac:dyDescent="0.25"/>
    <row r="171" s="95" customFormat="1" x14ac:dyDescent="0.25"/>
    <row r="172" s="95" customFormat="1" x14ac:dyDescent="0.25"/>
    <row r="173" s="95" customFormat="1" x14ac:dyDescent="0.25"/>
    <row r="174" s="95" customFormat="1" x14ac:dyDescent="0.25"/>
    <row r="175" s="95" customFormat="1" x14ac:dyDescent="0.25"/>
    <row r="176" s="95" customFormat="1" x14ac:dyDescent="0.25"/>
    <row r="177" s="95" customFormat="1" x14ac:dyDescent="0.25"/>
    <row r="178" s="95" customFormat="1" x14ac:dyDescent="0.25"/>
    <row r="179" s="95" customFormat="1" x14ac:dyDescent="0.25"/>
    <row r="180" s="95" customFormat="1" x14ac:dyDescent="0.25"/>
    <row r="181" s="95" customFormat="1" x14ac:dyDescent="0.25"/>
    <row r="182" s="95" customFormat="1" x14ac:dyDescent="0.25"/>
    <row r="183" s="95" customFormat="1" x14ac:dyDescent="0.25"/>
    <row r="184" s="95" customFormat="1" x14ac:dyDescent="0.25"/>
    <row r="185" s="95" customFormat="1" x14ac:dyDescent="0.25"/>
    <row r="186" s="95" customFormat="1" x14ac:dyDescent="0.25"/>
    <row r="187" s="95" customFormat="1" x14ac:dyDescent="0.25"/>
    <row r="188" s="95" customFormat="1" x14ac:dyDescent="0.25"/>
    <row r="189" s="95" customFormat="1" x14ac:dyDescent="0.25"/>
    <row r="190" s="95" customFormat="1" x14ac:dyDescent="0.25"/>
    <row r="191" s="95" customFormat="1" x14ac:dyDescent="0.25"/>
    <row r="192" s="95" customFormat="1" x14ac:dyDescent="0.25"/>
    <row r="193" s="95" customFormat="1" x14ac:dyDescent="0.25"/>
    <row r="194" s="95" customFormat="1" x14ac:dyDescent="0.25"/>
    <row r="195" s="95" customFormat="1" x14ac:dyDescent="0.25"/>
    <row r="196" s="95" customFormat="1" x14ac:dyDescent="0.25"/>
    <row r="197" s="95" customFormat="1" x14ac:dyDescent="0.25"/>
    <row r="198" s="95" customFormat="1" x14ac:dyDescent="0.25"/>
    <row r="199" s="95" customFormat="1" x14ac:dyDescent="0.25"/>
    <row r="200" s="95" customFormat="1" x14ac:dyDescent="0.25"/>
    <row r="201" s="95" customFormat="1" x14ac:dyDescent="0.25"/>
    <row r="202" s="95" customFormat="1" x14ac:dyDescent="0.25"/>
    <row r="203" s="95" customFormat="1" x14ac:dyDescent="0.25"/>
    <row r="204" s="95" customFormat="1" x14ac:dyDescent="0.25"/>
    <row r="205" s="95" customFormat="1" x14ac:dyDescent="0.25"/>
    <row r="206" s="95" customFormat="1" x14ac:dyDescent="0.25"/>
    <row r="207" s="95" customFormat="1" x14ac:dyDescent="0.25"/>
    <row r="208" s="95" customFormat="1" x14ac:dyDescent="0.25"/>
    <row r="209" s="95" customFormat="1" x14ac:dyDescent="0.25"/>
    <row r="210" s="95" customFormat="1" x14ac:dyDescent="0.25"/>
    <row r="211" s="95" customFormat="1" x14ac:dyDescent="0.25"/>
    <row r="212" s="95" customFormat="1" x14ac:dyDescent="0.25"/>
    <row r="213" s="95" customFormat="1" x14ac:dyDescent="0.25"/>
    <row r="214" s="95" customFormat="1" x14ac:dyDescent="0.25"/>
    <row r="215" s="95" customFormat="1" x14ac:dyDescent="0.25"/>
    <row r="216" s="95" customFormat="1" x14ac:dyDescent="0.25"/>
    <row r="217" s="95" customFormat="1" x14ac:dyDescent="0.25"/>
    <row r="218" s="95" customFormat="1" x14ac:dyDescent="0.25"/>
    <row r="219" s="95" customFormat="1" x14ac:dyDescent="0.25"/>
    <row r="220" s="95" customFormat="1" x14ac:dyDescent="0.25"/>
    <row r="221" s="95" customFormat="1" x14ac:dyDescent="0.25"/>
    <row r="222" s="95" customFormat="1" x14ac:dyDescent="0.25"/>
    <row r="223" s="95" customFormat="1" x14ac:dyDescent="0.25"/>
    <row r="224" s="95" customFormat="1" x14ac:dyDescent="0.25"/>
    <row r="225" s="95" customFormat="1" x14ac:dyDescent="0.25"/>
    <row r="226" s="95" customFormat="1" x14ac:dyDescent="0.25"/>
    <row r="227" s="95" customFormat="1" x14ac:dyDescent="0.25"/>
    <row r="228" s="95" customFormat="1" x14ac:dyDescent="0.25"/>
    <row r="229" s="95" customFormat="1" x14ac:dyDescent="0.25"/>
    <row r="230" s="95" customFormat="1" x14ac:dyDescent="0.25"/>
    <row r="231" s="95" customFormat="1" x14ac:dyDescent="0.25"/>
    <row r="232" s="95" customFormat="1" x14ac:dyDescent="0.25"/>
    <row r="233" s="95" customFormat="1" x14ac:dyDescent="0.25"/>
    <row r="234" s="95" customFormat="1" x14ac:dyDescent="0.25"/>
    <row r="235" s="95" customFormat="1" x14ac:dyDescent="0.25"/>
    <row r="236" s="95" customFormat="1" x14ac:dyDescent="0.25"/>
    <row r="237" s="95" customFormat="1" x14ac:dyDescent="0.25"/>
    <row r="238" s="95" customFormat="1" x14ac:dyDescent="0.25"/>
    <row r="239" s="95" customFormat="1" x14ac:dyDescent="0.25"/>
    <row r="240" s="95" customFormat="1" x14ac:dyDescent="0.25"/>
    <row r="241" s="95" customFormat="1" x14ac:dyDescent="0.25"/>
    <row r="242" s="95" customFormat="1" x14ac:dyDescent="0.25"/>
    <row r="243" s="95" customFormat="1" x14ac:dyDescent="0.25"/>
    <row r="244" s="95" customFormat="1" x14ac:dyDescent="0.25"/>
    <row r="245" s="95" customFormat="1" x14ac:dyDescent="0.25"/>
    <row r="246" s="95" customFormat="1" x14ac:dyDescent="0.25"/>
    <row r="247" s="95" customFormat="1" x14ac:dyDescent="0.25"/>
    <row r="248" s="95" customFormat="1" x14ac:dyDescent="0.25"/>
    <row r="249" s="95" customFormat="1" x14ac:dyDescent="0.25"/>
    <row r="250" s="95" customFormat="1" x14ac:dyDescent="0.25"/>
    <row r="251" s="95" customFormat="1" x14ac:dyDescent="0.25"/>
    <row r="252" s="95" customFormat="1" x14ac:dyDescent="0.25"/>
    <row r="253" s="95" customFormat="1" x14ac:dyDescent="0.25"/>
    <row r="254" s="95" customFormat="1" x14ac:dyDescent="0.25"/>
    <row r="255" s="95" customFormat="1" x14ac:dyDescent="0.25"/>
    <row r="256" s="95" customFormat="1" x14ac:dyDescent="0.25"/>
    <row r="257" s="95" customFormat="1" x14ac:dyDescent="0.25"/>
    <row r="258" s="95" customFormat="1" x14ac:dyDescent="0.25"/>
    <row r="259" s="95" customFormat="1" x14ac:dyDescent="0.25"/>
    <row r="260" s="95" customFormat="1" x14ac:dyDescent="0.25"/>
    <row r="261" s="95" customFormat="1" x14ac:dyDescent="0.25"/>
    <row r="262" s="95" customFormat="1" x14ac:dyDescent="0.25"/>
    <row r="263" s="95" customFormat="1" x14ac:dyDescent="0.25"/>
    <row r="264" s="95" customFormat="1" x14ac:dyDescent="0.25"/>
    <row r="265" s="95" customFormat="1" x14ac:dyDescent="0.25"/>
    <row r="266" s="95" customFormat="1" x14ac:dyDescent="0.25"/>
    <row r="267" s="95" customFormat="1" x14ac:dyDescent="0.25"/>
    <row r="268" s="95" customFormat="1" x14ac:dyDescent="0.25"/>
    <row r="269" s="95" customFormat="1" x14ac:dyDescent="0.25"/>
    <row r="270" s="95" customFormat="1" x14ac:dyDescent="0.25"/>
    <row r="271" s="95" customFormat="1" x14ac:dyDescent="0.25"/>
    <row r="272" s="95" customFormat="1" x14ac:dyDescent="0.25"/>
    <row r="273" s="95" customFormat="1" x14ac:dyDescent="0.25"/>
    <row r="274" s="95" customFormat="1" x14ac:dyDescent="0.25"/>
    <row r="275" s="95" customFormat="1" x14ac:dyDescent="0.25"/>
    <row r="276" s="95" customFormat="1" x14ac:dyDescent="0.25"/>
    <row r="277" s="95" customFormat="1" x14ac:dyDescent="0.25"/>
    <row r="278" s="95" customFormat="1" x14ac:dyDescent="0.25"/>
    <row r="279" s="95" customFormat="1" x14ac:dyDescent="0.25"/>
    <row r="280" s="95" customFormat="1" x14ac:dyDescent="0.25"/>
    <row r="281" s="95" customFormat="1" x14ac:dyDescent="0.25"/>
    <row r="282" s="95" customFormat="1" x14ac:dyDescent="0.25"/>
    <row r="283" s="95" customFormat="1" x14ac:dyDescent="0.25"/>
    <row r="284" s="95" customFormat="1" x14ac:dyDescent="0.25"/>
    <row r="285" s="95" customFormat="1" x14ac:dyDescent="0.25"/>
    <row r="286" s="95" customFormat="1" x14ac:dyDescent="0.25"/>
    <row r="287" s="95" customFormat="1" x14ac:dyDescent="0.25"/>
    <row r="288" s="95" customFormat="1" x14ac:dyDescent="0.25"/>
    <row r="289" s="95" customFormat="1" x14ac:dyDescent="0.25"/>
    <row r="290" s="95" customFormat="1" x14ac:dyDescent="0.25"/>
    <row r="291" s="95" customFormat="1" x14ac:dyDescent="0.25"/>
    <row r="292" s="95" customFormat="1" x14ac:dyDescent="0.25"/>
    <row r="293" s="95" customFormat="1" x14ac:dyDescent="0.25"/>
    <row r="294" s="95" customFormat="1" x14ac:dyDescent="0.25"/>
    <row r="295" s="95" customFormat="1" x14ac:dyDescent="0.25"/>
    <row r="296" s="95" customFormat="1" x14ac:dyDescent="0.25"/>
    <row r="297" s="95" customFormat="1" x14ac:dyDescent="0.25"/>
    <row r="298" s="95" customFormat="1" x14ac:dyDescent="0.25"/>
    <row r="299" s="95" customFormat="1" x14ac:dyDescent="0.25"/>
    <row r="300" s="95" customFormat="1" x14ac:dyDescent="0.25"/>
    <row r="301" s="95" customFormat="1" x14ac:dyDescent="0.25"/>
    <row r="302" s="95" customFormat="1" x14ac:dyDescent="0.25"/>
    <row r="303" s="95" customFormat="1" x14ac:dyDescent="0.25"/>
    <row r="304" s="95" customFormat="1" x14ac:dyDescent="0.25"/>
    <row r="305" s="95" customFormat="1" x14ac:dyDescent="0.25"/>
    <row r="306" s="95" customFormat="1" x14ac:dyDescent="0.25"/>
    <row r="307" s="95" customFormat="1" x14ac:dyDescent="0.25"/>
    <row r="308" s="95" customFormat="1" x14ac:dyDescent="0.25"/>
    <row r="309" s="95" customFormat="1" x14ac:dyDescent="0.25"/>
    <row r="310" s="95" customFormat="1" x14ac:dyDescent="0.25"/>
    <row r="311" s="95" customFormat="1" x14ac:dyDescent="0.25"/>
  </sheetData>
  <mergeCells count="1">
    <mergeCell ref="B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95" customWidth="1"/>
    <col min="2" max="2" width="38.28515625" style="95" bestFit="1" customWidth="1"/>
    <col min="3" max="3" width="4.85546875" style="95" bestFit="1" customWidth="1"/>
    <col min="4" max="9" width="13.28515625" style="95" customWidth="1"/>
    <col min="10" max="16384" width="9.140625" style="95"/>
  </cols>
  <sheetData>
    <row r="1" spans="2:9" ht="15.75" thickBot="1" x14ac:dyDescent="0.3"/>
    <row r="2" spans="2:9" ht="19.5" thickBot="1" x14ac:dyDescent="0.3">
      <c r="B2" s="181" t="s">
        <v>46</v>
      </c>
      <c r="C2" s="182"/>
      <c r="D2" s="182"/>
      <c r="E2" s="182"/>
      <c r="F2" s="182"/>
      <c r="G2" s="182"/>
      <c r="H2" s="182"/>
      <c r="I2" s="182"/>
    </row>
    <row r="3" spans="2:9" x14ac:dyDescent="0.25">
      <c r="B3" s="93" t="s">
        <v>104</v>
      </c>
    </row>
    <row r="4" spans="2:9" x14ac:dyDescent="0.25">
      <c r="B4" s="149">
        <v>41715</v>
      </c>
    </row>
    <row r="5" spans="2:9" x14ac:dyDescent="0.25">
      <c r="B5" s="43"/>
    </row>
    <row r="6" spans="2:9" ht="15.75" thickBot="1" x14ac:dyDescent="0.3">
      <c r="B6" s="67" t="s">
        <v>90</v>
      </c>
      <c r="C6" s="67"/>
      <c r="D6" s="6">
        <v>2013</v>
      </c>
      <c r="E6" s="6">
        <v>2014</v>
      </c>
      <c r="F6" s="6">
        <v>2016</v>
      </c>
      <c r="G6" s="6">
        <v>2018</v>
      </c>
      <c r="H6" s="6">
        <v>2020</v>
      </c>
      <c r="I6" s="6">
        <v>2025</v>
      </c>
    </row>
    <row r="7" spans="2:9" x14ac:dyDescent="0.25">
      <c r="B7" s="38" t="s">
        <v>75</v>
      </c>
      <c r="C7" s="43" t="s">
        <v>42</v>
      </c>
      <c r="D7" s="40">
        <v>2110003.8294499409</v>
      </c>
      <c r="E7" s="40">
        <v>2113705.5242319605</v>
      </c>
      <c r="F7" s="40">
        <v>2116921.3028199421</v>
      </c>
      <c r="G7" s="40">
        <v>2213554.8617036087</v>
      </c>
      <c r="H7" s="40">
        <v>2249903.1165791447</v>
      </c>
      <c r="I7" s="40">
        <v>2390886.0111215324</v>
      </c>
    </row>
    <row r="8" spans="2:9" x14ac:dyDescent="0.25">
      <c r="C8" s="43" t="s">
        <v>45</v>
      </c>
      <c r="D8" s="41">
        <v>4003.4506282582824</v>
      </c>
      <c r="E8" s="41">
        <v>3802.2410851865443</v>
      </c>
      <c r="F8" s="41">
        <v>1590.8933395972435</v>
      </c>
      <c r="G8" s="41">
        <v>1655.3640979335787</v>
      </c>
      <c r="H8" s="41">
        <v>1742.4140794006423</v>
      </c>
      <c r="I8" s="41">
        <v>1899.511434096263</v>
      </c>
    </row>
    <row r="9" spans="2:9" ht="15.75" thickBot="1" x14ac:dyDescent="0.3">
      <c r="B9" s="89"/>
      <c r="C9" s="63" t="s">
        <v>47</v>
      </c>
      <c r="D9" s="41">
        <v>1543.9515931128028</v>
      </c>
      <c r="E9" s="41">
        <v>1529.7945159959827</v>
      </c>
      <c r="F9" s="41">
        <v>1279.9456738318336</v>
      </c>
      <c r="G9" s="41">
        <v>1309.8468155240619</v>
      </c>
      <c r="H9" s="41">
        <v>1331.7190234028424</v>
      </c>
      <c r="I9" s="41">
        <v>1388.2328120281795</v>
      </c>
    </row>
    <row r="10" spans="2:9" x14ac:dyDescent="0.25">
      <c r="B10" s="39" t="s">
        <v>34</v>
      </c>
      <c r="C10" s="35" t="s">
        <v>42</v>
      </c>
      <c r="D10" s="40">
        <v>30475.440195639301</v>
      </c>
      <c r="E10" s="40">
        <v>31764.884172467999</v>
      </c>
      <c r="F10" s="40">
        <v>29646.292042348101</v>
      </c>
      <c r="G10" s="40">
        <v>30834.252163826201</v>
      </c>
      <c r="H10" s="40">
        <v>30419.936489424599</v>
      </c>
      <c r="I10" s="40">
        <v>29897.942371747002</v>
      </c>
    </row>
    <row r="11" spans="2:9" x14ac:dyDescent="0.25">
      <c r="B11" s="88"/>
      <c r="C11" s="36" t="s">
        <v>45</v>
      </c>
      <c r="D11" s="41">
        <v>18.273219513849401</v>
      </c>
      <c r="E11" s="41">
        <v>11.8966080826217</v>
      </c>
      <c r="F11" s="41">
        <v>6.9276278029677796</v>
      </c>
      <c r="G11" s="41">
        <v>7.1202640653805602</v>
      </c>
      <c r="H11" s="41">
        <v>8.0185420215765895</v>
      </c>
      <c r="I11" s="41">
        <v>8.0593426996748896</v>
      </c>
    </row>
    <row r="12" spans="2:9" ht="15.75" thickBot="1" x14ac:dyDescent="0.3">
      <c r="B12" s="89"/>
      <c r="C12" s="37" t="s">
        <v>47</v>
      </c>
      <c r="D12" s="41">
        <v>22.6389568203648</v>
      </c>
      <c r="E12" s="41">
        <v>19.022109675977099</v>
      </c>
      <c r="F12" s="41">
        <v>18.300995386290399</v>
      </c>
      <c r="G12" s="41">
        <v>19.134816598606101</v>
      </c>
      <c r="H12" s="41">
        <v>19.931885618916699</v>
      </c>
      <c r="I12" s="41">
        <v>19.854971715586601</v>
      </c>
    </row>
    <row r="13" spans="2:9" x14ac:dyDescent="0.25">
      <c r="B13" s="38" t="s">
        <v>36</v>
      </c>
      <c r="C13" s="43" t="s">
        <v>42</v>
      </c>
      <c r="D13" s="40">
        <v>27806.051554996</v>
      </c>
      <c r="E13" s="40">
        <v>27860.5205770373</v>
      </c>
      <c r="F13" s="40">
        <v>32404.695670957899</v>
      </c>
      <c r="G13" s="40">
        <v>31736.1382069889</v>
      </c>
      <c r="H13" s="40">
        <v>32610.862541614701</v>
      </c>
      <c r="I13" s="40">
        <v>35170.464763516902</v>
      </c>
    </row>
    <row r="14" spans="2:9" x14ac:dyDescent="0.25">
      <c r="C14" s="43" t="s">
        <v>45</v>
      </c>
      <c r="D14" s="41">
        <v>5.6663174963526499</v>
      </c>
      <c r="E14" s="41">
        <v>7.68620878106801</v>
      </c>
      <c r="F14" s="41">
        <v>6.12076130053316</v>
      </c>
      <c r="G14" s="41">
        <v>6.6443430123302498</v>
      </c>
      <c r="H14" s="41">
        <v>6.0563099923250299</v>
      </c>
      <c r="I14" s="41">
        <v>8.8986484287921197</v>
      </c>
    </row>
    <row r="15" spans="2:9" ht="15.75" thickBot="1" x14ac:dyDescent="0.3">
      <c r="B15" s="89"/>
      <c r="C15" s="63" t="s">
        <v>47</v>
      </c>
      <c r="D15" s="41">
        <v>15.610890374417499</v>
      </c>
      <c r="E15" s="41">
        <v>15.334095821345199</v>
      </c>
      <c r="F15" s="41">
        <v>11.648322691520899</v>
      </c>
      <c r="G15" s="41">
        <v>11.6941909389248</v>
      </c>
      <c r="H15" s="41">
        <v>13.064180872422099</v>
      </c>
      <c r="I15" s="41">
        <v>13.9326149997506</v>
      </c>
    </row>
    <row r="16" spans="2:9" x14ac:dyDescent="0.25">
      <c r="B16" s="38" t="s">
        <v>35</v>
      </c>
      <c r="C16" s="43" t="s">
        <v>42</v>
      </c>
      <c r="D16" s="40">
        <v>360536.71449481603</v>
      </c>
      <c r="E16" s="40">
        <v>365409.99190829898</v>
      </c>
      <c r="F16" s="40">
        <v>363694.03559293097</v>
      </c>
      <c r="G16" s="40">
        <v>370532.54662192299</v>
      </c>
      <c r="H16" s="40">
        <v>370060.28820861102</v>
      </c>
      <c r="I16" s="40">
        <v>382582.28409508098</v>
      </c>
    </row>
    <row r="17" spans="2:9" x14ac:dyDescent="0.25">
      <c r="C17" s="43" t="s">
        <v>45</v>
      </c>
      <c r="D17" s="41">
        <v>757.43202822629303</v>
      </c>
      <c r="E17" s="41">
        <v>632.40721218462704</v>
      </c>
      <c r="F17" s="41">
        <v>337.69043669626501</v>
      </c>
      <c r="G17" s="41">
        <v>346.41372387046999</v>
      </c>
      <c r="H17" s="41">
        <v>367.64114591805702</v>
      </c>
      <c r="I17" s="41">
        <v>400.62543495410898</v>
      </c>
    </row>
    <row r="18" spans="2:9" ht="15.75" thickBot="1" x14ac:dyDescent="0.3">
      <c r="B18" s="89"/>
      <c r="C18" s="63" t="s">
        <v>47</v>
      </c>
      <c r="D18" s="41">
        <v>284.74522782250398</v>
      </c>
      <c r="E18" s="41">
        <v>284.638508495248</v>
      </c>
      <c r="F18" s="41">
        <v>243.75023281003399</v>
      </c>
      <c r="G18" s="41">
        <v>248.624311997511</v>
      </c>
      <c r="H18" s="41">
        <v>249.30619057073801</v>
      </c>
      <c r="I18" s="41">
        <v>253.691006161318</v>
      </c>
    </row>
    <row r="19" spans="2:9" x14ac:dyDescent="0.25">
      <c r="B19" s="38" t="s">
        <v>105</v>
      </c>
      <c r="C19" s="43" t="s">
        <v>42</v>
      </c>
      <c r="D19" s="40">
        <v>395177.55442634039</v>
      </c>
      <c r="E19" s="40">
        <v>399523.77974467108</v>
      </c>
      <c r="F19" s="40">
        <v>400939.84350763122</v>
      </c>
      <c r="G19" s="40">
        <v>433183.24533657148</v>
      </c>
      <c r="H19" s="40">
        <v>450765.25053316972</v>
      </c>
      <c r="I19" s="40">
        <v>468792.62160262465</v>
      </c>
    </row>
    <row r="20" spans="2:9" x14ac:dyDescent="0.25">
      <c r="C20" s="43" t="s">
        <v>45</v>
      </c>
      <c r="D20" s="41">
        <v>1195.6141342582494</v>
      </c>
      <c r="E20" s="41">
        <v>1038.0421557823681</v>
      </c>
      <c r="F20" s="41">
        <v>385.80661415229241</v>
      </c>
      <c r="G20" s="41">
        <v>413.62839978576756</v>
      </c>
      <c r="H20" s="41">
        <v>457.712420834125</v>
      </c>
      <c r="I20" s="41">
        <v>469.08448784782291</v>
      </c>
    </row>
    <row r="21" spans="2:9" ht="15.75" thickBot="1" x14ac:dyDescent="0.3">
      <c r="B21" s="89"/>
      <c r="C21" s="63" t="s">
        <v>47</v>
      </c>
      <c r="D21" s="41">
        <v>340.83920544433556</v>
      </c>
      <c r="E21" s="41">
        <v>342.3740859376901</v>
      </c>
      <c r="F21" s="41">
        <v>247.6281775845797</v>
      </c>
      <c r="G21" s="41">
        <v>260.57172423025213</v>
      </c>
      <c r="H21" s="41">
        <v>274.26401141169447</v>
      </c>
      <c r="I21" s="41">
        <v>287.23542637030891</v>
      </c>
    </row>
    <row r="22" spans="2:9" x14ac:dyDescent="0.25">
      <c r="B22" s="39" t="s">
        <v>38</v>
      </c>
      <c r="C22" s="43" t="s">
        <v>42</v>
      </c>
      <c r="D22" s="40">
        <v>143873.49585354299</v>
      </c>
      <c r="E22" s="40">
        <v>151809.56629928341</v>
      </c>
      <c r="F22" s="40">
        <v>137188.72425179061</v>
      </c>
      <c r="G22" s="40">
        <v>140244.41969944362</v>
      </c>
      <c r="H22" s="40">
        <v>142158.4807033416</v>
      </c>
      <c r="I22" s="40">
        <v>157914.63982611362</v>
      </c>
    </row>
    <row r="23" spans="2:9" x14ac:dyDescent="0.25">
      <c r="B23" s="88"/>
      <c r="C23" s="43" t="s">
        <v>45</v>
      </c>
      <c r="D23" s="41">
        <v>378.51281819145498</v>
      </c>
      <c r="E23" s="41">
        <v>452.99878589078997</v>
      </c>
      <c r="F23" s="41">
        <v>167.57434610736701</v>
      </c>
      <c r="G23" s="41">
        <v>169.55483271403</v>
      </c>
      <c r="H23" s="41">
        <v>170.996825607613</v>
      </c>
      <c r="I23" s="41">
        <v>190.415348794582</v>
      </c>
    </row>
    <row r="24" spans="2:9" ht="15.75" thickBot="1" x14ac:dyDescent="0.3">
      <c r="B24" s="89"/>
      <c r="C24" s="63" t="s">
        <v>47</v>
      </c>
      <c r="D24" s="41">
        <v>88.821295762474506</v>
      </c>
      <c r="E24" s="41">
        <v>94.630393070325198</v>
      </c>
      <c r="F24" s="41">
        <v>62.391108165669898</v>
      </c>
      <c r="G24" s="41">
        <v>62.365321424819498</v>
      </c>
      <c r="H24" s="41">
        <v>62.896495294780401</v>
      </c>
      <c r="I24" s="41">
        <v>67.194437932970601</v>
      </c>
    </row>
    <row r="25" spans="2:9" x14ac:dyDescent="0.25">
      <c r="B25" s="38" t="s">
        <v>39</v>
      </c>
      <c r="C25" s="43" t="s">
        <v>42</v>
      </c>
      <c r="D25" s="40">
        <v>152750.831079533</v>
      </c>
      <c r="E25" s="40">
        <v>159340.15440531401</v>
      </c>
      <c r="F25" s="40">
        <v>162565.501766278</v>
      </c>
      <c r="G25" s="40">
        <v>174697.36638434799</v>
      </c>
      <c r="H25" s="40">
        <v>174427.66534223699</v>
      </c>
      <c r="I25" s="40">
        <v>177765.25101807099</v>
      </c>
    </row>
    <row r="26" spans="2:9" x14ac:dyDescent="0.25">
      <c r="C26" s="43" t="s">
        <v>45</v>
      </c>
      <c r="D26" s="41">
        <v>232.09455225936401</v>
      </c>
      <c r="E26" s="41">
        <v>255.05846503368701</v>
      </c>
      <c r="F26" s="41">
        <v>163.34283243124901</v>
      </c>
      <c r="G26" s="41">
        <v>171.41507825981299</v>
      </c>
      <c r="H26" s="41">
        <v>172.20604660194499</v>
      </c>
      <c r="I26" s="41">
        <v>175.157740088975</v>
      </c>
    </row>
    <row r="27" spans="2:9" ht="15.75" thickBot="1" x14ac:dyDescent="0.3">
      <c r="B27" s="89"/>
      <c r="C27" s="63" t="s">
        <v>47</v>
      </c>
      <c r="D27" s="41">
        <v>102.221616259507</v>
      </c>
      <c r="E27" s="41">
        <v>105.820212671094</v>
      </c>
      <c r="F27" s="41">
        <v>102.030537485495</v>
      </c>
      <c r="G27" s="41">
        <v>109.654017935798</v>
      </c>
      <c r="H27" s="41">
        <v>109.813108545598</v>
      </c>
      <c r="I27" s="41">
        <v>112.42276258022299</v>
      </c>
    </row>
    <row r="28" spans="2:9" x14ac:dyDescent="0.25">
      <c r="B28" s="38" t="s">
        <v>40</v>
      </c>
      <c r="C28" s="43" t="s">
        <v>42</v>
      </c>
      <c r="D28" s="40">
        <v>57903.324375700598</v>
      </c>
      <c r="E28" s="40">
        <v>51761.464622660998</v>
      </c>
      <c r="F28" s="40">
        <v>53756.303618875703</v>
      </c>
      <c r="G28" s="40">
        <v>55181.0972058892</v>
      </c>
      <c r="H28" s="40">
        <v>54208.213257518597</v>
      </c>
      <c r="I28" s="40">
        <v>57754.200205007699</v>
      </c>
    </row>
    <row r="29" spans="2:9" x14ac:dyDescent="0.25">
      <c r="C29" s="43" t="s">
        <v>45</v>
      </c>
      <c r="D29" s="41">
        <v>67.999585878283199</v>
      </c>
      <c r="E29" s="41">
        <v>68.380223475878907</v>
      </c>
      <c r="F29" s="41">
        <v>74.6603250799281</v>
      </c>
      <c r="G29" s="41">
        <v>48.474595832505997</v>
      </c>
      <c r="H29" s="41">
        <v>46.309860735406303</v>
      </c>
      <c r="I29" s="41">
        <v>51.8532144119607</v>
      </c>
    </row>
    <row r="30" spans="2:9" ht="15.75" thickBot="1" x14ac:dyDescent="0.3">
      <c r="B30" s="89"/>
      <c r="C30" s="63" t="s">
        <v>47</v>
      </c>
      <c r="D30" s="41">
        <v>27.283322390988701</v>
      </c>
      <c r="E30" s="41">
        <v>25.9567137806864</v>
      </c>
      <c r="F30" s="41">
        <v>26.995140202121199</v>
      </c>
      <c r="G30" s="41">
        <v>27.7075151441672</v>
      </c>
      <c r="H30" s="41">
        <v>27.1586212434079</v>
      </c>
      <c r="I30" s="41">
        <v>28.943096893343</v>
      </c>
    </row>
    <row r="31" spans="2:9" x14ac:dyDescent="0.25">
      <c r="B31" s="38" t="s">
        <v>41</v>
      </c>
      <c r="C31" s="43" t="s">
        <v>42</v>
      </c>
      <c r="D31" s="40">
        <v>227665.362628617</v>
      </c>
      <c r="E31" s="40">
        <v>219683.52204895101</v>
      </c>
      <c r="F31" s="40">
        <v>223797.242503702</v>
      </c>
      <c r="G31" s="40">
        <v>230177.72231323301</v>
      </c>
      <c r="H31" s="40">
        <v>234390.725731902</v>
      </c>
      <c r="I31" s="40">
        <v>273553.411242901</v>
      </c>
    </row>
    <row r="32" spans="2:9" x14ac:dyDescent="0.25">
      <c r="C32" s="43" t="s">
        <v>45</v>
      </c>
      <c r="D32" s="41">
        <v>654.81710513750295</v>
      </c>
      <c r="E32" s="41">
        <v>598.85850789747303</v>
      </c>
      <c r="F32" s="41">
        <v>94.393274325701398</v>
      </c>
      <c r="G32" s="41">
        <v>103.90891515462501</v>
      </c>
      <c r="H32" s="41">
        <v>110.57551151316</v>
      </c>
      <c r="I32" s="41">
        <v>150.34637518628901</v>
      </c>
    </row>
    <row r="33" spans="2:9" ht="15.75" thickBot="1" x14ac:dyDescent="0.3">
      <c r="B33" s="89"/>
      <c r="C33" s="63" t="s">
        <v>47</v>
      </c>
      <c r="D33" s="41">
        <v>118.753416164187</v>
      </c>
      <c r="E33" s="41">
        <v>113.48806896424</v>
      </c>
      <c r="F33" s="41">
        <v>76.633488789848698</v>
      </c>
      <c r="G33" s="41">
        <v>82.667968181062193</v>
      </c>
      <c r="H33" s="41">
        <v>85.160510495776194</v>
      </c>
      <c r="I33" s="41">
        <v>102.233543082568</v>
      </c>
    </row>
    <row r="34" spans="2:9" x14ac:dyDescent="0.25">
      <c r="B34" s="39" t="s">
        <v>107</v>
      </c>
      <c r="C34" s="43" t="s">
        <v>42</v>
      </c>
      <c r="D34" s="40">
        <v>262927.24608443503</v>
      </c>
      <c r="E34" s="40">
        <v>259283.41194372499</v>
      </c>
      <c r="F34" s="40">
        <v>252799.1642779606</v>
      </c>
      <c r="G34" s="40">
        <v>255176.04337284999</v>
      </c>
      <c r="H34" s="40">
        <v>259209.56830507438</v>
      </c>
      <c r="I34" s="40">
        <v>268950.04195475881</v>
      </c>
    </row>
    <row r="35" spans="2:9" x14ac:dyDescent="0.25">
      <c r="B35" s="88"/>
      <c r="C35" s="43" t="s">
        <v>45</v>
      </c>
      <c r="D35" s="41">
        <v>212.15376730075772</v>
      </c>
      <c r="E35" s="41">
        <v>179.40061081463691</v>
      </c>
      <c r="F35" s="41">
        <v>117.30896426938318</v>
      </c>
      <c r="G35" s="41">
        <v>120.7784105216947</v>
      </c>
      <c r="H35" s="41">
        <v>122.90627293302755</v>
      </c>
      <c r="I35" s="41">
        <v>122.50945802535267</v>
      </c>
    </row>
    <row r="36" spans="2:9" ht="15.75" thickBot="1" x14ac:dyDescent="0.3">
      <c r="B36" s="89"/>
      <c r="C36" s="63" t="s">
        <v>47</v>
      </c>
      <c r="D36" s="165">
        <v>239.78566330829091</v>
      </c>
      <c r="E36" s="165">
        <v>228.19663381944841</v>
      </c>
      <c r="F36" s="165">
        <v>198.1400806386026</v>
      </c>
      <c r="G36" s="165">
        <v>174.671195791228</v>
      </c>
      <c r="H36" s="165">
        <v>175.64763931952919</v>
      </c>
      <c r="I36" s="165">
        <v>180.1400209244658</v>
      </c>
    </row>
    <row r="37" spans="2:9" x14ac:dyDescent="0.25">
      <c r="B37" s="38" t="s">
        <v>106</v>
      </c>
      <c r="C37" s="43" t="s">
        <v>42</v>
      </c>
      <c r="D37" s="40">
        <v>260744.56117568599</v>
      </c>
      <c r="E37" s="40">
        <v>277071.02667390497</v>
      </c>
      <c r="F37" s="40">
        <v>284303.8295411946</v>
      </c>
      <c r="G37" s="40">
        <v>309309.53379448701</v>
      </c>
      <c r="H37" s="40">
        <v>313692.95039740705</v>
      </c>
      <c r="I37" s="40">
        <v>332817.46211474203</v>
      </c>
    </row>
    <row r="38" spans="2:9" x14ac:dyDescent="0.25">
      <c r="C38" s="43" t="s">
        <v>45</v>
      </c>
      <c r="D38" s="41">
        <v>322.23215291159102</v>
      </c>
      <c r="E38" s="41">
        <v>469.202624299386</v>
      </c>
      <c r="F38" s="41">
        <v>196.96776668331188</v>
      </c>
      <c r="G38" s="41">
        <v>218.93754651877208</v>
      </c>
      <c r="H38" s="41">
        <v>219.31447667550742</v>
      </c>
      <c r="I38" s="41">
        <v>245.088921510896</v>
      </c>
    </row>
    <row r="39" spans="2:9" ht="15.75" thickBot="1" x14ac:dyDescent="0.3">
      <c r="B39" s="89"/>
      <c r="C39" s="63" t="s">
        <v>47</v>
      </c>
      <c r="D39" s="165">
        <v>173.4913040390831</v>
      </c>
      <c r="E39" s="165">
        <v>184.76469595143658</v>
      </c>
      <c r="F39" s="165">
        <v>189.69803522325719</v>
      </c>
      <c r="G39" s="165">
        <v>208.69491305380001</v>
      </c>
      <c r="H39" s="165">
        <v>207.61899668287498</v>
      </c>
      <c r="I39" s="165">
        <v>216.81763920748099</v>
      </c>
    </row>
    <row r="40" spans="2:9" x14ac:dyDescent="0.25">
      <c r="B40" s="38" t="s">
        <v>33</v>
      </c>
      <c r="C40" s="43" t="s">
        <v>42</v>
      </c>
      <c r="D40" s="40">
        <v>96182.738838916805</v>
      </c>
      <c r="E40" s="40">
        <v>89068.538465307996</v>
      </c>
      <c r="F40" s="40">
        <v>94958.587257466701</v>
      </c>
      <c r="G40" s="40">
        <v>96662.6373486105</v>
      </c>
      <c r="H40" s="40">
        <v>100681.07137506201</v>
      </c>
      <c r="I40" s="40">
        <v>113570.779396631</v>
      </c>
    </row>
    <row r="41" spans="2:9" x14ac:dyDescent="0.25">
      <c r="C41" s="43" t="s">
        <v>45</v>
      </c>
      <c r="D41" s="41">
        <v>76.492463694635006</v>
      </c>
      <c r="E41" s="41">
        <v>33.047069195146697</v>
      </c>
      <c r="F41" s="41">
        <v>10.892837171332401</v>
      </c>
      <c r="G41" s="41">
        <v>18.539807235008801</v>
      </c>
      <c r="H41" s="41">
        <v>20.725315997517502</v>
      </c>
      <c r="I41" s="41">
        <v>35.8735658396849</v>
      </c>
    </row>
    <row r="42" spans="2:9" ht="15.75" thickBot="1" x14ac:dyDescent="0.3">
      <c r="B42" s="89"/>
      <c r="C42" s="63" t="s">
        <v>47</v>
      </c>
      <c r="D42" s="41">
        <v>39.040358245116998</v>
      </c>
      <c r="E42" s="41">
        <v>36.954033598617499</v>
      </c>
      <c r="F42" s="41">
        <v>36.866327519741198</v>
      </c>
      <c r="G42" s="41">
        <v>36.608212853499197</v>
      </c>
      <c r="H42" s="41">
        <v>39.128254064326299</v>
      </c>
      <c r="I42" s="41">
        <v>43.453135343124401</v>
      </c>
    </row>
    <row r="43" spans="2:9" x14ac:dyDescent="0.25">
      <c r="B43" s="39" t="s">
        <v>37</v>
      </c>
      <c r="C43" s="43" t="s">
        <v>42</v>
      </c>
      <c r="D43" s="40">
        <v>93960.508741717495</v>
      </c>
      <c r="E43" s="40">
        <v>81128.663370337905</v>
      </c>
      <c r="F43" s="40">
        <v>80867.082788805797</v>
      </c>
      <c r="G43" s="40">
        <v>85819.859255437899</v>
      </c>
      <c r="H43" s="40">
        <v>87278.103693782105</v>
      </c>
      <c r="I43" s="40">
        <v>92116.912530337795</v>
      </c>
    </row>
    <row r="44" spans="2:9" x14ac:dyDescent="0.25">
      <c r="B44" s="88"/>
      <c r="C44" s="43" t="s">
        <v>45</v>
      </c>
      <c r="D44" s="41">
        <v>82.162483389949401</v>
      </c>
      <c r="E44" s="41">
        <v>55.262613748860502</v>
      </c>
      <c r="F44" s="41">
        <v>29.2075535769124</v>
      </c>
      <c r="G44" s="41">
        <v>29.948180963180398</v>
      </c>
      <c r="H44" s="41">
        <v>39.951350570381699</v>
      </c>
      <c r="I44" s="41">
        <v>41.598896308123599</v>
      </c>
    </row>
    <row r="45" spans="2:9" ht="15.75" thickBot="1" x14ac:dyDescent="0.3">
      <c r="B45" s="89"/>
      <c r="C45" s="63" t="s">
        <v>47</v>
      </c>
      <c r="D45" s="41">
        <v>90.720336481532996</v>
      </c>
      <c r="E45" s="41">
        <v>78.614964209874103</v>
      </c>
      <c r="F45" s="41">
        <v>65.863227334672999</v>
      </c>
      <c r="G45" s="41">
        <v>67.4526273743937</v>
      </c>
      <c r="H45" s="41">
        <v>67.729129282778004</v>
      </c>
      <c r="I45" s="41">
        <v>62.314156817039603</v>
      </c>
    </row>
    <row r="46" spans="2:9" x14ac:dyDescent="0.25">
      <c r="B46" s="183" t="s">
        <v>21</v>
      </c>
      <c r="C46" s="183"/>
      <c r="D46" s="183"/>
      <c r="E46" s="183"/>
      <c r="F46" s="183"/>
      <c r="G46" s="183"/>
      <c r="H46" s="183"/>
      <c r="I46" s="183"/>
    </row>
  </sheetData>
  <mergeCells count="2">
    <mergeCell ref="B2:I2"/>
    <mergeCell ref="B46:I4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4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95" customWidth="1"/>
    <col min="2" max="2" width="38.28515625" style="95" bestFit="1" customWidth="1"/>
    <col min="3" max="3" width="14.5703125" style="95" bestFit="1" customWidth="1"/>
    <col min="4" max="9" width="13.28515625" style="95" customWidth="1"/>
    <col min="10" max="16384" width="9.140625" style="95"/>
  </cols>
  <sheetData>
    <row r="1" spans="2:19" ht="15.75" thickBot="1" x14ac:dyDescent="0.3"/>
    <row r="2" spans="2:19" ht="19.5" thickBot="1" x14ac:dyDescent="0.3">
      <c r="B2" s="181" t="s">
        <v>52</v>
      </c>
      <c r="C2" s="182"/>
      <c r="D2" s="182"/>
      <c r="E2" s="182"/>
      <c r="F2" s="182"/>
      <c r="G2" s="182"/>
      <c r="H2" s="182"/>
      <c r="I2" s="182"/>
    </row>
    <row r="3" spans="2:19" x14ac:dyDescent="0.25">
      <c r="B3" s="93" t="s">
        <v>104</v>
      </c>
    </row>
    <row r="4" spans="2:19" x14ac:dyDescent="0.25">
      <c r="B4" s="149">
        <v>41715</v>
      </c>
    </row>
    <row r="5" spans="2:19" x14ac:dyDescent="0.25">
      <c r="B5" s="43"/>
    </row>
    <row r="6" spans="2:19" x14ac:dyDescent="0.25">
      <c r="B6" s="46" t="s">
        <v>90</v>
      </c>
      <c r="C6" s="90"/>
      <c r="D6" s="105">
        <v>2013</v>
      </c>
      <c r="E6" s="105">
        <v>2014</v>
      </c>
      <c r="F6" s="105">
        <v>2016</v>
      </c>
      <c r="G6" s="105">
        <v>2018</v>
      </c>
      <c r="H6" s="105">
        <v>2020</v>
      </c>
      <c r="I6" s="105">
        <v>2025</v>
      </c>
    </row>
    <row r="7" spans="2:19" x14ac:dyDescent="0.25">
      <c r="B7" s="47" t="s">
        <v>75</v>
      </c>
      <c r="C7" s="91" t="s">
        <v>53</v>
      </c>
      <c r="D7" s="42">
        <v>1613684.250264961</v>
      </c>
      <c r="E7" s="42">
        <v>1602124.6476795813</v>
      </c>
      <c r="F7" s="42">
        <v>1584483.5272930663</v>
      </c>
      <c r="G7" s="42">
        <v>1703453.4552276446</v>
      </c>
      <c r="H7" s="42">
        <v>1744877.1897498055</v>
      </c>
      <c r="I7" s="42">
        <v>1872471.0283535996</v>
      </c>
      <c r="K7" s="79"/>
      <c r="L7" s="79"/>
      <c r="M7" s="79"/>
      <c r="N7" s="79"/>
      <c r="O7" s="79"/>
      <c r="P7" s="79"/>
      <c r="Q7" s="79"/>
      <c r="R7" s="79"/>
      <c r="S7" s="79"/>
    </row>
    <row r="8" spans="2:19" x14ac:dyDescent="0.25">
      <c r="B8" s="44"/>
      <c r="C8" s="96" t="s">
        <v>54</v>
      </c>
      <c r="D8" s="45">
        <v>434186.81093008845</v>
      </c>
      <c r="E8" s="45">
        <v>448851.55759801867</v>
      </c>
      <c r="F8" s="45">
        <v>457287.40322491073</v>
      </c>
      <c r="G8" s="45">
        <v>432371.24058444548</v>
      </c>
      <c r="H8" s="45">
        <v>422068.98400458181</v>
      </c>
      <c r="I8" s="45">
        <v>407206.47616948024</v>
      </c>
      <c r="K8" s="79"/>
      <c r="L8" s="79"/>
      <c r="M8" s="79"/>
      <c r="N8" s="79"/>
      <c r="O8" s="79"/>
      <c r="P8" s="79"/>
      <c r="Q8" s="79"/>
      <c r="R8" s="79"/>
      <c r="S8" s="79"/>
    </row>
    <row r="9" spans="2:19" x14ac:dyDescent="0.25">
      <c r="B9" s="44"/>
      <c r="C9" s="96" t="s">
        <v>55</v>
      </c>
      <c r="D9" s="45">
        <v>38274.05578510552</v>
      </c>
      <c r="E9" s="45">
        <v>42483.241689703573</v>
      </c>
      <c r="F9" s="45">
        <v>42610.862926577327</v>
      </c>
      <c r="G9" s="45">
        <v>40389.063856478831</v>
      </c>
      <c r="H9" s="45">
        <v>40083.727250304786</v>
      </c>
      <c r="I9" s="45">
        <v>43228.494966432605</v>
      </c>
      <c r="K9" s="79"/>
      <c r="L9" s="79"/>
      <c r="M9" s="79"/>
      <c r="N9" s="79"/>
      <c r="O9" s="79"/>
      <c r="P9" s="79"/>
      <c r="Q9" s="79"/>
      <c r="R9" s="79"/>
      <c r="S9" s="79"/>
    </row>
    <row r="10" spans="2:19" x14ac:dyDescent="0.25">
      <c r="B10" s="44"/>
      <c r="C10" s="96" t="s">
        <v>56</v>
      </c>
      <c r="D10" s="45">
        <v>0</v>
      </c>
      <c r="E10" s="45">
        <v>0</v>
      </c>
      <c r="F10" s="45">
        <v>9685.4649353550794</v>
      </c>
      <c r="G10" s="45">
        <v>10683.484564982151</v>
      </c>
      <c r="H10" s="45">
        <v>12283.126604487468</v>
      </c>
      <c r="I10" s="45">
        <v>35926.219908849635</v>
      </c>
      <c r="K10" s="79"/>
      <c r="L10" s="79"/>
      <c r="M10" s="79"/>
      <c r="N10" s="79"/>
      <c r="O10" s="79"/>
      <c r="P10" s="79"/>
      <c r="Q10" s="79"/>
      <c r="R10" s="79"/>
      <c r="S10" s="79"/>
    </row>
    <row r="11" spans="2:19" x14ac:dyDescent="0.25">
      <c r="B11" s="44"/>
      <c r="C11" s="96" t="s">
        <v>57</v>
      </c>
      <c r="D11" s="45">
        <v>391.93610100503957</v>
      </c>
      <c r="E11" s="45">
        <v>746.41944513018973</v>
      </c>
      <c r="F11" s="45">
        <v>745.27174341050682</v>
      </c>
      <c r="G11" s="45">
        <v>841.18657685114738</v>
      </c>
      <c r="H11" s="45">
        <v>918.52974394010062</v>
      </c>
      <c r="I11" s="45">
        <v>674.33742118627856</v>
      </c>
      <c r="K11" s="79"/>
      <c r="L11" s="79"/>
      <c r="M11" s="79"/>
      <c r="N11" s="79"/>
      <c r="O11" s="79"/>
      <c r="P11" s="79"/>
      <c r="Q11" s="79"/>
      <c r="R11" s="79"/>
      <c r="S11" s="79"/>
    </row>
    <row r="12" spans="2:19" x14ac:dyDescent="0.25">
      <c r="B12" s="44"/>
      <c r="C12" s="96" t="s">
        <v>80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K12" s="79"/>
      <c r="L12" s="79"/>
      <c r="M12" s="79"/>
      <c r="N12" s="79"/>
      <c r="O12" s="79"/>
      <c r="P12" s="79"/>
      <c r="Q12" s="79"/>
      <c r="R12" s="79"/>
      <c r="S12" s="79"/>
    </row>
    <row r="13" spans="2:19" x14ac:dyDescent="0.25">
      <c r="B13" s="44"/>
      <c r="C13" s="96" t="s">
        <v>11</v>
      </c>
      <c r="D13" s="45">
        <v>11783.376815886648</v>
      </c>
      <c r="E13" s="45">
        <v>7109.6296496838604</v>
      </c>
      <c r="F13" s="45">
        <v>3281.693024165349</v>
      </c>
      <c r="G13" s="45">
        <v>2362.3180348358401</v>
      </c>
      <c r="H13" s="45">
        <v>2805.3117811731518</v>
      </c>
      <c r="I13" s="45">
        <v>4456.0220594801131</v>
      </c>
      <c r="K13" s="79"/>
      <c r="L13" s="79"/>
      <c r="M13" s="79"/>
      <c r="N13" s="79"/>
      <c r="O13" s="79"/>
      <c r="P13" s="79"/>
      <c r="Q13" s="79"/>
      <c r="R13" s="79"/>
      <c r="S13" s="79"/>
    </row>
    <row r="14" spans="2:19" x14ac:dyDescent="0.25">
      <c r="B14" s="44"/>
      <c r="C14" s="96" t="s">
        <v>30</v>
      </c>
      <c r="D14" s="45">
        <v>11683.399552894278</v>
      </c>
      <c r="E14" s="45">
        <v>12390.028169843306</v>
      </c>
      <c r="F14" s="45">
        <v>18827.079672458109</v>
      </c>
      <c r="G14" s="45">
        <v>23454.112858372264</v>
      </c>
      <c r="H14" s="45">
        <v>26866.247444853107</v>
      </c>
      <c r="I14" s="45">
        <v>26923.432242506326</v>
      </c>
      <c r="K14" s="79"/>
      <c r="L14" s="79"/>
      <c r="M14" s="79"/>
      <c r="N14" s="79"/>
      <c r="O14" s="79"/>
      <c r="P14" s="79"/>
      <c r="Q14" s="79"/>
      <c r="R14" s="79"/>
      <c r="S14" s="79"/>
    </row>
    <row r="15" spans="2:19" x14ac:dyDescent="0.25">
      <c r="B15" s="49"/>
      <c r="C15" s="50" t="s">
        <v>20</v>
      </c>
      <c r="D15" s="51">
        <v>2110003.8294499409</v>
      </c>
      <c r="E15" s="51">
        <v>2113705.524231961</v>
      </c>
      <c r="F15" s="51">
        <v>2116921.3028199435</v>
      </c>
      <c r="G15" s="51">
        <v>2213554.8617036105</v>
      </c>
      <c r="H15" s="51">
        <v>2249903.1165791466</v>
      </c>
      <c r="I15" s="51">
        <v>2390886.0111215347</v>
      </c>
      <c r="K15" s="79"/>
      <c r="L15" s="79"/>
      <c r="M15" s="79"/>
      <c r="N15" s="79"/>
      <c r="O15" s="79"/>
      <c r="P15" s="79"/>
      <c r="Q15" s="79"/>
      <c r="R15" s="79"/>
      <c r="S15" s="79"/>
    </row>
    <row r="16" spans="2:19" x14ac:dyDescent="0.25">
      <c r="B16" s="47" t="s">
        <v>34</v>
      </c>
      <c r="C16" s="91" t="s">
        <v>53</v>
      </c>
      <c r="D16" s="42">
        <v>7962.5798574655901</v>
      </c>
      <c r="E16" s="42">
        <v>4147.0199202440999</v>
      </c>
      <c r="F16" s="42">
        <v>2987.5933300130491</v>
      </c>
      <c r="G16" s="42">
        <v>3435.9007159335597</v>
      </c>
      <c r="H16" s="42">
        <v>4091.7778902409259</v>
      </c>
      <c r="I16" s="42">
        <v>4124.9499663341958</v>
      </c>
    </row>
    <row r="17" spans="2:9" x14ac:dyDescent="0.25">
      <c r="B17" s="53"/>
      <c r="C17" s="96" t="s">
        <v>54</v>
      </c>
      <c r="D17" s="45">
        <v>16836.211795477178</v>
      </c>
      <c r="E17" s="45">
        <v>22888.832889161611</v>
      </c>
      <c r="F17" s="45">
        <v>22099.067634300543</v>
      </c>
      <c r="G17" s="45">
        <v>22683.552567518065</v>
      </c>
      <c r="H17" s="45">
        <v>21752.226420067978</v>
      </c>
      <c r="I17" s="45">
        <v>21263.686489205513</v>
      </c>
    </row>
    <row r="18" spans="2:9" x14ac:dyDescent="0.25">
      <c r="B18" s="53"/>
      <c r="C18" s="96" t="s">
        <v>55</v>
      </c>
      <c r="D18" s="45">
        <v>1167.6524343315691</v>
      </c>
      <c r="E18" s="45">
        <v>1507.8191816291469</v>
      </c>
      <c r="F18" s="45">
        <v>1338.4188966013594</v>
      </c>
      <c r="G18" s="45">
        <v>1493.5866989414883</v>
      </c>
      <c r="H18" s="45">
        <v>1354.7199976825227</v>
      </c>
      <c r="I18" s="45">
        <v>1288.5061525855269</v>
      </c>
    </row>
    <row r="19" spans="2:9" x14ac:dyDescent="0.25">
      <c r="B19" s="53"/>
      <c r="C19" s="96" t="s">
        <v>56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</row>
    <row r="20" spans="2:9" x14ac:dyDescent="0.25">
      <c r="B20" s="53"/>
      <c r="C20" s="96" t="s">
        <v>57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</row>
    <row r="21" spans="2:9" x14ac:dyDescent="0.25">
      <c r="B21" s="53"/>
      <c r="C21" s="96" t="s">
        <v>80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</row>
    <row r="22" spans="2:9" x14ac:dyDescent="0.25">
      <c r="B22" s="53"/>
      <c r="C22" s="96" t="s">
        <v>11</v>
      </c>
      <c r="D22" s="45">
        <v>1453.0492325072246</v>
      </c>
      <c r="E22" s="45">
        <v>9.4648740172227708</v>
      </c>
      <c r="F22" s="45">
        <v>9.4648740172227708</v>
      </c>
      <c r="G22" s="45">
        <v>9.4648740172227708</v>
      </c>
      <c r="H22" s="45">
        <v>9.4648740172227708</v>
      </c>
      <c r="I22" s="45">
        <v>9.0524562058319091</v>
      </c>
    </row>
    <row r="23" spans="2:9" x14ac:dyDescent="0.25">
      <c r="B23" s="53"/>
      <c r="C23" s="96" t="s">
        <v>30</v>
      </c>
      <c r="D23" s="45">
        <v>3055.9468758577809</v>
      </c>
      <c r="E23" s="45">
        <v>3211.7473074158934</v>
      </c>
      <c r="F23" s="45">
        <v>3211.7473074158934</v>
      </c>
      <c r="G23" s="45">
        <v>3211.7473074158934</v>
      </c>
      <c r="H23" s="45">
        <v>3211.7473074158934</v>
      </c>
      <c r="I23" s="45">
        <v>3211.7473074158934</v>
      </c>
    </row>
    <row r="24" spans="2:9" x14ac:dyDescent="0.25">
      <c r="B24" s="49"/>
      <c r="C24" s="50" t="s">
        <v>20</v>
      </c>
      <c r="D24" s="51">
        <v>30475.440195639345</v>
      </c>
      <c r="E24" s="51">
        <v>31764.884172467973</v>
      </c>
      <c r="F24" s="51">
        <v>29646.292042348068</v>
      </c>
      <c r="G24" s="51">
        <v>30834.252163826233</v>
      </c>
      <c r="H24" s="51">
        <v>30419.936489424545</v>
      </c>
      <c r="I24" s="51">
        <v>29897.942371746962</v>
      </c>
    </row>
    <row r="25" spans="2:9" x14ac:dyDescent="0.25">
      <c r="B25" s="47" t="s">
        <v>36</v>
      </c>
      <c r="C25" s="91" t="s">
        <v>53</v>
      </c>
      <c r="D25" s="42">
        <v>4584.8534392291458</v>
      </c>
      <c r="E25" s="42">
        <v>3633.4131342419355</v>
      </c>
      <c r="F25" s="42">
        <v>2975.3720520410525</v>
      </c>
      <c r="G25" s="42">
        <v>3143.4660629359009</v>
      </c>
      <c r="H25" s="42">
        <v>4845.1033079620665</v>
      </c>
      <c r="I25" s="42">
        <v>5213.2166501179927</v>
      </c>
    </row>
    <row r="26" spans="2:9" x14ac:dyDescent="0.25">
      <c r="B26" s="53"/>
      <c r="C26" s="96" t="s">
        <v>54</v>
      </c>
      <c r="D26" s="45">
        <v>19514.180340973333</v>
      </c>
      <c r="E26" s="45">
        <v>20134.933516944857</v>
      </c>
      <c r="F26" s="45">
        <v>19160.369410610485</v>
      </c>
      <c r="G26" s="45">
        <v>18229.216015030262</v>
      </c>
      <c r="H26" s="45">
        <v>17342.997648249388</v>
      </c>
      <c r="I26" s="45">
        <v>13217.209069212113</v>
      </c>
    </row>
    <row r="27" spans="2:9" x14ac:dyDescent="0.25">
      <c r="B27" s="53"/>
      <c r="C27" s="96" t="s">
        <v>55</v>
      </c>
      <c r="D27" s="45">
        <v>1231.9767106108504</v>
      </c>
      <c r="E27" s="45">
        <v>1185.1892392762074</v>
      </c>
      <c r="F27" s="45">
        <v>278.53878686111102</v>
      </c>
      <c r="G27" s="45">
        <v>237.79950095489056</v>
      </c>
      <c r="H27" s="45">
        <v>221.09709360235269</v>
      </c>
      <c r="I27" s="45">
        <v>209.77838713746172</v>
      </c>
    </row>
    <row r="28" spans="2:9" x14ac:dyDescent="0.25">
      <c r="B28" s="53"/>
      <c r="C28" s="96" t="s">
        <v>56</v>
      </c>
      <c r="D28" s="45">
        <v>0</v>
      </c>
      <c r="E28" s="45">
        <v>0</v>
      </c>
      <c r="F28" s="45">
        <v>9541.1496456104596</v>
      </c>
      <c r="G28" s="45">
        <v>9676.3908522330948</v>
      </c>
      <c r="H28" s="45">
        <v>9752.3987159661665</v>
      </c>
      <c r="I28" s="45">
        <v>16080.994881214514</v>
      </c>
    </row>
    <row r="29" spans="2:9" x14ac:dyDescent="0.25">
      <c r="B29" s="53"/>
      <c r="C29" s="96" t="s">
        <v>57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</row>
    <row r="30" spans="2:9" x14ac:dyDescent="0.25">
      <c r="B30" s="53"/>
      <c r="C30" s="96" t="s">
        <v>80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</row>
    <row r="31" spans="2:9" x14ac:dyDescent="0.25">
      <c r="B31" s="53"/>
      <c r="C31" s="96" t="s">
        <v>11</v>
      </c>
      <c r="D31" s="45">
        <v>2033.4027491297425</v>
      </c>
      <c r="E31" s="45">
        <v>2457.7189107395088</v>
      </c>
      <c r="F31" s="45">
        <v>0</v>
      </c>
      <c r="G31" s="45">
        <v>0</v>
      </c>
      <c r="H31" s="45">
        <v>0</v>
      </c>
      <c r="I31" s="45">
        <v>0</v>
      </c>
    </row>
    <row r="32" spans="2:9" x14ac:dyDescent="0.25">
      <c r="B32" s="53"/>
      <c r="C32" s="96" t="s">
        <v>30</v>
      </c>
      <c r="D32" s="45">
        <v>441.63831505290267</v>
      </c>
      <c r="E32" s="45">
        <v>449.26577583477774</v>
      </c>
      <c r="F32" s="45">
        <v>449.26577583477774</v>
      </c>
      <c r="G32" s="45">
        <v>449.26577583477774</v>
      </c>
      <c r="H32" s="45">
        <v>449.26577583477774</v>
      </c>
      <c r="I32" s="45">
        <v>449.26577583477774</v>
      </c>
    </row>
    <row r="33" spans="2:9" x14ac:dyDescent="0.25">
      <c r="B33" s="49"/>
      <c r="C33" s="50" t="s">
        <v>20</v>
      </c>
      <c r="D33" s="51">
        <v>27806.051554995978</v>
      </c>
      <c r="E33" s="51">
        <v>27860.520577037285</v>
      </c>
      <c r="F33" s="51">
        <v>32404.695670957888</v>
      </c>
      <c r="G33" s="51">
        <v>31736.13820698893</v>
      </c>
      <c r="H33" s="51">
        <v>32610.862541614752</v>
      </c>
      <c r="I33" s="51">
        <v>35170.464763516859</v>
      </c>
    </row>
    <row r="34" spans="2:9" x14ac:dyDescent="0.25">
      <c r="B34" s="47" t="s">
        <v>35</v>
      </c>
      <c r="C34" s="91" t="s">
        <v>53</v>
      </c>
      <c r="D34" s="42">
        <v>337266.78972734464</v>
      </c>
      <c r="E34" s="42">
        <v>341995.74888503563</v>
      </c>
      <c r="F34" s="42">
        <v>338998.36290300643</v>
      </c>
      <c r="G34" s="42">
        <v>347272.07648869872</v>
      </c>
      <c r="H34" s="42">
        <v>350953.60480285925</v>
      </c>
      <c r="I34" s="42">
        <v>363075.06811662694</v>
      </c>
    </row>
    <row r="35" spans="2:9" x14ac:dyDescent="0.25">
      <c r="B35" s="53"/>
      <c r="C35" s="96" t="s">
        <v>54</v>
      </c>
      <c r="D35" s="45">
        <v>19230.38876265143</v>
      </c>
      <c r="E35" s="45">
        <v>19364.153712777839</v>
      </c>
      <c r="F35" s="45">
        <v>19835.70461466605</v>
      </c>
      <c r="G35" s="45">
        <v>18397.729639016674</v>
      </c>
      <c r="H35" s="45">
        <v>15082.048132033222</v>
      </c>
      <c r="I35" s="45">
        <v>15136.729269447713</v>
      </c>
    </row>
    <row r="36" spans="2:9" x14ac:dyDescent="0.25">
      <c r="B36" s="53"/>
      <c r="C36" s="96" t="s">
        <v>55</v>
      </c>
      <c r="D36" s="45">
        <v>2243.7917750529086</v>
      </c>
      <c r="E36" s="45">
        <v>2390.5082876653514</v>
      </c>
      <c r="F36" s="45">
        <v>3198.7558738177991</v>
      </c>
      <c r="G36" s="45">
        <v>3206.2423669325426</v>
      </c>
      <c r="H36" s="45">
        <v>2377.1230498824411</v>
      </c>
      <c r="I36" s="45">
        <v>2729.4975973148307</v>
      </c>
    </row>
    <row r="37" spans="2:9" x14ac:dyDescent="0.25">
      <c r="B37" s="53"/>
      <c r="C37" s="96" t="s">
        <v>56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</row>
    <row r="38" spans="2:9" x14ac:dyDescent="0.25">
      <c r="B38" s="53"/>
      <c r="C38" s="96" t="s">
        <v>57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</row>
    <row r="39" spans="2:9" x14ac:dyDescent="0.25">
      <c r="B39" s="53"/>
      <c r="C39" s="96" t="s">
        <v>80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</row>
    <row r="40" spans="2:9" x14ac:dyDescent="0.25">
      <c r="B40" s="53"/>
      <c r="C40" s="96" t="s">
        <v>11</v>
      </c>
      <c r="D40" s="45">
        <v>503.1279487686935</v>
      </c>
      <c r="E40" s="45">
        <v>254.7860200553574</v>
      </c>
      <c r="F40" s="45">
        <v>256.41719867546868</v>
      </c>
      <c r="G40" s="45">
        <v>251.70312451007777</v>
      </c>
      <c r="H40" s="45">
        <v>242.71722107040858</v>
      </c>
      <c r="I40" s="45">
        <v>236.1941089265257</v>
      </c>
    </row>
    <row r="41" spans="2:9" x14ac:dyDescent="0.25">
      <c r="B41" s="53"/>
      <c r="C41" s="96" t="s">
        <v>30</v>
      </c>
      <c r="D41" s="45">
        <v>1292.6162809983978</v>
      </c>
      <c r="E41" s="45">
        <v>1404.7950027655115</v>
      </c>
      <c r="F41" s="45">
        <v>1404.7950027655115</v>
      </c>
      <c r="G41" s="45">
        <v>1404.7950027655115</v>
      </c>
      <c r="H41" s="45">
        <v>1404.7950027655115</v>
      </c>
      <c r="I41" s="45">
        <v>1404.7950027655115</v>
      </c>
    </row>
    <row r="42" spans="2:9" x14ac:dyDescent="0.25">
      <c r="B42" s="49"/>
      <c r="C42" s="50" t="s">
        <v>20</v>
      </c>
      <c r="D42" s="51">
        <v>360536.71449481603</v>
      </c>
      <c r="E42" s="51">
        <v>365409.99190829968</v>
      </c>
      <c r="F42" s="51">
        <v>363694.03559293121</v>
      </c>
      <c r="G42" s="51">
        <v>370532.54662192351</v>
      </c>
      <c r="H42" s="51">
        <v>370060.28820861079</v>
      </c>
      <c r="I42" s="51">
        <v>382582.2840950815</v>
      </c>
    </row>
    <row r="43" spans="2:9" x14ac:dyDescent="0.25">
      <c r="B43" s="47" t="s">
        <v>105</v>
      </c>
      <c r="C43" s="91" t="s">
        <v>53</v>
      </c>
      <c r="D43" s="161">
        <v>325630.96225225797</v>
      </c>
      <c r="E43" s="161">
        <v>325559.26046719094</v>
      </c>
      <c r="F43" s="161">
        <v>315494.39239421254</v>
      </c>
      <c r="G43" s="161">
        <v>353040.83647489938</v>
      </c>
      <c r="H43" s="161">
        <v>376294.0666063166</v>
      </c>
      <c r="I43" s="161">
        <v>397446.07511275989</v>
      </c>
    </row>
    <row r="44" spans="2:9" x14ac:dyDescent="0.25">
      <c r="B44" s="53"/>
      <c r="C44" s="96" t="s">
        <v>54</v>
      </c>
      <c r="D44" s="161">
        <v>64139.558519293925</v>
      </c>
      <c r="E44" s="161">
        <v>66267.505371728374</v>
      </c>
      <c r="F44" s="161">
        <v>73514.530601873266</v>
      </c>
      <c r="G44" s="161">
        <v>64203.002850878715</v>
      </c>
      <c r="H44" s="161">
        <v>55463.530755324427</v>
      </c>
      <c r="I44" s="161">
        <v>51688.86993781678</v>
      </c>
    </row>
    <row r="45" spans="2:9" x14ac:dyDescent="0.25">
      <c r="B45" s="53"/>
      <c r="C45" s="96" t="s">
        <v>55</v>
      </c>
      <c r="D45" s="161">
        <v>2507.8863917095214</v>
      </c>
      <c r="E45" s="161">
        <v>2985.3221353836148</v>
      </c>
      <c r="F45" s="161">
        <v>2574.440199393729</v>
      </c>
      <c r="G45" s="161">
        <v>1961.0261929650007</v>
      </c>
      <c r="H45" s="161">
        <v>1615.3452701192832</v>
      </c>
      <c r="I45" s="161">
        <v>2210.0323751620158</v>
      </c>
    </row>
    <row r="46" spans="2:9" x14ac:dyDescent="0.25">
      <c r="B46" s="53"/>
      <c r="C46" s="96" t="s">
        <v>56</v>
      </c>
      <c r="D46" s="161">
        <v>0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2:9" x14ac:dyDescent="0.25">
      <c r="B47" s="53"/>
      <c r="C47" s="96" t="s">
        <v>57</v>
      </c>
      <c r="D47" s="161">
        <v>0</v>
      </c>
      <c r="E47" s="161"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2:9" x14ac:dyDescent="0.25">
      <c r="B48" s="53"/>
      <c r="C48" s="96" t="s">
        <v>80</v>
      </c>
      <c r="D48" s="161">
        <v>0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2:9" x14ac:dyDescent="0.25">
      <c r="B49" s="53"/>
      <c r="C49" s="96" t="s">
        <v>11</v>
      </c>
      <c r="D49" s="161">
        <v>89.066204854068076</v>
      </c>
      <c r="E49" s="161">
        <v>1881.3291656853728</v>
      </c>
      <c r="F49" s="161">
        <v>89.066204854068076</v>
      </c>
      <c r="G49" s="161">
        <v>83.932524616946097</v>
      </c>
      <c r="H49" s="161">
        <v>85.726021717191301</v>
      </c>
      <c r="I49" s="161">
        <v>83.877499540668779</v>
      </c>
    </row>
    <row r="50" spans="2:9" x14ac:dyDescent="0.25">
      <c r="B50" s="53"/>
      <c r="C50" s="96" t="s">
        <v>30</v>
      </c>
      <c r="D50" s="161">
        <v>2810.0810582256809</v>
      </c>
      <c r="E50" s="161">
        <v>2830.3626046826366</v>
      </c>
      <c r="F50" s="161">
        <v>9267.4141072974344</v>
      </c>
      <c r="G50" s="161">
        <v>13894.447293211591</v>
      </c>
      <c r="H50" s="161">
        <v>17306.581879692436</v>
      </c>
      <c r="I50" s="161">
        <v>17363.766677345651</v>
      </c>
    </row>
    <row r="51" spans="2:9" x14ac:dyDescent="0.25">
      <c r="B51" s="49"/>
      <c r="C51" s="50" t="s">
        <v>20</v>
      </c>
      <c r="D51" s="164">
        <v>395177.5544263412</v>
      </c>
      <c r="E51" s="164">
        <v>399523.77974467096</v>
      </c>
      <c r="F51" s="164">
        <v>400939.8435076311</v>
      </c>
      <c r="G51" s="164">
        <v>433183.24533657159</v>
      </c>
      <c r="H51" s="164">
        <v>450765.25053316989</v>
      </c>
      <c r="I51" s="164">
        <v>468792.621602625</v>
      </c>
    </row>
    <row r="52" spans="2:9" x14ac:dyDescent="0.25">
      <c r="B52" s="47" t="s">
        <v>38</v>
      </c>
      <c r="C52" s="91" t="s">
        <v>53</v>
      </c>
      <c r="D52" s="42">
        <v>129114.98854861439</v>
      </c>
      <c r="E52" s="42">
        <v>136968.05356227583</v>
      </c>
      <c r="F52" s="42">
        <v>121679.82800860328</v>
      </c>
      <c r="G52" s="42">
        <v>124477.77782843346</v>
      </c>
      <c r="H52" s="42">
        <v>125826.80462490919</v>
      </c>
      <c r="I52" s="42">
        <v>132207.38512285985</v>
      </c>
    </row>
    <row r="53" spans="2:9" x14ac:dyDescent="0.25">
      <c r="B53" s="53"/>
      <c r="C53" s="96" t="s">
        <v>54</v>
      </c>
      <c r="D53" s="45">
        <v>12957.127017799799</v>
      </c>
      <c r="E53" s="45">
        <v>12943.089224631347</v>
      </c>
      <c r="F53" s="45">
        <v>12963.683445593007</v>
      </c>
      <c r="G53" s="45">
        <v>12532.478546868322</v>
      </c>
      <c r="H53" s="45">
        <v>11981.499280232401</v>
      </c>
      <c r="I53" s="45">
        <v>10408.749283461286</v>
      </c>
    </row>
    <row r="54" spans="2:9" x14ac:dyDescent="0.25">
      <c r="B54" s="53"/>
      <c r="C54" s="96" t="s">
        <v>55</v>
      </c>
      <c r="D54" s="45">
        <v>1689.6864590049563</v>
      </c>
      <c r="E54" s="45">
        <v>1786.7296842527967</v>
      </c>
      <c r="F54" s="45">
        <v>2433.5189694712831</v>
      </c>
      <c r="G54" s="45">
        <v>2303.1603367354869</v>
      </c>
      <c r="H54" s="45">
        <v>2158.2396944266507</v>
      </c>
      <c r="I54" s="45">
        <v>2045.3154965565145</v>
      </c>
    </row>
    <row r="55" spans="2:9" x14ac:dyDescent="0.25">
      <c r="B55" s="53"/>
      <c r="C55" s="96" t="s">
        <v>56</v>
      </c>
      <c r="D55" s="45">
        <v>0</v>
      </c>
      <c r="E55" s="45">
        <v>0</v>
      </c>
      <c r="F55" s="45">
        <v>0</v>
      </c>
      <c r="G55" s="45">
        <v>596.18898754685404</v>
      </c>
      <c r="H55" s="45">
        <v>1848.1104698817758</v>
      </c>
      <c r="I55" s="45">
        <v>13024.403806169881</v>
      </c>
    </row>
    <row r="56" spans="2:9" x14ac:dyDescent="0.25">
      <c r="B56" s="53"/>
      <c r="C56" s="96" t="s">
        <v>57</v>
      </c>
      <c r="D56" s="45">
        <v>0</v>
      </c>
      <c r="E56" s="45">
        <v>0</v>
      </c>
      <c r="F56" s="45">
        <v>0</v>
      </c>
      <c r="G56" s="45">
        <v>223.12017173575899</v>
      </c>
      <c r="H56" s="45">
        <v>232.13280576847799</v>
      </c>
      <c r="I56" s="45">
        <v>117.09228894309</v>
      </c>
    </row>
    <row r="57" spans="2:9" x14ac:dyDescent="0.25">
      <c r="B57" s="53"/>
      <c r="C57" s="96" t="s">
        <v>80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</row>
    <row r="58" spans="2:9" x14ac:dyDescent="0.25">
      <c r="B58" s="53"/>
      <c r="C58" s="96" t="s">
        <v>11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</row>
    <row r="59" spans="2:9" x14ac:dyDescent="0.25">
      <c r="B59" s="53"/>
      <c r="C59" s="96" t="s">
        <v>30</v>
      </c>
      <c r="D59" s="45">
        <v>111.69382812350401</v>
      </c>
      <c r="E59" s="45">
        <v>111.69382812350401</v>
      </c>
      <c r="F59" s="45">
        <v>111.69382812350401</v>
      </c>
      <c r="G59" s="45">
        <v>111.69382812350401</v>
      </c>
      <c r="H59" s="45">
        <v>111.69382812350401</v>
      </c>
      <c r="I59" s="45">
        <v>111.69382812350401</v>
      </c>
    </row>
    <row r="60" spans="2:9" x14ac:dyDescent="0.25">
      <c r="B60" s="49"/>
      <c r="C60" s="50" t="s">
        <v>20</v>
      </c>
      <c r="D60" s="51">
        <v>143873.49585354267</v>
      </c>
      <c r="E60" s="51">
        <v>151809.56629928347</v>
      </c>
      <c r="F60" s="51">
        <v>137188.72425179108</v>
      </c>
      <c r="G60" s="51">
        <v>140244.41969944339</v>
      </c>
      <c r="H60" s="51">
        <v>142158.48070334201</v>
      </c>
      <c r="I60" s="51">
        <v>157914.63982611414</v>
      </c>
    </row>
    <row r="61" spans="2:9" x14ac:dyDescent="0.25">
      <c r="B61" s="47" t="s">
        <v>39</v>
      </c>
      <c r="C61" s="91" t="s">
        <v>53</v>
      </c>
      <c r="D61" s="42">
        <v>112988.58421572432</v>
      </c>
      <c r="E61" s="42">
        <v>124022.3055999491</v>
      </c>
      <c r="F61" s="42">
        <v>126628.10087990969</v>
      </c>
      <c r="G61" s="42">
        <v>141646.90043583658</v>
      </c>
      <c r="H61" s="42">
        <v>142112.43637666694</v>
      </c>
      <c r="I61" s="42">
        <v>146167.73734023655</v>
      </c>
    </row>
    <row r="62" spans="2:9" x14ac:dyDescent="0.25">
      <c r="B62" s="53"/>
      <c r="C62" s="96" t="s">
        <v>54</v>
      </c>
      <c r="D62" s="45">
        <v>32497.444429641095</v>
      </c>
      <c r="E62" s="45">
        <v>30988.030420081406</v>
      </c>
      <c r="F62" s="45">
        <v>31450.439375693448</v>
      </c>
      <c r="G62" s="45">
        <v>28658.88325787619</v>
      </c>
      <c r="H62" s="45">
        <v>27854.30471905963</v>
      </c>
      <c r="I62" s="45">
        <v>26963.477631114532</v>
      </c>
    </row>
    <row r="63" spans="2:9" x14ac:dyDescent="0.25">
      <c r="B63" s="53"/>
      <c r="C63" s="96" t="s">
        <v>55</v>
      </c>
      <c r="D63" s="45">
        <v>3506.6787586053943</v>
      </c>
      <c r="E63" s="45">
        <v>3591.5008551979549</v>
      </c>
      <c r="F63" s="45">
        <v>3748.6439805901705</v>
      </c>
      <c r="G63" s="45">
        <v>3653.2651605507181</v>
      </c>
      <c r="H63" s="45">
        <v>3722.6067164252599</v>
      </c>
      <c r="I63" s="45">
        <v>3895.7185166347272</v>
      </c>
    </row>
    <row r="64" spans="2:9" x14ac:dyDescent="0.25">
      <c r="B64" s="53"/>
      <c r="C64" s="96" t="s">
        <v>56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</row>
    <row r="65" spans="2:9" x14ac:dyDescent="0.25">
      <c r="B65" s="53"/>
      <c r="C65" s="96" t="s">
        <v>57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</row>
    <row r="66" spans="2:9" x14ac:dyDescent="0.25">
      <c r="B66" s="53"/>
      <c r="C66" s="96" t="s">
        <v>80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</row>
    <row r="67" spans="2:9" x14ac:dyDescent="0.25">
      <c r="B67" s="53"/>
      <c r="C67" s="96" t="s">
        <v>11</v>
      </c>
      <c r="D67" s="45">
        <v>3183.883341955092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</row>
    <row r="68" spans="2:9" x14ac:dyDescent="0.25">
      <c r="B68" s="53"/>
      <c r="C68" s="96" t="s">
        <v>30</v>
      </c>
      <c r="D68" s="45">
        <v>574.24033360696797</v>
      </c>
      <c r="E68" s="45">
        <v>738.31753008503199</v>
      </c>
      <c r="F68" s="45">
        <v>738.31753008503199</v>
      </c>
      <c r="G68" s="45">
        <v>738.31753008503199</v>
      </c>
      <c r="H68" s="45">
        <v>738.31753008503199</v>
      </c>
      <c r="I68" s="45">
        <v>738.31753008503199</v>
      </c>
    </row>
    <row r="69" spans="2:9" x14ac:dyDescent="0.25">
      <c r="B69" s="49"/>
      <c r="C69" s="50" t="s">
        <v>20</v>
      </c>
      <c r="D69" s="51">
        <v>152750.83107953283</v>
      </c>
      <c r="E69" s="51">
        <v>159340.15440531351</v>
      </c>
      <c r="F69" s="51">
        <v>162565.50176627835</v>
      </c>
      <c r="G69" s="51">
        <v>174697.36638434851</v>
      </c>
      <c r="H69" s="51">
        <v>174427.66534223687</v>
      </c>
      <c r="I69" s="51">
        <v>177765.25101807085</v>
      </c>
    </row>
    <row r="70" spans="2:9" x14ac:dyDescent="0.25">
      <c r="B70" s="47" t="s">
        <v>40</v>
      </c>
      <c r="C70" s="91" t="s">
        <v>53</v>
      </c>
      <c r="D70" s="42">
        <v>54449.31367606706</v>
      </c>
      <c r="E70" s="42">
        <v>48241.851407316222</v>
      </c>
      <c r="F70" s="42">
        <v>50026.755538224381</v>
      </c>
      <c r="G70" s="42">
        <v>51684.661370882408</v>
      </c>
      <c r="H70" s="42">
        <v>50939.171808241867</v>
      </c>
      <c r="I70" s="42">
        <v>54440.189376167174</v>
      </c>
    </row>
    <row r="71" spans="2:9" x14ac:dyDescent="0.25">
      <c r="B71" s="53"/>
      <c r="C71" s="96" t="s">
        <v>54</v>
      </c>
      <c r="D71" s="45">
        <v>2652.0780426337406</v>
      </c>
      <c r="E71" s="45">
        <v>2685.4441733056146</v>
      </c>
      <c r="F71" s="45">
        <v>2742.4010745793807</v>
      </c>
      <c r="G71" s="45">
        <v>2630.5951616895309</v>
      </c>
      <c r="H71" s="45">
        <v>2504.1443318717575</v>
      </c>
      <c r="I71" s="45">
        <v>2466.3894927422061</v>
      </c>
    </row>
    <row r="72" spans="2:9" x14ac:dyDescent="0.25">
      <c r="B72" s="53"/>
      <c r="C72" s="96" t="s">
        <v>55</v>
      </c>
      <c r="D72" s="45">
        <v>426.43964018173591</v>
      </c>
      <c r="E72" s="45">
        <v>453.05076767022723</v>
      </c>
      <c r="F72" s="45">
        <v>611.65398925396573</v>
      </c>
      <c r="G72" s="45">
        <v>490.34765649930375</v>
      </c>
      <c r="H72" s="45">
        <v>397.84965075201137</v>
      </c>
      <c r="I72" s="45">
        <v>488.3756571657338</v>
      </c>
    </row>
    <row r="73" spans="2:9" x14ac:dyDescent="0.25">
      <c r="B73" s="53"/>
      <c r="C73" s="96" t="s">
        <v>56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</row>
    <row r="74" spans="2:9" x14ac:dyDescent="0.25">
      <c r="B74" s="53"/>
      <c r="C74" s="96" t="s">
        <v>57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</row>
    <row r="75" spans="2:9" x14ac:dyDescent="0.25">
      <c r="B75" s="53"/>
      <c r="C75" s="96" t="s">
        <v>80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</row>
    <row r="76" spans="2:9" x14ac:dyDescent="0.25">
      <c r="B76" s="53"/>
      <c r="C76" s="96" t="s">
        <v>11</v>
      </c>
      <c r="D76" s="45">
        <v>318.48973489621062</v>
      </c>
      <c r="E76" s="45">
        <v>324.11499244709319</v>
      </c>
      <c r="F76" s="45">
        <v>318.48973489621062</v>
      </c>
      <c r="G76" s="45">
        <v>318.48973489621062</v>
      </c>
      <c r="H76" s="45">
        <v>310.0441847312631</v>
      </c>
      <c r="I76" s="45">
        <v>302.24239701083047</v>
      </c>
    </row>
    <row r="77" spans="2:9" x14ac:dyDescent="0.25">
      <c r="B77" s="53"/>
      <c r="C77" s="96" t="s">
        <v>30</v>
      </c>
      <c r="D77" s="45">
        <v>57.003281921764902</v>
      </c>
      <c r="E77" s="45">
        <v>57.003281921764902</v>
      </c>
      <c r="F77" s="45">
        <v>57.003281921764902</v>
      </c>
      <c r="G77" s="45">
        <v>57.003281921764902</v>
      </c>
      <c r="H77" s="45">
        <v>57.003281921764902</v>
      </c>
      <c r="I77" s="45">
        <v>57.003281921764902</v>
      </c>
    </row>
    <row r="78" spans="2:9" x14ac:dyDescent="0.25">
      <c r="B78" s="49"/>
      <c r="C78" s="50" t="s">
        <v>20</v>
      </c>
      <c r="D78" s="51">
        <v>57903.324375700518</v>
      </c>
      <c r="E78" s="51">
        <v>51761.464622660926</v>
      </c>
      <c r="F78" s="51">
        <v>53756.303618875703</v>
      </c>
      <c r="G78" s="51">
        <v>55181.097205889222</v>
      </c>
      <c r="H78" s="51">
        <v>54208.213257518662</v>
      </c>
      <c r="I78" s="51">
        <v>57754.200205007714</v>
      </c>
    </row>
    <row r="79" spans="2:9" x14ac:dyDescent="0.25">
      <c r="B79" s="47" t="s">
        <v>41</v>
      </c>
      <c r="C79" s="91" t="s">
        <v>53</v>
      </c>
      <c r="D79" s="42">
        <v>158043.88993291487</v>
      </c>
      <c r="E79" s="42">
        <v>145713.51772715416</v>
      </c>
      <c r="F79" s="42">
        <v>148910.56420187571</v>
      </c>
      <c r="G79" s="42">
        <v>162292.49122986497</v>
      </c>
      <c r="H79" s="42">
        <v>170237.80014952537</v>
      </c>
      <c r="I79" s="42">
        <v>219287.22261650692</v>
      </c>
    </row>
    <row r="80" spans="2:9" x14ac:dyDescent="0.25">
      <c r="B80" s="53"/>
      <c r="C80" s="96" t="s">
        <v>54</v>
      </c>
      <c r="D80" s="45">
        <v>65580.090430724449</v>
      </c>
      <c r="E80" s="45">
        <v>68836.504064327426</v>
      </c>
      <c r="F80" s="45">
        <v>69637.000931636081</v>
      </c>
      <c r="G80" s="45">
        <v>63835.983783711301</v>
      </c>
      <c r="H80" s="45">
        <v>60479.964097818083</v>
      </c>
      <c r="I80" s="45">
        <v>50258.582595900531</v>
      </c>
    </row>
    <row r="81" spans="2:9" x14ac:dyDescent="0.25">
      <c r="B81" s="53"/>
      <c r="C81" s="96" t="s">
        <v>55</v>
      </c>
      <c r="D81" s="45">
        <v>3278.7562181373655</v>
      </c>
      <c r="E81" s="45">
        <v>4482.5486751009666</v>
      </c>
      <c r="F81" s="45">
        <v>4598.7257878216169</v>
      </c>
      <c r="G81" s="45">
        <v>3398.2957172887336</v>
      </c>
      <c r="H81" s="45">
        <v>3022.0099021901588</v>
      </c>
      <c r="I81" s="45">
        <v>3356.6544481258538</v>
      </c>
    </row>
    <row r="82" spans="2:9" x14ac:dyDescent="0.25">
      <c r="B82" s="53"/>
      <c r="C82" s="96" t="s">
        <v>56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</row>
    <row r="83" spans="2:9" x14ac:dyDescent="0.25">
      <c r="B83" s="53"/>
      <c r="C83" s="96" t="s">
        <v>57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</row>
    <row r="84" spans="2:9" x14ac:dyDescent="0.25">
      <c r="B84" s="53"/>
      <c r="C84" s="96" t="s">
        <v>80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</row>
    <row r="85" spans="2:9" x14ac:dyDescent="0.25">
      <c r="B85" s="53"/>
      <c r="C85" s="96" t="s">
        <v>11</v>
      </c>
      <c r="D85" s="45">
        <v>144.801012328632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</row>
    <row r="86" spans="2:9" x14ac:dyDescent="0.25">
      <c r="B86" s="53"/>
      <c r="C86" s="96" t="s">
        <v>30</v>
      </c>
      <c r="D86" s="45">
        <v>617.82503451131856</v>
      </c>
      <c r="E86" s="45">
        <v>650.95158236830753</v>
      </c>
      <c r="F86" s="45">
        <v>650.95158236830753</v>
      </c>
      <c r="G86" s="45">
        <v>650.95158236830753</v>
      </c>
      <c r="H86" s="45">
        <v>650.95158236830753</v>
      </c>
      <c r="I86" s="45">
        <v>650.95158236830753</v>
      </c>
    </row>
    <row r="87" spans="2:9" x14ac:dyDescent="0.25">
      <c r="B87" s="49"/>
      <c r="C87" s="50" t="s">
        <v>20</v>
      </c>
      <c r="D87" s="51">
        <v>227665.3626286166</v>
      </c>
      <c r="E87" s="51">
        <v>219683.52204895086</v>
      </c>
      <c r="F87" s="51">
        <v>223797.24250370171</v>
      </c>
      <c r="G87" s="51">
        <v>230177.72231323333</v>
      </c>
      <c r="H87" s="51">
        <v>234390.72573190194</v>
      </c>
      <c r="I87" s="51">
        <v>273553.41124290158</v>
      </c>
    </row>
    <row r="88" spans="2:9" x14ac:dyDescent="0.25">
      <c r="B88" s="47" t="s">
        <v>107</v>
      </c>
      <c r="C88" s="91" t="s">
        <v>53</v>
      </c>
      <c r="D88" s="161">
        <v>183226.88596105369</v>
      </c>
      <c r="E88" s="161">
        <v>178288.71284287533</v>
      </c>
      <c r="F88" s="161">
        <v>170552.84169268206</v>
      </c>
      <c r="G88" s="161">
        <v>171178.62782991616</v>
      </c>
      <c r="H88" s="161">
        <v>171434.89470492236</v>
      </c>
      <c r="I88" s="161">
        <v>172268.45932955001</v>
      </c>
    </row>
    <row r="89" spans="2:9" x14ac:dyDescent="0.25">
      <c r="B89" s="53"/>
      <c r="C89" s="96" t="s">
        <v>54</v>
      </c>
      <c r="D89" s="161">
        <v>63300.943183213785</v>
      </c>
      <c r="E89" s="161">
        <v>64857.611359900591</v>
      </c>
      <c r="F89" s="161">
        <v>66531.158230767614</v>
      </c>
      <c r="G89" s="161">
        <v>68257.502815204585</v>
      </c>
      <c r="H89" s="161">
        <v>71116.536149203326</v>
      </c>
      <c r="I89" s="161">
        <v>77954.222226855374</v>
      </c>
    </row>
    <row r="90" spans="2:9" x14ac:dyDescent="0.25">
      <c r="B90" s="53"/>
      <c r="C90" s="96" t="s">
        <v>55</v>
      </c>
      <c r="D90" s="161">
        <v>11410.898611957769</v>
      </c>
      <c r="E90" s="161">
        <v>12741.505310468066</v>
      </c>
      <c r="F90" s="161">
        <v>12871.738925370022</v>
      </c>
      <c r="G90" s="161">
        <v>12829.229206765049</v>
      </c>
      <c r="H90" s="161">
        <v>13496.741318430588</v>
      </c>
      <c r="I90" s="161">
        <v>15069.491532343729</v>
      </c>
    </row>
    <row r="91" spans="2:9" x14ac:dyDescent="0.25">
      <c r="B91" s="53"/>
      <c r="C91" s="96" t="s">
        <v>56</v>
      </c>
      <c r="D91" s="161">
        <v>0</v>
      </c>
      <c r="E91" s="161">
        <v>0</v>
      </c>
      <c r="F91" s="161">
        <v>0</v>
      </c>
      <c r="G91" s="161">
        <v>0</v>
      </c>
      <c r="H91" s="161">
        <v>0</v>
      </c>
      <c r="I91" s="161">
        <v>0</v>
      </c>
    </row>
    <row r="92" spans="2:9" x14ac:dyDescent="0.25">
      <c r="B92" s="53"/>
      <c r="C92" s="96" t="s">
        <v>57</v>
      </c>
      <c r="D92" s="161">
        <v>375.80054402501099</v>
      </c>
      <c r="E92" s="161">
        <v>420.04074863077699</v>
      </c>
      <c r="F92" s="161">
        <v>407.00161465163501</v>
      </c>
      <c r="G92" s="161">
        <v>388.16961904199002</v>
      </c>
      <c r="H92" s="161">
        <v>369.17681446170701</v>
      </c>
      <c r="I92" s="161">
        <v>348.64494066526697</v>
      </c>
    </row>
    <row r="93" spans="2:9" x14ac:dyDescent="0.25">
      <c r="B93" s="53"/>
      <c r="C93" s="96" t="s">
        <v>80</v>
      </c>
      <c r="D93" s="161">
        <v>0</v>
      </c>
      <c r="E93" s="161">
        <v>0</v>
      </c>
      <c r="F93" s="161">
        <v>0</v>
      </c>
      <c r="G93" s="161">
        <v>0</v>
      </c>
      <c r="H93" s="161">
        <v>0</v>
      </c>
      <c r="I93" s="161">
        <v>0</v>
      </c>
    </row>
    <row r="94" spans="2:9" x14ac:dyDescent="0.25">
      <c r="B94" s="53"/>
      <c r="C94" s="96" t="s">
        <v>11</v>
      </c>
      <c r="D94" s="161">
        <v>3102.5478408066797</v>
      </c>
      <c r="E94" s="161">
        <v>1465.3717384719098</v>
      </c>
      <c r="F94" s="161">
        <v>926.25387111110081</v>
      </c>
      <c r="G94" s="161">
        <v>1012.3439585437275</v>
      </c>
      <c r="H94" s="161">
        <v>1282.0493746783995</v>
      </c>
      <c r="I94" s="161">
        <v>1799.0539819657299</v>
      </c>
    </row>
    <row r="95" spans="2:9" x14ac:dyDescent="0.25">
      <c r="B95" s="53"/>
      <c r="C95" s="96" t="s">
        <v>30</v>
      </c>
      <c r="D95" s="161">
        <v>1510.169943378668</v>
      </c>
      <c r="E95" s="161">
        <v>1510.169943378668</v>
      </c>
      <c r="F95" s="161">
        <v>1510.169943378668</v>
      </c>
      <c r="G95" s="161">
        <v>1510.169943378668</v>
      </c>
      <c r="H95" s="161">
        <v>1510.169943378668</v>
      </c>
      <c r="I95" s="161">
        <v>1510.169943378668</v>
      </c>
    </row>
    <row r="96" spans="2:9" x14ac:dyDescent="0.25">
      <c r="B96" s="49"/>
      <c r="C96" s="50" t="s">
        <v>20</v>
      </c>
      <c r="D96" s="51">
        <v>262927.24608443561</v>
      </c>
      <c r="E96" s="51">
        <v>259283.41194372531</v>
      </c>
      <c r="F96" s="51">
        <v>252799.1642779611</v>
      </c>
      <c r="G96" s="51">
        <v>255176.0433728502</v>
      </c>
      <c r="H96" s="51">
        <v>259209.56830507508</v>
      </c>
      <c r="I96" s="51">
        <v>268950.04195475881</v>
      </c>
    </row>
    <row r="97" spans="2:9" x14ac:dyDescent="0.25">
      <c r="B97" s="47" t="s">
        <v>106</v>
      </c>
      <c r="C97" s="91" t="s">
        <v>53</v>
      </c>
      <c r="D97" s="161">
        <v>180272.18810582164</v>
      </c>
      <c r="E97" s="161">
        <v>200859.60854286997</v>
      </c>
      <c r="F97" s="161">
        <v>211108.0734163528</v>
      </c>
      <c r="G97" s="161">
        <v>241372.91289764407</v>
      </c>
      <c r="H97" s="161">
        <v>241408.92306289545</v>
      </c>
      <c r="I97" s="161">
        <v>259838.5580333836</v>
      </c>
    </row>
    <row r="98" spans="2:9" x14ac:dyDescent="0.25">
      <c r="B98" s="53"/>
      <c r="C98" s="96" t="s">
        <v>54</v>
      </c>
      <c r="D98" s="161">
        <v>71826.36379057591</v>
      </c>
      <c r="E98" s="161">
        <v>67282.687532394499</v>
      </c>
      <c r="F98" s="161">
        <v>64570.610509109218</v>
      </c>
      <c r="G98" s="161">
        <v>59360.001242377883</v>
      </c>
      <c r="H98" s="161">
        <v>63530.741884108946</v>
      </c>
      <c r="I98" s="161">
        <v>63837.101503104175</v>
      </c>
    </row>
    <row r="99" spans="2:9" x14ac:dyDescent="0.25">
      <c r="B99" s="53"/>
      <c r="C99" s="96" t="s">
        <v>55</v>
      </c>
      <c r="D99" s="161">
        <v>8141.5759810972941</v>
      </c>
      <c r="E99" s="161">
        <v>8424.2973004495707</v>
      </c>
      <c r="F99" s="161">
        <v>8120.7123175419274</v>
      </c>
      <c r="G99" s="161">
        <v>8073.3099858168953</v>
      </c>
      <c r="H99" s="161">
        <v>8248.8521522122792</v>
      </c>
      <c r="I99" s="161">
        <v>8562.8950032708763</v>
      </c>
    </row>
    <row r="100" spans="2:9" x14ac:dyDescent="0.25">
      <c r="B100" s="53"/>
      <c r="C100" s="96" t="s">
        <v>56</v>
      </c>
      <c r="D100" s="161">
        <v>0</v>
      </c>
      <c r="E100" s="161">
        <v>0</v>
      </c>
      <c r="F100" s="161">
        <v>0</v>
      </c>
      <c r="G100" s="161">
        <v>0</v>
      </c>
      <c r="H100" s="161">
        <v>0</v>
      </c>
      <c r="I100" s="161">
        <v>0</v>
      </c>
    </row>
    <row r="101" spans="2:9" x14ac:dyDescent="0.25">
      <c r="B101" s="53"/>
      <c r="C101" s="96" t="s">
        <v>57</v>
      </c>
      <c r="D101" s="161">
        <v>0</v>
      </c>
      <c r="E101" s="161">
        <v>0</v>
      </c>
      <c r="F101" s="161">
        <v>0</v>
      </c>
      <c r="G101" s="161">
        <v>0</v>
      </c>
      <c r="H101" s="161">
        <v>0</v>
      </c>
      <c r="I101" s="161">
        <v>0</v>
      </c>
    </row>
    <row r="102" spans="2:9" x14ac:dyDescent="0.25">
      <c r="B102" s="53"/>
      <c r="C102" s="96" t="s">
        <v>80</v>
      </c>
      <c r="D102" s="161">
        <v>0</v>
      </c>
      <c r="E102" s="161">
        <v>0</v>
      </c>
      <c r="F102" s="161">
        <v>0</v>
      </c>
      <c r="G102" s="161">
        <v>0</v>
      </c>
      <c r="H102" s="161">
        <v>0</v>
      </c>
      <c r="I102" s="161">
        <v>0</v>
      </c>
    </row>
    <row r="103" spans="2:9" x14ac:dyDescent="0.25">
      <c r="B103" s="53"/>
      <c r="C103" s="96" t="s">
        <v>11</v>
      </c>
      <c r="D103" s="161">
        <v>47.624964690600301</v>
      </c>
      <c r="E103" s="161">
        <v>47.624964690600301</v>
      </c>
      <c r="F103" s="161">
        <v>47.624964690600301</v>
      </c>
      <c r="G103" s="161">
        <v>46.501335148395398</v>
      </c>
      <c r="H103" s="161">
        <v>47.624964690600301</v>
      </c>
      <c r="I103" s="161">
        <v>122.09924148424901</v>
      </c>
    </row>
    <row r="104" spans="2:9" x14ac:dyDescent="0.25">
      <c r="B104" s="53"/>
      <c r="C104" s="96" t="s">
        <v>30</v>
      </c>
      <c r="D104" s="161">
        <v>456.80833350003803</v>
      </c>
      <c r="E104" s="161">
        <v>456.80833350003803</v>
      </c>
      <c r="F104" s="161">
        <v>456.80833350003803</v>
      </c>
      <c r="G104" s="161">
        <v>456.80833350003803</v>
      </c>
      <c r="H104" s="161">
        <v>456.80833350003803</v>
      </c>
      <c r="I104" s="161">
        <v>456.80833350003803</v>
      </c>
    </row>
    <row r="105" spans="2:9" x14ac:dyDescent="0.25">
      <c r="B105" s="49"/>
      <c r="C105" s="50" t="s">
        <v>20</v>
      </c>
      <c r="D105" s="164">
        <v>260744.56117568546</v>
      </c>
      <c r="E105" s="164">
        <v>277071.02667390468</v>
      </c>
      <c r="F105" s="164">
        <v>284303.8295411946</v>
      </c>
      <c r="G105" s="164">
        <v>309309.5337944873</v>
      </c>
      <c r="H105" s="164">
        <v>313692.95039740735</v>
      </c>
      <c r="I105" s="164">
        <v>332817.46211474296</v>
      </c>
    </row>
    <row r="106" spans="2:9" x14ac:dyDescent="0.25">
      <c r="B106" s="47" t="s">
        <v>33</v>
      </c>
      <c r="C106" s="91" t="s">
        <v>53</v>
      </c>
      <c r="D106" s="42">
        <v>33929.011791252757</v>
      </c>
      <c r="E106" s="42">
        <v>22939.435106416822</v>
      </c>
      <c r="F106" s="42">
        <v>25881.908152485819</v>
      </c>
      <c r="G106" s="42">
        <v>32894.51621291606</v>
      </c>
      <c r="H106" s="42">
        <v>35473.364524704404</v>
      </c>
      <c r="I106" s="42">
        <v>46325.164635354449</v>
      </c>
    </row>
    <row r="107" spans="2:9" x14ac:dyDescent="0.25">
      <c r="B107" s="53"/>
      <c r="C107" s="96" t="s">
        <v>54</v>
      </c>
      <c r="D107" s="45">
        <v>59136.774474639555</v>
      </c>
      <c r="E107" s="45">
        <v>62219.88771463099</v>
      </c>
      <c r="F107" s="45">
        <v>64154.751700883913</v>
      </c>
      <c r="G107" s="45">
        <v>59806.208619780162</v>
      </c>
      <c r="H107" s="45">
        <v>60142.644293780846</v>
      </c>
      <c r="I107" s="45">
        <v>55407.059271029706</v>
      </c>
    </row>
    <row r="108" spans="2:9" x14ac:dyDescent="0.25">
      <c r="B108" s="53"/>
      <c r="C108" s="96" t="s">
        <v>55</v>
      </c>
      <c r="D108" s="45">
        <v>2490.6782187059875</v>
      </c>
      <c r="E108" s="45">
        <v>2741.3285002607518</v>
      </c>
      <c r="F108" s="45">
        <v>2632.6763457495758</v>
      </c>
      <c r="G108" s="45">
        <v>2508.9390576121496</v>
      </c>
      <c r="H108" s="45">
        <v>3065.2504100358296</v>
      </c>
      <c r="I108" s="45">
        <v>2733.3422389340608</v>
      </c>
    </row>
    <row r="109" spans="2:9" x14ac:dyDescent="0.25">
      <c r="B109" s="53"/>
      <c r="C109" s="96" t="s">
        <v>56</v>
      </c>
      <c r="D109" s="45">
        <v>0</v>
      </c>
      <c r="E109" s="45">
        <v>0</v>
      </c>
      <c r="F109" s="45">
        <v>144.31528974462</v>
      </c>
      <c r="G109" s="45">
        <v>410.90472520220305</v>
      </c>
      <c r="H109" s="45">
        <v>682.617418639525</v>
      </c>
      <c r="I109" s="45">
        <v>6820.8212214652376</v>
      </c>
    </row>
    <row r="110" spans="2:9" x14ac:dyDescent="0.25">
      <c r="B110" s="53"/>
      <c r="C110" s="96" t="s">
        <v>57</v>
      </c>
      <c r="D110" s="45">
        <v>16.1355569800286</v>
      </c>
      <c r="E110" s="45">
        <v>326.37869649941274</v>
      </c>
      <c r="F110" s="45">
        <v>338.27012875887175</v>
      </c>
      <c r="G110" s="45">
        <v>229.89678607339843</v>
      </c>
      <c r="H110" s="45">
        <v>317.22012370991558</v>
      </c>
      <c r="I110" s="45">
        <v>208.60019157792163</v>
      </c>
    </row>
    <row r="111" spans="2:9" x14ac:dyDescent="0.25">
      <c r="B111" s="53"/>
      <c r="C111" s="96" t="s">
        <v>80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</row>
    <row r="112" spans="2:9" x14ac:dyDescent="0.25">
      <c r="B112" s="53"/>
      <c r="C112" s="96" t="s">
        <v>11</v>
      </c>
      <c r="D112" s="45">
        <v>437.84933341522702</v>
      </c>
      <c r="E112" s="45">
        <v>669.21898357679504</v>
      </c>
      <c r="F112" s="45">
        <v>1634.3761759206777</v>
      </c>
      <c r="G112" s="45">
        <v>639.88248310325991</v>
      </c>
      <c r="H112" s="45">
        <v>827.68514026806599</v>
      </c>
      <c r="I112" s="45">
        <v>1903.5023743462773</v>
      </c>
    </row>
    <row r="113" spans="2:9" x14ac:dyDescent="0.25">
      <c r="B113" s="53"/>
      <c r="C113" s="96" t="s">
        <v>30</v>
      </c>
      <c r="D113" s="45">
        <v>172.28946392323198</v>
      </c>
      <c r="E113" s="45">
        <v>172.28946392323198</v>
      </c>
      <c r="F113" s="45">
        <v>172.28946392323198</v>
      </c>
      <c r="G113" s="45">
        <v>172.28946392323198</v>
      </c>
      <c r="H113" s="45">
        <v>172.28946392323198</v>
      </c>
      <c r="I113" s="45">
        <v>172.28946392323198</v>
      </c>
    </row>
    <row r="114" spans="2:9" x14ac:dyDescent="0.25">
      <c r="B114" s="49"/>
      <c r="C114" s="50" t="s">
        <v>20</v>
      </c>
      <c r="D114" s="51">
        <v>96182.738838916775</v>
      </c>
      <c r="E114" s="51">
        <v>89068.538465307996</v>
      </c>
      <c r="F114" s="51">
        <v>94958.587257466701</v>
      </c>
      <c r="G114" s="51">
        <v>96662.637348610457</v>
      </c>
      <c r="H114" s="51">
        <v>100681.07137506182</v>
      </c>
      <c r="I114" s="51">
        <v>113570.77939663088</v>
      </c>
    </row>
    <row r="115" spans="2:9" x14ac:dyDescent="0.25">
      <c r="B115" s="47" t="s">
        <v>37</v>
      </c>
      <c r="C115" s="91" t="s">
        <v>53</v>
      </c>
      <c r="D115" s="42">
        <v>86214.202757214851</v>
      </c>
      <c r="E115" s="42">
        <v>69755.720484011035</v>
      </c>
      <c r="F115" s="42">
        <v>69239.73472365948</v>
      </c>
      <c r="G115" s="42">
        <v>71013.287679683694</v>
      </c>
      <c r="H115" s="42">
        <v>71259.241890561025</v>
      </c>
      <c r="I115" s="42">
        <v>72077.002053702337</v>
      </c>
    </row>
    <row r="116" spans="2:9" x14ac:dyDescent="0.25">
      <c r="B116" s="53"/>
      <c r="C116" s="96" t="s">
        <v>54</v>
      </c>
      <c r="D116" s="45">
        <v>6515.6501424641538</v>
      </c>
      <c r="E116" s="45">
        <v>10382.877618134115</v>
      </c>
      <c r="F116" s="45">
        <v>10627.685695197675</v>
      </c>
      <c r="G116" s="45">
        <v>13776.086084493765</v>
      </c>
      <c r="H116" s="45">
        <v>14818.346292831775</v>
      </c>
      <c r="I116" s="45">
        <v>18604.399399590297</v>
      </c>
    </row>
    <row r="117" spans="2:9" x14ac:dyDescent="0.25">
      <c r="B117" s="53"/>
      <c r="C117" s="96" t="s">
        <v>55</v>
      </c>
      <c r="D117" s="45">
        <v>178.03458571016117</v>
      </c>
      <c r="E117" s="45">
        <v>193.4417523489081</v>
      </c>
      <c r="F117" s="45">
        <v>203.0388541047638</v>
      </c>
      <c r="G117" s="45">
        <v>233.86197541656728</v>
      </c>
      <c r="H117" s="45">
        <v>403.89199454541313</v>
      </c>
      <c r="I117" s="45">
        <v>638.88756120127346</v>
      </c>
    </row>
    <row r="118" spans="2:9" x14ac:dyDescent="0.25">
      <c r="B118" s="53"/>
      <c r="C118" s="96" t="s">
        <v>56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</row>
    <row r="119" spans="2:9" x14ac:dyDescent="0.25">
      <c r="B119" s="53"/>
      <c r="C119" s="96" t="s">
        <v>57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</row>
    <row r="120" spans="2:9" x14ac:dyDescent="0.25">
      <c r="B120" s="53"/>
      <c r="C120" s="96" t="s">
        <v>80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</row>
    <row r="121" spans="2:9" x14ac:dyDescent="0.25">
      <c r="B121" s="53"/>
      <c r="C121" s="96" t="s">
        <v>11</v>
      </c>
      <c r="D121" s="45">
        <v>469.53445253447978</v>
      </c>
      <c r="E121" s="45">
        <v>0</v>
      </c>
      <c r="F121" s="45">
        <v>0</v>
      </c>
      <c r="G121" s="45">
        <v>0</v>
      </c>
      <c r="H121" s="45">
        <v>0</v>
      </c>
      <c r="I121" s="45">
        <v>0</v>
      </c>
    </row>
    <row r="122" spans="2:9" x14ac:dyDescent="0.25">
      <c r="B122" s="53"/>
      <c r="C122" s="96" t="s">
        <v>30</v>
      </c>
      <c r="D122" s="45">
        <v>583.08680379402131</v>
      </c>
      <c r="E122" s="45">
        <v>796.62351584394128</v>
      </c>
      <c r="F122" s="45">
        <v>796.62351584394128</v>
      </c>
      <c r="G122" s="45">
        <v>796.62351584394128</v>
      </c>
      <c r="H122" s="45">
        <v>796.62351584394128</v>
      </c>
      <c r="I122" s="45">
        <v>796.62351584394128</v>
      </c>
    </row>
    <row r="123" spans="2:9" x14ac:dyDescent="0.25">
      <c r="B123" s="49"/>
      <c r="C123" s="50" t="s">
        <v>20</v>
      </c>
      <c r="D123" s="51">
        <v>93960.508741717684</v>
      </c>
      <c r="E123" s="51">
        <v>81128.663370337992</v>
      </c>
      <c r="F123" s="51">
        <v>80867.082788805856</v>
      </c>
      <c r="G123" s="51">
        <v>85819.859255437972</v>
      </c>
      <c r="H123" s="51">
        <v>87278.103693782148</v>
      </c>
      <c r="I123" s="51">
        <v>92116.912530337853</v>
      </c>
    </row>
    <row r="124" spans="2:9" x14ac:dyDescent="0.25">
      <c r="C124" s="96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zoomScale="85" zoomScaleNormal="85" workbookViewId="0">
      <pane xSplit="4" ySplit="6" topLeftCell="E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95" customWidth="1"/>
    <col min="2" max="2" width="28.7109375" style="95" customWidth="1"/>
    <col min="3" max="3" width="30.7109375" style="95" bestFit="1" customWidth="1"/>
    <col min="4" max="10" width="8.85546875" style="95" customWidth="1"/>
    <col min="11" max="16384" width="9.140625" style="54"/>
  </cols>
  <sheetData>
    <row r="1" spans="2:10" s="95" customFormat="1" ht="15.75" thickBot="1" x14ac:dyDescent="0.3"/>
    <row r="2" spans="2:10" s="95" customFormat="1" ht="19.5" thickBot="1" x14ac:dyDescent="0.3">
      <c r="B2" s="181" t="s">
        <v>62</v>
      </c>
      <c r="C2" s="182"/>
      <c r="D2" s="182"/>
      <c r="E2" s="182"/>
      <c r="F2" s="182"/>
      <c r="G2" s="182"/>
      <c r="H2" s="182"/>
      <c r="I2" s="182"/>
      <c r="J2" s="182"/>
    </row>
    <row r="3" spans="2:10" x14ac:dyDescent="0.25">
      <c r="B3" s="93" t="s">
        <v>104</v>
      </c>
    </row>
    <row r="4" spans="2:10" x14ac:dyDescent="0.25">
      <c r="B4" s="92">
        <v>41715</v>
      </c>
      <c r="C4" s="66"/>
      <c r="D4" s="66"/>
      <c r="E4" s="66"/>
      <c r="F4" s="66"/>
      <c r="G4" s="66"/>
      <c r="H4" s="66"/>
      <c r="I4" s="66"/>
      <c r="J4" s="66"/>
    </row>
    <row r="6" spans="2:10" ht="15.75" thickBot="1" x14ac:dyDescent="0.3">
      <c r="B6" s="67"/>
      <c r="C6" s="67" t="s">
        <v>89</v>
      </c>
      <c r="D6" s="112" t="s">
        <v>84</v>
      </c>
      <c r="E6" s="105">
        <v>2013</v>
      </c>
      <c r="F6" s="105">
        <v>2014</v>
      </c>
      <c r="G6" s="105">
        <v>2016</v>
      </c>
      <c r="H6" s="105">
        <v>2018</v>
      </c>
      <c r="I6" s="105">
        <v>2020</v>
      </c>
      <c r="J6" s="105">
        <v>2025</v>
      </c>
    </row>
    <row r="7" spans="2:10" x14ac:dyDescent="0.25">
      <c r="B7" s="95" t="s">
        <v>75</v>
      </c>
      <c r="C7" s="95" t="s">
        <v>63</v>
      </c>
      <c r="D7" s="121">
        <v>133.96266029999998</v>
      </c>
      <c r="E7" s="115">
        <v>4.2271553333999998</v>
      </c>
      <c r="F7" s="115">
        <v>2.6613881900000003</v>
      </c>
      <c r="G7" s="115">
        <v>18.822302207225004</v>
      </c>
      <c r="H7" s="115">
        <v>25.372643997600001</v>
      </c>
      <c r="I7" s="115">
        <v>0</v>
      </c>
      <c r="J7" s="115">
        <v>1.4012624800000002</v>
      </c>
    </row>
    <row r="8" spans="2:10" s="95" customFormat="1" x14ac:dyDescent="0.25">
      <c r="C8" s="95" t="s">
        <v>64</v>
      </c>
      <c r="D8" s="118">
        <v>23.166578999999999</v>
      </c>
      <c r="E8" s="45">
        <v>5.0027591199999986</v>
      </c>
      <c r="F8" s="45">
        <v>3.0643849999999997</v>
      </c>
      <c r="G8" s="45">
        <v>5.5942350000000003</v>
      </c>
      <c r="H8" s="45">
        <v>0</v>
      </c>
      <c r="I8" s="45">
        <v>0</v>
      </c>
      <c r="J8" s="45">
        <v>0</v>
      </c>
    </row>
    <row r="9" spans="2:10" s="95" customFormat="1" x14ac:dyDescent="0.25">
      <c r="C9" s="95" t="s">
        <v>51</v>
      </c>
      <c r="D9" s="118">
        <v>53.778000000000006</v>
      </c>
      <c r="E9" s="45">
        <v>45.099224594049957</v>
      </c>
      <c r="F9" s="45">
        <v>5.1722800000000007</v>
      </c>
      <c r="G9" s="45">
        <v>40.43029473221997</v>
      </c>
      <c r="H9" s="45">
        <v>4.4428426500000002</v>
      </c>
      <c r="I9" s="45">
        <v>0</v>
      </c>
      <c r="J9" s="45">
        <v>0.69486647999999995</v>
      </c>
    </row>
    <row r="10" spans="2:10" s="95" customFormat="1" x14ac:dyDescent="0.25">
      <c r="C10" s="95" t="s">
        <v>49</v>
      </c>
      <c r="D10" s="118">
        <v>1.8620000000000001</v>
      </c>
      <c r="E10" s="45">
        <v>1.5432579249999998</v>
      </c>
      <c r="F10" s="45">
        <v>3.1144965</v>
      </c>
      <c r="G10" s="45">
        <v>6.1699316749999999</v>
      </c>
      <c r="H10" s="45">
        <v>7.7445899999999996</v>
      </c>
      <c r="I10" s="45">
        <v>0</v>
      </c>
      <c r="J10" s="45">
        <v>0</v>
      </c>
    </row>
    <row r="11" spans="2:10" s="95" customFormat="1" x14ac:dyDescent="0.25">
      <c r="C11" s="95" t="s">
        <v>85</v>
      </c>
      <c r="D11" s="118">
        <v>181.5738838</v>
      </c>
      <c r="E11" s="45"/>
      <c r="F11" s="45"/>
      <c r="G11" s="45"/>
      <c r="H11" s="45"/>
      <c r="I11" s="45"/>
      <c r="J11" s="45"/>
    </row>
    <row r="12" spans="2:10" s="95" customFormat="1" x14ac:dyDescent="0.25">
      <c r="C12" s="114" t="s">
        <v>50</v>
      </c>
      <c r="D12" s="118">
        <v>0</v>
      </c>
      <c r="E12" s="45">
        <v>9.0116240347374994</v>
      </c>
      <c r="F12" s="45">
        <v>9.7321077405750014</v>
      </c>
      <c r="G12" s="45">
        <v>13.245754631175002</v>
      </c>
      <c r="H12" s="45">
        <v>16.214963537949998</v>
      </c>
      <c r="I12" s="45">
        <v>0</v>
      </c>
      <c r="J12" s="45">
        <v>0.34374648000000002</v>
      </c>
    </row>
    <row r="13" spans="2:10" s="95" customFormat="1" ht="14.45" customHeight="1" x14ac:dyDescent="0.25">
      <c r="C13" s="114" t="s">
        <v>71</v>
      </c>
      <c r="D13" s="118">
        <v>0</v>
      </c>
      <c r="E13" s="45">
        <v>8.8081830750000005</v>
      </c>
      <c r="F13" s="45">
        <v>2.7371796749999997</v>
      </c>
      <c r="G13" s="45">
        <v>2.3542051646099997</v>
      </c>
      <c r="H13" s="45">
        <v>1.7730263249999998</v>
      </c>
      <c r="I13" s="45">
        <v>0</v>
      </c>
      <c r="J13" s="45">
        <v>0</v>
      </c>
    </row>
    <row r="14" spans="2:10" s="95" customFormat="1" ht="14.45" customHeight="1" x14ac:dyDescent="0.25">
      <c r="C14" s="95" t="s">
        <v>72</v>
      </c>
      <c r="D14" s="118">
        <v>78.205905299999998</v>
      </c>
      <c r="E14" s="45">
        <v>0</v>
      </c>
      <c r="F14" s="45">
        <v>0</v>
      </c>
      <c r="G14" s="45">
        <v>51.827305100000011</v>
      </c>
      <c r="H14" s="45">
        <v>0</v>
      </c>
      <c r="I14" s="45">
        <v>0</v>
      </c>
      <c r="J14" s="45">
        <v>0</v>
      </c>
    </row>
    <row r="15" spans="2:10" s="95" customFormat="1" x14ac:dyDescent="0.25">
      <c r="B15" s="96"/>
      <c r="C15" s="96" t="s">
        <v>65</v>
      </c>
      <c r="D15" s="118">
        <v>249.98222829999997</v>
      </c>
      <c r="E15" s="45">
        <v>0</v>
      </c>
      <c r="F15" s="45">
        <v>0</v>
      </c>
      <c r="G15" s="45">
        <v>47.336773700000009</v>
      </c>
      <c r="H15" s="45">
        <v>0</v>
      </c>
      <c r="I15" s="45">
        <v>0</v>
      </c>
      <c r="J15" s="45">
        <v>0</v>
      </c>
    </row>
    <row r="16" spans="2:10" s="95" customFormat="1" x14ac:dyDescent="0.25">
      <c r="B16" s="64"/>
      <c r="C16" s="64" t="s">
        <v>66</v>
      </c>
      <c r="D16" s="118">
        <v>0</v>
      </c>
      <c r="E16" s="45">
        <v>0</v>
      </c>
      <c r="F16" s="45">
        <v>0</v>
      </c>
      <c r="G16" s="45">
        <v>0</v>
      </c>
      <c r="H16" s="45">
        <v>0.90895999999999999</v>
      </c>
      <c r="I16" s="45">
        <v>3.1988639999999995</v>
      </c>
      <c r="J16" s="45">
        <v>0</v>
      </c>
    </row>
    <row r="17" spans="2:10" s="95" customFormat="1" x14ac:dyDescent="0.25">
      <c r="B17" s="64"/>
      <c r="C17" s="64" t="s">
        <v>67</v>
      </c>
      <c r="D17" s="118">
        <v>0</v>
      </c>
      <c r="E17" s="45">
        <v>0</v>
      </c>
      <c r="F17" s="45">
        <v>0</v>
      </c>
      <c r="G17" s="45">
        <v>0</v>
      </c>
      <c r="H17" s="45">
        <v>0</v>
      </c>
      <c r="I17" s="45">
        <v>1.5674950000000001</v>
      </c>
      <c r="J17" s="45">
        <v>0</v>
      </c>
    </row>
    <row r="18" spans="2:10" s="95" customFormat="1" x14ac:dyDescent="0.25">
      <c r="B18" s="64"/>
      <c r="C18" s="64" t="s">
        <v>68</v>
      </c>
      <c r="D18" s="118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</row>
    <row r="19" spans="2:10" s="95" customFormat="1" x14ac:dyDescent="0.25">
      <c r="B19" s="64"/>
      <c r="C19" s="64" t="s">
        <v>69</v>
      </c>
      <c r="D19" s="118">
        <v>0</v>
      </c>
      <c r="E19" s="45">
        <v>0</v>
      </c>
      <c r="F19" s="45">
        <v>0</v>
      </c>
      <c r="G19" s="45">
        <v>0</v>
      </c>
      <c r="H19" s="45">
        <v>8.350166999999999</v>
      </c>
      <c r="I19" s="45">
        <v>3.6755999999999998</v>
      </c>
      <c r="J19" s="45">
        <v>0</v>
      </c>
    </row>
    <row r="20" spans="2:10" s="95" customFormat="1" x14ac:dyDescent="0.25">
      <c r="B20" s="96"/>
      <c r="C20" s="96" t="s">
        <v>70</v>
      </c>
      <c r="D20" s="118">
        <v>0</v>
      </c>
      <c r="E20" s="45">
        <v>0</v>
      </c>
      <c r="F20" s="45">
        <v>0</v>
      </c>
      <c r="G20" s="45">
        <v>0</v>
      </c>
      <c r="H20" s="45">
        <v>9.2591269999999994</v>
      </c>
      <c r="I20" s="45">
        <v>8.4419589999999989</v>
      </c>
      <c r="J20" s="45">
        <v>0</v>
      </c>
    </row>
    <row r="21" spans="2:10" s="95" customFormat="1" x14ac:dyDescent="0.25">
      <c r="B21" s="96"/>
      <c r="C21" s="96" t="s">
        <v>78</v>
      </c>
      <c r="D21" s="118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</row>
    <row r="22" spans="2:10" s="95" customFormat="1" x14ac:dyDescent="0.25">
      <c r="B22" s="96"/>
      <c r="C22" s="96" t="s">
        <v>79</v>
      </c>
      <c r="D22" s="118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</row>
    <row r="23" spans="2:10" s="95" customFormat="1" ht="15.75" thickBot="1" x14ac:dyDescent="0.3">
      <c r="B23" s="63"/>
      <c r="C23" s="63" t="s">
        <v>48</v>
      </c>
      <c r="D23" s="119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</row>
    <row r="24" spans="2:10" s="95" customFormat="1" x14ac:dyDescent="0.25">
      <c r="B24" s="95" t="s">
        <v>34</v>
      </c>
      <c r="C24" s="95" t="s">
        <v>63</v>
      </c>
      <c r="D24" s="121">
        <v>1.4225364999999999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</row>
    <row r="25" spans="2:10" s="95" customFormat="1" x14ac:dyDescent="0.25">
      <c r="C25" s="95" t="s">
        <v>64</v>
      </c>
      <c r="D25" s="118">
        <v>0.24523800000000001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</row>
    <row r="26" spans="2:10" s="95" customFormat="1" x14ac:dyDescent="0.25">
      <c r="C26" s="95" t="s">
        <v>51</v>
      </c>
      <c r="D26" s="118">
        <v>1.53</v>
      </c>
      <c r="E26" s="45">
        <v>3.0691607415500002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</row>
    <row r="27" spans="2:10" s="95" customFormat="1" x14ac:dyDescent="0.25">
      <c r="C27" s="95" t="s">
        <v>49</v>
      </c>
      <c r="D27" s="11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</row>
    <row r="28" spans="2:10" s="95" customFormat="1" x14ac:dyDescent="0.25">
      <c r="C28" s="95" t="s">
        <v>85</v>
      </c>
      <c r="D28" s="118">
        <v>1.0545365</v>
      </c>
      <c r="E28" s="45"/>
      <c r="F28" s="45"/>
      <c r="G28" s="45"/>
      <c r="H28" s="45"/>
      <c r="I28" s="45"/>
      <c r="J28" s="45"/>
    </row>
    <row r="29" spans="2:10" s="95" customFormat="1" x14ac:dyDescent="0.25">
      <c r="C29" s="114" t="s">
        <v>50</v>
      </c>
      <c r="D29" s="118"/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</row>
    <row r="30" spans="2:10" s="95" customFormat="1" x14ac:dyDescent="0.25">
      <c r="C30" s="114" t="s">
        <v>71</v>
      </c>
      <c r="D30" s="118"/>
      <c r="E30" s="45">
        <v>0.60771600000000003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</row>
    <row r="31" spans="2:10" s="95" customFormat="1" x14ac:dyDescent="0.25">
      <c r="C31" s="95" t="s">
        <v>72</v>
      </c>
      <c r="D31" s="118">
        <v>1.0624829999999998</v>
      </c>
      <c r="E31" s="45">
        <v>0</v>
      </c>
      <c r="F31" s="45">
        <v>0</v>
      </c>
      <c r="G31" s="45">
        <v>4.7500000000000001E-2</v>
      </c>
      <c r="H31" s="45">
        <v>0</v>
      </c>
      <c r="I31" s="45">
        <v>0</v>
      </c>
      <c r="J31" s="45">
        <v>0</v>
      </c>
    </row>
    <row r="32" spans="2:10" s="95" customFormat="1" x14ac:dyDescent="0.25">
      <c r="B32" s="96"/>
      <c r="C32" s="96" t="s">
        <v>65</v>
      </c>
      <c r="D32" s="118">
        <v>2.2472625000000002</v>
      </c>
      <c r="E32" s="45">
        <v>0</v>
      </c>
      <c r="F32" s="45">
        <v>0</v>
      </c>
      <c r="G32" s="45">
        <v>0.57321749999999994</v>
      </c>
      <c r="H32" s="45">
        <v>0</v>
      </c>
      <c r="I32" s="45">
        <v>0</v>
      </c>
      <c r="J32" s="45">
        <v>0</v>
      </c>
    </row>
    <row r="33" spans="2:10" s="95" customFormat="1" x14ac:dyDescent="0.25">
      <c r="B33" s="64"/>
      <c r="C33" s="64" t="s">
        <v>66</v>
      </c>
      <c r="D33" s="118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0.628664</v>
      </c>
      <c r="J33" s="45">
        <v>0</v>
      </c>
    </row>
    <row r="34" spans="2:10" s="95" customFormat="1" x14ac:dyDescent="0.25">
      <c r="B34" s="64"/>
      <c r="C34" s="64" t="s">
        <v>67</v>
      </c>
      <c r="D34" s="11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0.56149499999999997</v>
      </c>
      <c r="J34" s="45">
        <v>0</v>
      </c>
    </row>
    <row r="35" spans="2:10" s="95" customFormat="1" x14ac:dyDescent="0.25">
      <c r="B35" s="64"/>
      <c r="C35" s="64" t="s">
        <v>68</v>
      </c>
      <c r="D35" s="118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</row>
    <row r="36" spans="2:10" s="95" customFormat="1" x14ac:dyDescent="0.25">
      <c r="B36" s="64"/>
      <c r="C36" s="64" t="s">
        <v>69</v>
      </c>
      <c r="D36" s="118">
        <v>0</v>
      </c>
      <c r="E36" s="45">
        <v>0</v>
      </c>
      <c r="F36" s="45">
        <v>0</v>
      </c>
      <c r="G36" s="45">
        <v>0</v>
      </c>
      <c r="H36" s="45">
        <v>2.0211669999999997</v>
      </c>
      <c r="I36" s="45">
        <v>0</v>
      </c>
      <c r="J36" s="45">
        <v>0</v>
      </c>
    </row>
    <row r="37" spans="2:10" s="95" customFormat="1" x14ac:dyDescent="0.25">
      <c r="B37" s="96"/>
      <c r="C37" s="96" t="s">
        <v>70</v>
      </c>
      <c r="D37" s="118">
        <v>0</v>
      </c>
      <c r="E37" s="45">
        <v>0</v>
      </c>
      <c r="F37" s="45">
        <v>0</v>
      </c>
      <c r="G37" s="45">
        <v>0</v>
      </c>
      <c r="H37" s="45">
        <v>2.0211669999999997</v>
      </c>
      <c r="I37" s="45">
        <v>1.190159</v>
      </c>
      <c r="J37" s="45">
        <v>0</v>
      </c>
    </row>
    <row r="38" spans="2:10" s="95" customFormat="1" x14ac:dyDescent="0.25">
      <c r="B38" s="96"/>
      <c r="C38" s="96" t="s">
        <v>78</v>
      </c>
      <c r="D38" s="118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</row>
    <row r="39" spans="2:10" s="95" customFormat="1" x14ac:dyDescent="0.25">
      <c r="B39" s="96"/>
      <c r="C39" s="96" t="s">
        <v>79</v>
      </c>
      <c r="D39" s="118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</row>
    <row r="40" spans="2:10" s="95" customFormat="1" ht="15.75" thickBot="1" x14ac:dyDescent="0.3">
      <c r="B40" s="63"/>
      <c r="C40" s="63" t="s">
        <v>48</v>
      </c>
      <c r="D40" s="119">
        <v>0</v>
      </c>
      <c r="E40" s="120">
        <v>0</v>
      </c>
      <c r="F40" s="120">
        <v>0</v>
      </c>
      <c r="G40" s="120">
        <v>0</v>
      </c>
      <c r="H40" s="120">
        <v>0</v>
      </c>
      <c r="I40" s="120">
        <v>0</v>
      </c>
      <c r="J40" s="120">
        <v>0</v>
      </c>
    </row>
    <row r="41" spans="2:10" s="95" customFormat="1" x14ac:dyDescent="0.25">
      <c r="B41" s="95" t="s">
        <v>36</v>
      </c>
      <c r="C41" s="95" t="s">
        <v>63</v>
      </c>
      <c r="D41" s="121">
        <v>0.83510000000000018</v>
      </c>
      <c r="E41" s="115">
        <v>0</v>
      </c>
      <c r="F41" s="115">
        <v>0</v>
      </c>
      <c r="G41" s="115">
        <v>0</v>
      </c>
      <c r="H41" s="115">
        <v>0</v>
      </c>
      <c r="I41" s="115">
        <v>0</v>
      </c>
      <c r="J41" s="115">
        <v>0</v>
      </c>
    </row>
    <row r="42" spans="2:10" s="95" customFormat="1" x14ac:dyDescent="0.25">
      <c r="C42" s="95" t="s">
        <v>64</v>
      </c>
      <c r="D42" s="118">
        <v>0.91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</row>
    <row r="43" spans="2:10" s="95" customFormat="1" x14ac:dyDescent="0.25">
      <c r="C43" s="95" t="s">
        <v>51</v>
      </c>
      <c r="D43" s="118">
        <v>0.95599999999999996</v>
      </c>
      <c r="E43" s="45">
        <v>0.70343400000000034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</row>
    <row r="44" spans="2:10" s="95" customFormat="1" x14ac:dyDescent="0.25">
      <c r="C44" s="95" t="s">
        <v>49</v>
      </c>
      <c r="D44" s="118">
        <v>0.91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</row>
    <row r="45" spans="2:10" s="95" customFormat="1" x14ac:dyDescent="0.25">
      <c r="C45" s="95" t="s">
        <v>85</v>
      </c>
      <c r="D45" s="118">
        <v>0.98890000000000011</v>
      </c>
      <c r="E45" s="45"/>
      <c r="F45" s="45"/>
      <c r="G45" s="45"/>
      <c r="H45" s="45"/>
      <c r="I45" s="45"/>
      <c r="J45" s="45"/>
    </row>
    <row r="46" spans="2:10" s="95" customFormat="1" x14ac:dyDescent="0.25">
      <c r="C46" s="114" t="s">
        <v>50</v>
      </c>
      <c r="D46" s="118"/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</row>
    <row r="47" spans="2:10" s="95" customFormat="1" x14ac:dyDescent="0.25">
      <c r="C47" s="114" t="s">
        <v>71</v>
      </c>
      <c r="D47" s="118"/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</row>
    <row r="48" spans="2:10" s="95" customFormat="1" x14ac:dyDescent="0.25">
      <c r="C48" s="95" t="s">
        <v>72</v>
      </c>
      <c r="D48" s="118">
        <v>0.97989999999999999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</row>
    <row r="49" spans="2:10" s="95" customFormat="1" x14ac:dyDescent="0.25">
      <c r="B49" s="96"/>
      <c r="C49" s="96" t="s">
        <v>65</v>
      </c>
      <c r="D49" s="118">
        <v>1.0316000000000001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</row>
    <row r="50" spans="2:10" s="95" customFormat="1" x14ac:dyDescent="0.25">
      <c r="B50" s="64"/>
      <c r="C50" s="64" t="s">
        <v>66</v>
      </c>
      <c r="D50" s="118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</row>
    <row r="51" spans="2:10" s="95" customFormat="1" x14ac:dyDescent="0.25">
      <c r="B51" s="64"/>
      <c r="C51" s="64" t="s">
        <v>67</v>
      </c>
      <c r="D51" s="118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</row>
    <row r="52" spans="2:10" s="95" customFormat="1" x14ac:dyDescent="0.25">
      <c r="B52" s="64"/>
      <c r="C52" s="64" t="s">
        <v>68</v>
      </c>
      <c r="D52" s="118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</row>
    <row r="53" spans="2:10" s="95" customFormat="1" x14ac:dyDescent="0.25">
      <c r="B53" s="64"/>
      <c r="C53" s="64" t="s">
        <v>69</v>
      </c>
      <c r="D53" s="118">
        <v>0</v>
      </c>
      <c r="E53" s="45">
        <v>0</v>
      </c>
      <c r="F53" s="45">
        <v>0</v>
      </c>
      <c r="G53" s="45">
        <v>0</v>
      </c>
      <c r="H53" s="45">
        <v>0</v>
      </c>
      <c r="I53" s="45">
        <v>1.5895999999999999</v>
      </c>
      <c r="J53" s="45">
        <v>0</v>
      </c>
    </row>
    <row r="54" spans="2:10" s="95" customFormat="1" x14ac:dyDescent="0.25">
      <c r="B54" s="96"/>
      <c r="C54" s="96" t="s">
        <v>70</v>
      </c>
      <c r="D54" s="118">
        <v>0</v>
      </c>
      <c r="E54" s="45">
        <v>0</v>
      </c>
      <c r="F54" s="45">
        <v>0</v>
      </c>
      <c r="G54" s="45">
        <v>0</v>
      </c>
      <c r="H54" s="45">
        <v>0</v>
      </c>
      <c r="I54" s="45">
        <v>1.5895999999999999</v>
      </c>
      <c r="J54" s="45">
        <v>0</v>
      </c>
    </row>
    <row r="55" spans="2:10" s="95" customFormat="1" x14ac:dyDescent="0.25">
      <c r="B55" s="96"/>
      <c r="C55" s="96" t="s">
        <v>78</v>
      </c>
      <c r="D55" s="118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</row>
    <row r="56" spans="2:10" s="95" customFormat="1" x14ac:dyDescent="0.25">
      <c r="B56" s="96"/>
      <c r="C56" s="96" t="s">
        <v>79</v>
      </c>
      <c r="D56" s="118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</row>
    <row r="57" spans="2:10" s="95" customFormat="1" ht="15.75" thickBot="1" x14ac:dyDescent="0.3">
      <c r="B57" s="63"/>
      <c r="C57" s="63" t="s">
        <v>48</v>
      </c>
      <c r="D57" s="119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</row>
    <row r="58" spans="2:10" s="95" customFormat="1" x14ac:dyDescent="0.25">
      <c r="B58" s="95" t="s">
        <v>35</v>
      </c>
      <c r="C58" s="95" t="s">
        <v>63</v>
      </c>
      <c r="D58" s="121">
        <v>19.687676500000002</v>
      </c>
      <c r="E58" s="115">
        <v>1.7453218136249999</v>
      </c>
      <c r="F58" s="115">
        <v>0</v>
      </c>
      <c r="G58" s="115">
        <v>6.3850105448749988</v>
      </c>
      <c r="H58" s="115">
        <v>1.0800540925</v>
      </c>
      <c r="I58" s="115">
        <v>0</v>
      </c>
      <c r="J58" s="115">
        <v>0</v>
      </c>
    </row>
    <row r="59" spans="2:10" s="95" customFormat="1" x14ac:dyDescent="0.25">
      <c r="C59" s="95" t="s">
        <v>64</v>
      </c>
      <c r="D59" s="118">
        <v>2.1862460000000001</v>
      </c>
      <c r="E59" s="45">
        <v>3.5977591200000001</v>
      </c>
      <c r="F59" s="45">
        <v>1.3753850000000001</v>
      </c>
      <c r="G59" s="45">
        <v>0</v>
      </c>
      <c r="H59" s="45">
        <v>0</v>
      </c>
      <c r="I59" s="45">
        <v>0</v>
      </c>
      <c r="J59" s="45">
        <v>0</v>
      </c>
    </row>
    <row r="60" spans="2:10" s="95" customFormat="1" x14ac:dyDescent="0.25">
      <c r="C60" s="95" t="s">
        <v>51</v>
      </c>
      <c r="D60" s="118">
        <v>5.08</v>
      </c>
      <c r="E60" s="45">
        <v>1.3843002274999989</v>
      </c>
      <c r="F60" s="45">
        <v>0</v>
      </c>
      <c r="G60" s="45">
        <v>7.0260649372200001</v>
      </c>
      <c r="H60" s="45">
        <v>0</v>
      </c>
      <c r="I60" s="45">
        <v>0</v>
      </c>
      <c r="J60" s="45">
        <v>0</v>
      </c>
    </row>
    <row r="61" spans="2:10" s="95" customFormat="1" x14ac:dyDescent="0.25">
      <c r="C61" s="95" t="s">
        <v>49</v>
      </c>
      <c r="D61" s="118">
        <v>0.28000000000000003</v>
      </c>
      <c r="E61" s="45">
        <v>0</v>
      </c>
      <c r="F61" s="45">
        <v>0.78942149999999989</v>
      </c>
      <c r="G61" s="45">
        <v>0.25512059999999998</v>
      </c>
      <c r="H61" s="45">
        <v>0</v>
      </c>
      <c r="I61" s="45">
        <v>0</v>
      </c>
      <c r="J61" s="45">
        <v>0</v>
      </c>
    </row>
    <row r="62" spans="2:10" s="95" customFormat="1" x14ac:dyDescent="0.25">
      <c r="C62" s="95" t="s">
        <v>85</v>
      </c>
      <c r="D62" s="118">
        <v>26.378095999999996</v>
      </c>
      <c r="E62" s="45"/>
      <c r="F62" s="45"/>
      <c r="G62" s="45"/>
      <c r="H62" s="45"/>
      <c r="I62" s="45"/>
      <c r="J62" s="45"/>
    </row>
    <row r="63" spans="2:10" s="95" customFormat="1" x14ac:dyDescent="0.25">
      <c r="C63" s="114" t="s">
        <v>50</v>
      </c>
      <c r="D63" s="118"/>
      <c r="E63" s="45">
        <v>5.7304076347374995</v>
      </c>
      <c r="F63" s="45">
        <v>9.7321077405750014</v>
      </c>
      <c r="G63" s="45">
        <v>1.5730400675</v>
      </c>
      <c r="H63" s="45">
        <v>0</v>
      </c>
      <c r="I63" s="45">
        <v>0</v>
      </c>
      <c r="J63" s="45">
        <v>0</v>
      </c>
    </row>
    <row r="64" spans="2:10" s="95" customFormat="1" x14ac:dyDescent="0.25">
      <c r="C64" s="114" t="s">
        <v>71</v>
      </c>
      <c r="D64" s="118"/>
      <c r="E64" s="45">
        <v>0</v>
      </c>
      <c r="F64" s="45">
        <v>0.51139499999999993</v>
      </c>
      <c r="G64" s="45">
        <v>1.9953895796100001</v>
      </c>
      <c r="H64" s="45">
        <v>0</v>
      </c>
      <c r="I64" s="45">
        <v>0</v>
      </c>
      <c r="J64" s="45">
        <v>0</v>
      </c>
    </row>
    <row r="65" spans="2:10" s="95" customFormat="1" x14ac:dyDescent="0.25">
      <c r="C65" s="95" t="s">
        <v>72</v>
      </c>
      <c r="D65" s="118">
        <v>11.5474815</v>
      </c>
      <c r="E65" s="45">
        <v>0</v>
      </c>
      <c r="F65" s="45">
        <v>0</v>
      </c>
      <c r="G65" s="45">
        <v>10.4933195</v>
      </c>
      <c r="H65" s="45">
        <v>0</v>
      </c>
      <c r="I65" s="45">
        <v>0</v>
      </c>
      <c r="J65" s="45">
        <v>0</v>
      </c>
    </row>
    <row r="66" spans="2:10" s="95" customFormat="1" x14ac:dyDescent="0.25">
      <c r="B66" s="96"/>
      <c r="C66" s="96" t="s">
        <v>65</v>
      </c>
      <c r="D66" s="118">
        <v>46.812956499999977</v>
      </c>
      <c r="E66" s="45">
        <v>0</v>
      </c>
      <c r="F66" s="45">
        <v>0</v>
      </c>
      <c r="G66" s="45">
        <v>8.3261389999999995</v>
      </c>
      <c r="H66" s="45">
        <v>0</v>
      </c>
      <c r="I66" s="45">
        <v>0</v>
      </c>
      <c r="J66" s="45">
        <v>0</v>
      </c>
    </row>
    <row r="67" spans="2:10" s="95" customFormat="1" x14ac:dyDescent="0.25">
      <c r="B67" s="64"/>
      <c r="C67" s="64" t="s">
        <v>66</v>
      </c>
      <c r="D67" s="118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</row>
    <row r="68" spans="2:10" s="95" customFormat="1" x14ac:dyDescent="0.25">
      <c r="B68" s="64"/>
      <c r="C68" s="64" t="s">
        <v>67</v>
      </c>
      <c r="D68" s="118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</row>
    <row r="69" spans="2:10" s="95" customFormat="1" x14ac:dyDescent="0.25">
      <c r="B69" s="64"/>
      <c r="C69" s="64" t="s">
        <v>68</v>
      </c>
      <c r="D69" s="118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</row>
    <row r="70" spans="2:10" s="95" customFormat="1" x14ac:dyDescent="0.25">
      <c r="B70" s="64"/>
      <c r="C70" s="64" t="s">
        <v>69</v>
      </c>
      <c r="D70" s="118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</row>
    <row r="71" spans="2:10" s="95" customFormat="1" x14ac:dyDescent="0.25">
      <c r="B71" s="96"/>
      <c r="C71" s="96" t="s">
        <v>70</v>
      </c>
      <c r="D71" s="118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</row>
    <row r="72" spans="2:10" s="95" customFormat="1" x14ac:dyDescent="0.25">
      <c r="B72" s="96"/>
      <c r="C72" s="96" t="s">
        <v>78</v>
      </c>
      <c r="D72" s="118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</row>
    <row r="73" spans="2:10" s="95" customFormat="1" x14ac:dyDescent="0.25">
      <c r="B73" s="96"/>
      <c r="C73" s="96" t="s">
        <v>79</v>
      </c>
      <c r="D73" s="118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</row>
    <row r="74" spans="2:10" s="95" customFormat="1" ht="15.75" thickBot="1" x14ac:dyDescent="0.3">
      <c r="B74" s="63"/>
      <c r="C74" s="63" t="s">
        <v>48</v>
      </c>
      <c r="D74" s="119">
        <v>0</v>
      </c>
      <c r="E74" s="120">
        <v>0</v>
      </c>
      <c r="F74" s="120">
        <v>0</v>
      </c>
      <c r="G74" s="120">
        <v>0</v>
      </c>
      <c r="H74" s="120">
        <v>0</v>
      </c>
      <c r="I74" s="120">
        <v>0</v>
      </c>
      <c r="J74" s="120">
        <v>0</v>
      </c>
    </row>
    <row r="75" spans="2:10" s="95" customFormat="1" x14ac:dyDescent="0.25">
      <c r="B75" s="95" t="s">
        <v>105</v>
      </c>
      <c r="C75" s="95" t="s">
        <v>63</v>
      </c>
      <c r="D75" s="160">
        <v>42.096015600000008</v>
      </c>
      <c r="E75" s="161">
        <v>0</v>
      </c>
      <c r="F75" s="161">
        <v>0</v>
      </c>
      <c r="G75" s="161">
        <v>3.3745425</v>
      </c>
      <c r="H75" s="161">
        <v>12.733757270000002</v>
      </c>
      <c r="I75" s="161">
        <v>0</v>
      </c>
      <c r="J75" s="161">
        <v>0</v>
      </c>
    </row>
    <row r="76" spans="2:10" s="95" customFormat="1" x14ac:dyDescent="0.25">
      <c r="C76" s="95" t="s">
        <v>64</v>
      </c>
      <c r="D76" s="160">
        <v>11.503500000000001</v>
      </c>
      <c r="E76" s="161">
        <v>0</v>
      </c>
      <c r="F76" s="161">
        <v>0</v>
      </c>
      <c r="G76" s="161">
        <v>0</v>
      </c>
      <c r="H76" s="161">
        <v>0</v>
      </c>
      <c r="I76" s="161">
        <v>0</v>
      </c>
      <c r="J76" s="161">
        <v>0</v>
      </c>
    </row>
    <row r="77" spans="2:10" s="95" customFormat="1" x14ac:dyDescent="0.25">
      <c r="C77" s="95" t="s">
        <v>51</v>
      </c>
      <c r="D77" s="160">
        <v>14.244999999999999</v>
      </c>
      <c r="E77" s="161">
        <v>4.3211334050000012</v>
      </c>
      <c r="F77" s="161">
        <v>0</v>
      </c>
      <c r="G77" s="161">
        <v>0.74624999999999997</v>
      </c>
      <c r="H77" s="161">
        <v>0</v>
      </c>
      <c r="I77" s="161">
        <v>0</v>
      </c>
      <c r="J77" s="161">
        <v>0</v>
      </c>
    </row>
    <row r="78" spans="2:10" s="95" customFormat="1" x14ac:dyDescent="0.25">
      <c r="C78" s="95" t="s">
        <v>49</v>
      </c>
      <c r="D78" s="160">
        <v>0</v>
      </c>
      <c r="E78" s="161">
        <v>0</v>
      </c>
      <c r="F78" s="161">
        <v>1.1579999999999999</v>
      </c>
      <c r="G78" s="161">
        <v>2.9087100000000001</v>
      </c>
      <c r="H78" s="161">
        <v>5.7455999999999996</v>
      </c>
      <c r="I78" s="161">
        <v>0</v>
      </c>
      <c r="J78" s="161">
        <v>0</v>
      </c>
    </row>
    <row r="79" spans="2:10" s="95" customFormat="1" x14ac:dyDescent="0.25">
      <c r="C79" s="95" t="s">
        <v>85</v>
      </c>
      <c r="D79" s="160">
        <v>47.799797599999991</v>
      </c>
      <c r="E79" s="161">
        <v>0</v>
      </c>
      <c r="F79" s="161">
        <v>0</v>
      </c>
      <c r="G79" s="161">
        <v>0</v>
      </c>
      <c r="H79" s="161">
        <v>0</v>
      </c>
      <c r="I79" s="161">
        <v>0</v>
      </c>
      <c r="J79" s="161">
        <v>0</v>
      </c>
    </row>
    <row r="80" spans="2:10" s="95" customFormat="1" x14ac:dyDescent="0.25">
      <c r="C80" s="114" t="s">
        <v>50</v>
      </c>
      <c r="D80" s="160">
        <v>0</v>
      </c>
      <c r="E80" s="161">
        <v>0</v>
      </c>
      <c r="F80" s="161">
        <v>0</v>
      </c>
      <c r="G80" s="161">
        <v>0</v>
      </c>
      <c r="H80" s="161">
        <v>7.5980826350000008</v>
      </c>
      <c r="I80" s="161">
        <v>0</v>
      </c>
      <c r="J80" s="161">
        <v>0</v>
      </c>
    </row>
    <row r="81" spans="2:10" s="95" customFormat="1" x14ac:dyDescent="0.25">
      <c r="C81" s="114" t="s">
        <v>71</v>
      </c>
      <c r="D81" s="160">
        <v>0</v>
      </c>
      <c r="E81" s="161">
        <v>2.0268222300000001</v>
      </c>
      <c r="F81" s="161">
        <v>1.2253620000000001</v>
      </c>
      <c r="G81" s="161">
        <v>0</v>
      </c>
      <c r="H81" s="161">
        <v>0</v>
      </c>
      <c r="I81" s="161">
        <v>0</v>
      </c>
      <c r="J81" s="161">
        <v>0</v>
      </c>
    </row>
    <row r="82" spans="2:10" s="95" customFormat="1" x14ac:dyDescent="0.25">
      <c r="C82" s="95" t="s">
        <v>72</v>
      </c>
      <c r="D82" s="160">
        <v>11.198441000000001</v>
      </c>
      <c r="E82" s="161">
        <v>0</v>
      </c>
      <c r="F82" s="161">
        <v>0</v>
      </c>
      <c r="G82" s="161">
        <v>13.3820896</v>
      </c>
      <c r="H82" s="161">
        <v>0</v>
      </c>
      <c r="I82" s="161">
        <v>0</v>
      </c>
      <c r="J82" s="161">
        <v>0</v>
      </c>
    </row>
    <row r="83" spans="2:10" s="95" customFormat="1" x14ac:dyDescent="0.25">
      <c r="B83" s="96"/>
      <c r="C83" s="96" t="s">
        <v>65</v>
      </c>
      <c r="D83" s="160">
        <v>63.431749600000003</v>
      </c>
      <c r="E83" s="161">
        <v>0</v>
      </c>
      <c r="F83" s="161">
        <v>0</v>
      </c>
      <c r="G83" s="161">
        <v>23.564058200000002</v>
      </c>
      <c r="H83" s="161">
        <v>0</v>
      </c>
      <c r="I83" s="161">
        <v>0</v>
      </c>
      <c r="J83" s="161">
        <v>0</v>
      </c>
    </row>
    <row r="84" spans="2:10" s="95" customFormat="1" x14ac:dyDescent="0.25">
      <c r="B84" s="64"/>
      <c r="C84" s="64" t="s">
        <v>66</v>
      </c>
      <c r="D84" s="160">
        <v>0</v>
      </c>
      <c r="E84" s="161">
        <v>0</v>
      </c>
      <c r="F84" s="161">
        <v>0</v>
      </c>
      <c r="G84" s="161">
        <v>0</v>
      </c>
      <c r="H84" s="161">
        <v>0</v>
      </c>
      <c r="I84" s="161">
        <v>0.45900000000000002</v>
      </c>
      <c r="J84" s="161">
        <v>0</v>
      </c>
    </row>
    <row r="85" spans="2:10" s="95" customFormat="1" x14ac:dyDescent="0.25">
      <c r="B85" s="64"/>
      <c r="C85" s="64" t="s">
        <v>67</v>
      </c>
      <c r="D85" s="160">
        <v>0</v>
      </c>
      <c r="E85" s="161">
        <v>0</v>
      </c>
      <c r="F85" s="161">
        <v>0</v>
      </c>
      <c r="G85" s="161">
        <v>0</v>
      </c>
      <c r="H85" s="161">
        <v>0</v>
      </c>
      <c r="I85" s="161">
        <v>0.501</v>
      </c>
      <c r="J85" s="161">
        <v>0</v>
      </c>
    </row>
    <row r="86" spans="2:10" s="95" customFormat="1" x14ac:dyDescent="0.25">
      <c r="B86" s="64"/>
      <c r="C86" s="64" t="s">
        <v>68</v>
      </c>
      <c r="D86" s="160">
        <v>0</v>
      </c>
      <c r="E86" s="161">
        <v>0</v>
      </c>
      <c r="F86" s="161">
        <v>0</v>
      </c>
      <c r="G86" s="161">
        <v>0</v>
      </c>
      <c r="H86" s="161">
        <v>0</v>
      </c>
      <c r="I86" s="161">
        <v>0</v>
      </c>
      <c r="J86" s="161">
        <v>0</v>
      </c>
    </row>
    <row r="87" spans="2:10" s="95" customFormat="1" x14ac:dyDescent="0.25">
      <c r="B87" s="64"/>
      <c r="C87" s="64" t="s">
        <v>69</v>
      </c>
      <c r="D87" s="160">
        <v>0</v>
      </c>
      <c r="E87" s="161">
        <v>0</v>
      </c>
      <c r="F87" s="161">
        <v>0</v>
      </c>
      <c r="G87" s="161">
        <v>0</v>
      </c>
      <c r="H87" s="161">
        <v>6.3289999999999997</v>
      </c>
      <c r="I87" s="161">
        <v>2.0859999999999999</v>
      </c>
      <c r="J87" s="161">
        <v>0</v>
      </c>
    </row>
    <row r="88" spans="2:10" s="95" customFormat="1" x14ac:dyDescent="0.25">
      <c r="B88" s="96"/>
      <c r="C88" s="96" t="s">
        <v>70</v>
      </c>
      <c r="D88" s="160">
        <v>0</v>
      </c>
      <c r="E88" s="161">
        <v>0</v>
      </c>
      <c r="F88" s="161">
        <v>0</v>
      </c>
      <c r="G88" s="161">
        <v>0</v>
      </c>
      <c r="H88" s="161">
        <v>6.3289999999999997</v>
      </c>
      <c r="I88" s="161">
        <v>3.0459999999999998</v>
      </c>
      <c r="J88" s="161">
        <v>0</v>
      </c>
    </row>
    <row r="89" spans="2:10" s="95" customFormat="1" x14ac:dyDescent="0.25">
      <c r="B89" s="96"/>
      <c r="C89" s="96" t="s">
        <v>78</v>
      </c>
      <c r="D89" s="160">
        <v>0</v>
      </c>
      <c r="E89" s="161">
        <v>0</v>
      </c>
      <c r="F89" s="161">
        <v>0</v>
      </c>
      <c r="G89" s="161">
        <v>0</v>
      </c>
      <c r="H89" s="161">
        <v>0</v>
      </c>
      <c r="I89" s="161">
        <v>0</v>
      </c>
      <c r="J89" s="161">
        <v>0</v>
      </c>
    </row>
    <row r="90" spans="2:10" s="95" customFormat="1" x14ac:dyDescent="0.25">
      <c r="B90" s="96"/>
      <c r="C90" s="96" t="s">
        <v>79</v>
      </c>
      <c r="D90" s="160">
        <v>0</v>
      </c>
      <c r="E90" s="161">
        <v>0</v>
      </c>
      <c r="F90" s="161">
        <v>0</v>
      </c>
      <c r="G90" s="161">
        <v>0</v>
      </c>
      <c r="H90" s="161">
        <v>0</v>
      </c>
      <c r="I90" s="161">
        <v>0</v>
      </c>
      <c r="J90" s="161">
        <v>0</v>
      </c>
    </row>
    <row r="91" spans="2:10" s="95" customFormat="1" ht="15.75" thickBot="1" x14ac:dyDescent="0.3">
      <c r="B91" s="63"/>
      <c r="C91" s="63" t="s">
        <v>48</v>
      </c>
      <c r="D91" s="119">
        <v>0</v>
      </c>
      <c r="E91" s="161">
        <v>0</v>
      </c>
      <c r="F91" s="161">
        <v>0</v>
      </c>
      <c r="G91" s="161">
        <v>0</v>
      </c>
      <c r="H91" s="161">
        <v>0</v>
      </c>
      <c r="I91" s="161">
        <v>0</v>
      </c>
      <c r="J91" s="161">
        <v>0</v>
      </c>
    </row>
    <row r="92" spans="2:10" s="95" customFormat="1" x14ac:dyDescent="0.25">
      <c r="B92" s="95" t="s">
        <v>38</v>
      </c>
      <c r="C92" s="95" t="s">
        <v>63</v>
      </c>
      <c r="D92" s="121">
        <v>14.586644</v>
      </c>
      <c r="E92" s="115">
        <v>0.833692634775</v>
      </c>
      <c r="F92" s="115">
        <v>0</v>
      </c>
      <c r="G92" s="115">
        <v>4.1587845904000007</v>
      </c>
      <c r="H92" s="115">
        <v>5.6190677299500003</v>
      </c>
      <c r="I92" s="115">
        <v>0</v>
      </c>
      <c r="J92" s="115">
        <v>0</v>
      </c>
    </row>
    <row r="93" spans="2:10" s="95" customFormat="1" x14ac:dyDescent="0.25">
      <c r="C93" s="95" t="s">
        <v>64</v>
      </c>
      <c r="D93" s="118">
        <v>1.2330000000000001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</row>
    <row r="94" spans="2:10" s="95" customFormat="1" x14ac:dyDescent="0.25">
      <c r="C94" s="95" t="s">
        <v>51</v>
      </c>
      <c r="D94" s="118">
        <v>0.73199999999999998</v>
      </c>
      <c r="E94" s="45">
        <v>0</v>
      </c>
      <c r="F94" s="45">
        <v>0.48158000000000001</v>
      </c>
      <c r="G94" s="45">
        <v>1.7480010750000001</v>
      </c>
      <c r="H94" s="45">
        <v>0</v>
      </c>
      <c r="I94" s="45">
        <v>0</v>
      </c>
      <c r="J94" s="45">
        <v>0</v>
      </c>
    </row>
    <row r="95" spans="2:10" s="95" customFormat="1" x14ac:dyDescent="0.25">
      <c r="C95" s="95" t="s">
        <v>49</v>
      </c>
      <c r="D95" s="118">
        <v>0</v>
      </c>
      <c r="E95" s="45">
        <v>0</v>
      </c>
      <c r="F95" s="45">
        <v>0</v>
      </c>
      <c r="G95" s="45">
        <v>1.2962710749999999</v>
      </c>
      <c r="H95" s="45">
        <v>0</v>
      </c>
      <c r="I95" s="45">
        <v>0</v>
      </c>
      <c r="J95" s="45">
        <v>0</v>
      </c>
    </row>
    <row r="96" spans="2:10" s="95" customFormat="1" x14ac:dyDescent="0.25">
      <c r="C96" s="95" t="s">
        <v>85</v>
      </c>
      <c r="D96" s="118">
        <v>15.392431999999999</v>
      </c>
      <c r="E96" s="45"/>
      <c r="F96" s="45"/>
      <c r="G96" s="45"/>
      <c r="H96" s="45"/>
      <c r="I96" s="45"/>
      <c r="J96" s="45"/>
    </row>
    <row r="97" spans="2:10" s="95" customFormat="1" x14ac:dyDescent="0.25">
      <c r="C97" s="114" t="s">
        <v>50</v>
      </c>
      <c r="D97" s="118"/>
      <c r="E97" s="45">
        <v>0</v>
      </c>
      <c r="F97" s="45">
        <v>0</v>
      </c>
      <c r="G97" s="45">
        <v>4.9224486454000012</v>
      </c>
      <c r="H97" s="45">
        <v>5.5610528199500004</v>
      </c>
      <c r="I97" s="45">
        <v>0</v>
      </c>
      <c r="J97" s="45">
        <v>0</v>
      </c>
    </row>
    <row r="98" spans="2:10" s="95" customFormat="1" x14ac:dyDescent="0.25">
      <c r="C98" s="114" t="s">
        <v>71</v>
      </c>
      <c r="D98" s="118"/>
      <c r="E98" s="45">
        <v>0.22230787499999999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</row>
    <row r="99" spans="2:10" s="95" customFormat="1" x14ac:dyDescent="0.25">
      <c r="C99" s="95" t="s">
        <v>72</v>
      </c>
      <c r="D99" s="118">
        <v>2.9129999999999998</v>
      </c>
      <c r="E99" s="45">
        <v>0</v>
      </c>
      <c r="F99" s="45">
        <v>0</v>
      </c>
      <c r="G99" s="45">
        <v>5.1319539999999995</v>
      </c>
      <c r="H99" s="45">
        <v>0</v>
      </c>
      <c r="I99" s="45">
        <v>0</v>
      </c>
      <c r="J99" s="45">
        <v>0</v>
      </c>
    </row>
    <row r="100" spans="2:10" s="95" customFormat="1" x14ac:dyDescent="0.25">
      <c r="B100" s="96"/>
      <c r="C100" s="96" t="s">
        <v>65</v>
      </c>
      <c r="D100" s="118">
        <v>20.810307000000002</v>
      </c>
      <c r="E100" s="45">
        <v>0</v>
      </c>
      <c r="F100" s="45">
        <v>0</v>
      </c>
      <c r="G100" s="45">
        <v>1.0620000000000001</v>
      </c>
      <c r="H100" s="45">
        <v>0</v>
      </c>
      <c r="I100" s="45">
        <v>0</v>
      </c>
      <c r="J100" s="45">
        <v>0</v>
      </c>
    </row>
    <row r="101" spans="2:10" s="95" customFormat="1" x14ac:dyDescent="0.25">
      <c r="B101" s="64"/>
      <c r="C101" s="64" t="s">
        <v>66</v>
      </c>
      <c r="D101" s="118">
        <v>0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</row>
    <row r="102" spans="2:10" s="95" customFormat="1" x14ac:dyDescent="0.25">
      <c r="B102" s="64"/>
      <c r="C102" s="64" t="s">
        <v>67</v>
      </c>
      <c r="D102" s="118">
        <v>0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</row>
    <row r="103" spans="2:10" s="95" customFormat="1" x14ac:dyDescent="0.25">
      <c r="B103" s="64"/>
      <c r="C103" s="64" t="s">
        <v>68</v>
      </c>
      <c r="D103" s="118">
        <v>0</v>
      </c>
      <c r="E103" s="45">
        <v>0</v>
      </c>
      <c r="F103" s="45">
        <v>0</v>
      </c>
      <c r="G103" s="45">
        <v>0</v>
      </c>
      <c r="H103" s="45">
        <v>0</v>
      </c>
      <c r="I103" s="45">
        <v>0</v>
      </c>
      <c r="J103" s="45">
        <v>0</v>
      </c>
    </row>
    <row r="104" spans="2:10" s="95" customFormat="1" x14ac:dyDescent="0.25">
      <c r="B104" s="64"/>
      <c r="C104" s="64" t="s">
        <v>69</v>
      </c>
      <c r="D104" s="118">
        <v>0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</row>
    <row r="105" spans="2:10" s="95" customFormat="1" x14ac:dyDescent="0.25">
      <c r="B105" s="96"/>
      <c r="C105" s="96" t="s">
        <v>70</v>
      </c>
      <c r="D105" s="118">
        <v>0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  <c r="J105" s="45">
        <v>0</v>
      </c>
    </row>
    <row r="106" spans="2:10" s="95" customFormat="1" x14ac:dyDescent="0.25">
      <c r="B106" s="96"/>
      <c r="C106" s="96" t="s">
        <v>78</v>
      </c>
      <c r="D106" s="118">
        <v>0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</row>
    <row r="107" spans="2:10" s="95" customFormat="1" x14ac:dyDescent="0.25">
      <c r="B107" s="96"/>
      <c r="C107" s="96" t="s">
        <v>79</v>
      </c>
      <c r="D107" s="118">
        <v>0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</row>
    <row r="108" spans="2:10" s="95" customFormat="1" ht="15.75" thickBot="1" x14ac:dyDescent="0.3">
      <c r="B108" s="63"/>
      <c r="C108" s="63" t="s">
        <v>48</v>
      </c>
      <c r="D108" s="119">
        <v>0</v>
      </c>
      <c r="E108" s="120">
        <v>0</v>
      </c>
      <c r="F108" s="120">
        <v>0</v>
      </c>
      <c r="G108" s="120">
        <v>0</v>
      </c>
      <c r="H108" s="120">
        <v>0</v>
      </c>
      <c r="I108" s="120">
        <v>0</v>
      </c>
      <c r="J108" s="120">
        <v>0</v>
      </c>
    </row>
    <row r="109" spans="2:10" s="95" customFormat="1" x14ac:dyDescent="0.25">
      <c r="B109" s="95" t="s">
        <v>39</v>
      </c>
      <c r="C109" s="95" t="s">
        <v>63</v>
      </c>
      <c r="D109" s="121">
        <v>6.8166000000000002</v>
      </c>
      <c r="E109" s="115">
        <v>0</v>
      </c>
      <c r="F109" s="115">
        <v>0</v>
      </c>
      <c r="G109" s="115">
        <v>3.4054945719500003</v>
      </c>
      <c r="H109" s="115">
        <v>0</v>
      </c>
      <c r="I109" s="115">
        <v>0</v>
      </c>
      <c r="J109" s="115">
        <v>0.34656248000000001</v>
      </c>
    </row>
    <row r="110" spans="2:10" s="95" customFormat="1" x14ac:dyDescent="0.25">
      <c r="C110" s="95" t="s">
        <v>64</v>
      </c>
      <c r="D110" s="118">
        <v>0.1077</v>
      </c>
      <c r="E110" s="45">
        <v>0</v>
      </c>
      <c r="F110" s="45">
        <v>0</v>
      </c>
      <c r="G110" s="45">
        <v>4.7664359999999997</v>
      </c>
      <c r="H110" s="45">
        <v>0</v>
      </c>
      <c r="I110" s="45">
        <v>0</v>
      </c>
      <c r="J110" s="45">
        <v>0</v>
      </c>
    </row>
    <row r="111" spans="2:10" s="95" customFormat="1" x14ac:dyDescent="0.25">
      <c r="C111" s="95" t="s">
        <v>51</v>
      </c>
      <c r="D111" s="118">
        <v>2.504</v>
      </c>
      <c r="E111" s="45">
        <v>0</v>
      </c>
      <c r="F111" s="45">
        <v>2.9126999999999992</v>
      </c>
      <c r="G111" s="45">
        <v>12.803208720000001</v>
      </c>
      <c r="H111" s="45">
        <v>4.4428426500000002</v>
      </c>
      <c r="I111" s="45">
        <v>0</v>
      </c>
      <c r="J111" s="45">
        <v>0.69486647999999995</v>
      </c>
    </row>
    <row r="112" spans="2:10" s="95" customFormat="1" x14ac:dyDescent="0.25">
      <c r="C112" s="95" t="s">
        <v>49</v>
      </c>
      <c r="D112" s="118">
        <v>0</v>
      </c>
      <c r="E112" s="45">
        <v>0</v>
      </c>
      <c r="F112" s="45">
        <v>0</v>
      </c>
      <c r="G112" s="45">
        <v>1.1571</v>
      </c>
      <c r="H112" s="45">
        <v>0</v>
      </c>
      <c r="I112" s="45">
        <v>0</v>
      </c>
      <c r="J112" s="45">
        <v>0</v>
      </c>
    </row>
    <row r="113" spans="2:10" s="95" customFormat="1" x14ac:dyDescent="0.25">
      <c r="C113" s="95" t="s">
        <v>85</v>
      </c>
      <c r="D113" s="118">
        <v>6.2652950000000001</v>
      </c>
      <c r="E113" s="45"/>
      <c r="F113" s="45"/>
      <c r="G113" s="45"/>
      <c r="H113" s="45"/>
      <c r="I113" s="45"/>
      <c r="J113" s="45"/>
    </row>
    <row r="114" spans="2:10" s="95" customFormat="1" x14ac:dyDescent="0.25">
      <c r="C114" s="114" t="s">
        <v>50</v>
      </c>
      <c r="D114" s="118"/>
      <c r="E114" s="45">
        <v>0</v>
      </c>
      <c r="F114" s="45">
        <v>0</v>
      </c>
      <c r="G114" s="45">
        <v>3.8074700669499997</v>
      </c>
      <c r="H114" s="45">
        <v>0.78241386300000004</v>
      </c>
      <c r="I114" s="45">
        <v>0</v>
      </c>
      <c r="J114" s="45">
        <v>0.34374648000000002</v>
      </c>
    </row>
    <row r="115" spans="2:10" s="95" customFormat="1" x14ac:dyDescent="0.25">
      <c r="C115" s="114" t="s">
        <v>71</v>
      </c>
      <c r="D115" s="118"/>
      <c r="E115" s="45">
        <v>0</v>
      </c>
      <c r="F115" s="45">
        <v>0</v>
      </c>
      <c r="G115" s="45">
        <v>0</v>
      </c>
      <c r="H115" s="45">
        <v>1.7730263249999998</v>
      </c>
      <c r="I115" s="45">
        <v>0</v>
      </c>
      <c r="J115" s="45">
        <v>0</v>
      </c>
    </row>
    <row r="116" spans="2:10" s="95" customFormat="1" x14ac:dyDescent="0.25">
      <c r="C116" s="95" t="s">
        <v>72</v>
      </c>
      <c r="D116" s="118">
        <v>3.18</v>
      </c>
      <c r="E116" s="45">
        <v>0</v>
      </c>
      <c r="F116" s="45">
        <v>0</v>
      </c>
      <c r="G116" s="45">
        <v>4.1228999999999996</v>
      </c>
      <c r="H116" s="45">
        <v>0</v>
      </c>
      <c r="I116" s="45">
        <v>0</v>
      </c>
      <c r="J116" s="45">
        <v>0</v>
      </c>
    </row>
    <row r="117" spans="2:10" s="95" customFormat="1" x14ac:dyDescent="0.25">
      <c r="B117" s="96"/>
      <c r="C117" s="96" t="s">
        <v>65</v>
      </c>
      <c r="D117" s="118">
        <v>15.233699999999999</v>
      </c>
      <c r="E117" s="45">
        <v>0</v>
      </c>
      <c r="F117" s="45">
        <v>0</v>
      </c>
      <c r="G117" s="45">
        <v>2.2788000000000004</v>
      </c>
      <c r="H117" s="45">
        <v>0</v>
      </c>
      <c r="I117" s="45">
        <v>0</v>
      </c>
      <c r="J117" s="45">
        <v>0</v>
      </c>
    </row>
    <row r="118" spans="2:10" s="95" customFormat="1" x14ac:dyDescent="0.25">
      <c r="B118" s="64"/>
      <c r="C118" s="64" t="s">
        <v>66</v>
      </c>
      <c r="D118" s="118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</row>
    <row r="119" spans="2:10" s="95" customFormat="1" x14ac:dyDescent="0.25">
      <c r="B119" s="64"/>
      <c r="C119" s="64" t="s">
        <v>67</v>
      </c>
      <c r="D119" s="118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</row>
    <row r="120" spans="2:10" s="95" customFormat="1" x14ac:dyDescent="0.25">
      <c r="B120" s="64"/>
      <c r="C120" s="64" t="s">
        <v>68</v>
      </c>
      <c r="D120" s="118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</row>
    <row r="121" spans="2:10" s="95" customFormat="1" x14ac:dyDescent="0.25">
      <c r="B121" s="64"/>
      <c r="C121" s="64" t="s">
        <v>69</v>
      </c>
      <c r="D121" s="118">
        <v>0</v>
      </c>
      <c r="E121" s="45">
        <v>0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</row>
    <row r="122" spans="2:10" s="95" customFormat="1" x14ac:dyDescent="0.25">
      <c r="B122" s="96"/>
      <c r="C122" s="96" t="s">
        <v>70</v>
      </c>
      <c r="D122" s="118">
        <v>0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</row>
    <row r="123" spans="2:10" s="95" customFormat="1" x14ac:dyDescent="0.25">
      <c r="B123" s="96"/>
      <c r="C123" s="96" t="s">
        <v>78</v>
      </c>
      <c r="D123" s="118">
        <v>0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5">
        <v>0</v>
      </c>
    </row>
    <row r="124" spans="2:10" s="95" customFormat="1" x14ac:dyDescent="0.25">
      <c r="B124" s="96"/>
      <c r="C124" s="96" t="s">
        <v>79</v>
      </c>
      <c r="D124" s="118">
        <v>0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0</v>
      </c>
    </row>
    <row r="125" spans="2:10" s="95" customFormat="1" ht="15.75" thickBot="1" x14ac:dyDescent="0.3">
      <c r="B125" s="63"/>
      <c r="C125" s="63" t="s">
        <v>48</v>
      </c>
      <c r="D125" s="119">
        <v>0</v>
      </c>
      <c r="E125" s="120">
        <v>0</v>
      </c>
      <c r="F125" s="120">
        <v>0</v>
      </c>
      <c r="G125" s="120">
        <v>0</v>
      </c>
      <c r="H125" s="120">
        <v>0</v>
      </c>
      <c r="I125" s="120">
        <v>0</v>
      </c>
      <c r="J125" s="120">
        <v>0</v>
      </c>
    </row>
    <row r="126" spans="2:10" s="95" customFormat="1" x14ac:dyDescent="0.25">
      <c r="B126" s="95" t="s">
        <v>40</v>
      </c>
      <c r="C126" s="95" t="s">
        <v>63</v>
      </c>
      <c r="D126" s="121">
        <v>4.70024</v>
      </c>
      <c r="E126" s="115">
        <v>0</v>
      </c>
      <c r="F126" s="115">
        <v>0</v>
      </c>
      <c r="G126" s="115">
        <v>0</v>
      </c>
      <c r="H126" s="115">
        <v>0</v>
      </c>
      <c r="I126" s="115">
        <v>0</v>
      </c>
      <c r="J126" s="115">
        <v>0</v>
      </c>
    </row>
    <row r="127" spans="2:10" s="95" customFormat="1" x14ac:dyDescent="0.25">
      <c r="C127" s="95" t="s">
        <v>64</v>
      </c>
      <c r="D127" s="118">
        <v>0.12489499999999999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</row>
    <row r="128" spans="2:10" s="95" customFormat="1" x14ac:dyDescent="0.25">
      <c r="C128" s="95" t="s">
        <v>51</v>
      </c>
      <c r="D128" s="118">
        <v>6.976</v>
      </c>
      <c r="E128" s="45">
        <v>12.493233319999995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</row>
    <row r="129" spans="2:10" s="95" customFormat="1" x14ac:dyDescent="0.25">
      <c r="C129" s="95" t="s">
        <v>49</v>
      </c>
      <c r="D129" s="118">
        <v>0</v>
      </c>
      <c r="E129" s="45">
        <v>0</v>
      </c>
      <c r="F129" s="45">
        <v>0</v>
      </c>
      <c r="G129" s="45">
        <v>0</v>
      </c>
      <c r="H129" s="45">
        <v>1.9989899999999998</v>
      </c>
      <c r="I129" s="45">
        <v>0</v>
      </c>
      <c r="J129" s="45">
        <v>0</v>
      </c>
    </row>
    <row r="130" spans="2:10" s="95" customFormat="1" x14ac:dyDescent="0.25">
      <c r="C130" s="95" t="s">
        <v>85</v>
      </c>
      <c r="D130" s="118">
        <v>2.7721000000000005</v>
      </c>
      <c r="E130" s="45"/>
      <c r="F130" s="45"/>
      <c r="G130" s="45"/>
      <c r="H130" s="45"/>
      <c r="I130" s="45"/>
      <c r="J130" s="45"/>
    </row>
    <row r="131" spans="2:10" s="95" customFormat="1" x14ac:dyDescent="0.25">
      <c r="C131" s="114" t="s">
        <v>50</v>
      </c>
      <c r="D131" s="118"/>
      <c r="E131" s="45">
        <v>0</v>
      </c>
      <c r="F131" s="45">
        <v>0</v>
      </c>
      <c r="G131" s="45">
        <v>0</v>
      </c>
      <c r="H131" s="45">
        <v>2.2734142200000003</v>
      </c>
      <c r="I131" s="45">
        <v>0</v>
      </c>
      <c r="J131" s="45">
        <v>0</v>
      </c>
    </row>
    <row r="132" spans="2:10" s="95" customFormat="1" x14ac:dyDescent="0.25">
      <c r="C132" s="114" t="s">
        <v>71</v>
      </c>
      <c r="D132" s="118"/>
      <c r="E132" s="45">
        <v>2.7715027200000004</v>
      </c>
      <c r="F132" s="45">
        <v>0</v>
      </c>
      <c r="G132" s="45">
        <v>0</v>
      </c>
      <c r="H132" s="45">
        <v>0</v>
      </c>
      <c r="I132" s="45">
        <v>0</v>
      </c>
      <c r="J132" s="45">
        <v>0</v>
      </c>
    </row>
    <row r="133" spans="2:10" s="95" customFormat="1" x14ac:dyDescent="0.25">
      <c r="C133" s="95" t="s">
        <v>72</v>
      </c>
      <c r="D133" s="118">
        <v>4.4039999999999999</v>
      </c>
      <c r="E133" s="45">
        <v>0</v>
      </c>
      <c r="F133" s="45">
        <v>0</v>
      </c>
      <c r="G133" s="45">
        <v>2.4802399999999998</v>
      </c>
      <c r="H133" s="45">
        <v>0</v>
      </c>
      <c r="I133" s="45">
        <v>0</v>
      </c>
      <c r="J133" s="45">
        <v>0</v>
      </c>
    </row>
    <row r="134" spans="2:10" s="95" customFormat="1" x14ac:dyDescent="0.25">
      <c r="B134" s="96"/>
      <c r="C134" s="96" t="s">
        <v>65</v>
      </c>
      <c r="D134" s="118">
        <v>9.3311000000000011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</row>
    <row r="135" spans="2:10" s="95" customFormat="1" x14ac:dyDescent="0.25">
      <c r="B135" s="64"/>
      <c r="C135" s="64" t="s">
        <v>66</v>
      </c>
      <c r="D135" s="118">
        <v>0</v>
      </c>
      <c r="E135" s="45">
        <v>0</v>
      </c>
      <c r="F135" s="45">
        <v>0</v>
      </c>
      <c r="G135" s="45">
        <v>0</v>
      </c>
      <c r="H135" s="45">
        <v>0</v>
      </c>
      <c r="I135" s="45">
        <v>0</v>
      </c>
      <c r="J135" s="45">
        <v>0</v>
      </c>
    </row>
    <row r="136" spans="2:10" s="95" customFormat="1" x14ac:dyDescent="0.25">
      <c r="B136" s="64"/>
      <c r="C136" s="64" t="s">
        <v>67</v>
      </c>
      <c r="D136" s="118">
        <v>0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</row>
    <row r="137" spans="2:10" s="95" customFormat="1" x14ac:dyDescent="0.25">
      <c r="B137" s="64"/>
      <c r="C137" s="64" t="s">
        <v>68</v>
      </c>
      <c r="D137" s="118">
        <v>0</v>
      </c>
      <c r="E137" s="45">
        <v>0</v>
      </c>
      <c r="F137" s="45">
        <v>0</v>
      </c>
      <c r="G137" s="45">
        <v>0</v>
      </c>
      <c r="H137" s="45">
        <v>0</v>
      </c>
      <c r="I137" s="45">
        <v>0</v>
      </c>
      <c r="J137" s="45">
        <v>0</v>
      </c>
    </row>
    <row r="138" spans="2:10" s="95" customFormat="1" x14ac:dyDescent="0.25">
      <c r="B138" s="64"/>
      <c r="C138" s="64" t="s">
        <v>69</v>
      </c>
      <c r="D138" s="118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</row>
    <row r="139" spans="2:10" s="95" customFormat="1" x14ac:dyDescent="0.25">
      <c r="B139" s="96"/>
      <c r="C139" s="96" t="s">
        <v>70</v>
      </c>
      <c r="D139" s="118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</row>
    <row r="140" spans="2:10" s="95" customFormat="1" x14ac:dyDescent="0.25">
      <c r="B140" s="96"/>
      <c r="C140" s="96" t="s">
        <v>78</v>
      </c>
      <c r="D140" s="118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</row>
    <row r="141" spans="2:10" s="95" customFormat="1" x14ac:dyDescent="0.25">
      <c r="B141" s="96"/>
      <c r="C141" s="96" t="s">
        <v>79</v>
      </c>
      <c r="D141" s="118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</row>
    <row r="142" spans="2:10" s="95" customFormat="1" ht="15.75" thickBot="1" x14ac:dyDescent="0.3">
      <c r="B142" s="63"/>
      <c r="C142" s="63" t="s">
        <v>48</v>
      </c>
      <c r="D142" s="119">
        <v>0</v>
      </c>
      <c r="E142" s="120">
        <v>0</v>
      </c>
      <c r="F142" s="120">
        <v>0</v>
      </c>
      <c r="G142" s="120">
        <v>0</v>
      </c>
      <c r="H142" s="120">
        <v>0</v>
      </c>
      <c r="I142" s="120">
        <v>0</v>
      </c>
      <c r="J142" s="120">
        <v>0</v>
      </c>
    </row>
    <row r="143" spans="2:10" s="95" customFormat="1" x14ac:dyDescent="0.25">
      <c r="B143" s="95" t="s">
        <v>41</v>
      </c>
      <c r="C143" s="95" t="s">
        <v>63</v>
      </c>
      <c r="D143" s="121">
        <v>26.389424699999999</v>
      </c>
      <c r="E143" s="115">
        <v>1.6481408849999999</v>
      </c>
      <c r="F143" s="115">
        <v>1.659955515</v>
      </c>
      <c r="G143" s="115">
        <v>0</v>
      </c>
      <c r="H143" s="115">
        <v>4.4472649051499991</v>
      </c>
      <c r="I143" s="115">
        <v>0</v>
      </c>
      <c r="J143" s="115">
        <v>0</v>
      </c>
    </row>
    <row r="144" spans="2:10" s="95" customFormat="1" x14ac:dyDescent="0.25">
      <c r="C144" s="95" t="s">
        <v>64</v>
      </c>
      <c r="D144" s="118">
        <v>2.3559999999999999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</row>
    <row r="145" spans="2:10" s="95" customFormat="1" x14ac:dyDescent="0.25">
      <c r="C145" s="95" t="s">
        <v>51</v>
      </c>
      <c r="D145" s="118">
        <v>3.4</v>
      </c>
      <c r="E145" s="45">
        <v>5.7338447149999983</v>
      </c>
      <c r="F145" s="45">
        <v>1.778</v>
      </c>
      <c r="G145" s="45">
        <v>4.0513469999999998</v>
      </c>
      <c r="H145" s="45">
        <v>0</v>
      </c>
      <c r="I145" s="45">
        <v>0</v>
      </c>
      <c r="J145" s="45">
        <v>0</v>
      </c>
    </row>
    <row r="146" spans="2:10" s="95" customFormat="1" x14ac:dyDescent="0.25">
      <c r="C146" s="95" t="s">
        <v>49</v>
      </c>
      <c r="D146" s="118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</row>
    <row r="147" spans="2:10" s="95" customFormat="1" x14ac:dyDescent="0.25">
      <c r="C147" s="95" t="s">
        <v>85</v>
      </c>
      <c r="D147" s="118">
        <v>30.396972699999999</v>
      </c>
      <c r="E147" s="45"/>
      <c r="F147" s="45"/>
      <c r="G147" s="45"/>
      <c r="H147" s="45"/>
      <c r="I147" s="45"/>
      <c r="J147" s="45"/>
    </row>
    <row r="148" spans="2:10" s="95" customFormat="1" x14ac:dyDescent="0.25">
      <c r="C148" s="114" t="s">
        <v>50</v>
      </c>
      <c r="D148" s="118"/>
      <c r="E148" s="45">
        <v>3.2812163999999999</v>
      </c>
      <c r="F148" s="45">
        <v>0</v>
      </c>
      <c r="G148" s="45">
        <v>2.9427958513250001</v>
      </c>
      <c r="H148" s="45">
        <v>0</v>
      </c>
      <c r="I148" s="45">
        <v>0</v>
      </c>
      <c r="J148" s="45">
        <v>0</v>
      </c>
    </row>
    <row r="149" spans="2:10" s="95" customFormat="1" x14ac:dyDescent="0.25">
      <c r="C149" s="114" t="s">
        <v>71</v>
      </c>
      <c r="D149" s="118"/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</row>
    <row r="150" spans="2:10" s="95" customFormat="1" x14ac:dyDescent="0.25">
      <c r="C150" s="95" t="s">
        <v>72</v>
      </c>
      <c r="D150" s="118">
        <v>6.5759817999999983</v>
      </c>
      <c r="E150" s="45">
        <v>0</v>
      </c>
      <c r="F150" s="45">
        <v>0</v>
      </c>
      <c r="G150" s="45">
        <v>13.241027000000001</v>
      </c>
      <c r="H150" s="45">
        <v>0</v>
      </c>
      <c r="I150" s="45">
        <v>0</v>
      </c>
      <c r="J150" s="45">
        <v>0</v>
      </c>
    </row>
    <row r="151" spans="2:10" s="95" customFormat="1" x14ac:dyDescent="0.25">
      <c r="B151" s="96"/>
      <c r="C151" s="96" t="s">
        <v>65</v>
      </c>
      <c r="D151" s="118">
        <v>42.395148700000007</v>
      </c>
      <c r="E151" s="45">
        <v>0</v>
      </c>
      <c r="F151" s="45">
        <v>0</v>
      </c>
      <c r="G151" s="45">
        <v>4.4231180000000005</v>
      </c>
      <c r="H151" s="45">
        <v>0</v>
      </c>
      <c r="I151" s="45">
        <v>0</v>
      </c>
      <c r="J151" s="45">
        <v>0</v>
      </c>
    </row>
    <row r="152" spans="2:10" s="95" customFormat="1" x14ac:dyDescent="0.25">
      <c r="B152" s="64"/>
      <c r="C152" s="64" t="s">
        <v>66</v>
      </c>
      <c r="D152" s="118">
        <v>0</v>
      </c>
      <c r="E152" s="45">
        <v>0</v>
      </c>
      <c r="F152" s="45">
        <v>0</v>
      </c>
      <c r="G152" s="45">
        <v>0</v>
      </c>
      <c r="H152" s="45">
        <v>0.90895999999999999</v>
      </c>
      <c r="I152" s="45">
        <v>0</v>
      </c>
      <c r="J152" s="45">
        <v>0</v>
      </c>
    </row>
    <row r="153" spans="2:10" s="95" customFormat="1" x14ac:dyDescent="0.25">
      <c r="B153" s="64"/>
      <c r="C153" s="64" t="s">
        <v>67</v>
      </c>
      <c r="D153" s="118">
        <v>0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0</v>
      </c>
    </row>
    <row r="154" spans="2:10" s="95" customFormat="1" x14ac:dyDescent="0.25">
      <c r="B154" s="64"/>
      <c r="C154" s="64" t="s">
        <v>68</v>
      </c>
      <c r="D154" s="118">
        <v>0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</row>
    <row r="155" spans="2:10" s="95" customFormat="1" x14ac:dyDescent="0.25">
      <c r="B155" s="64"/>
      <c r="C155" s="64" t="s">
        <v>69</v>
      </c>
      <c r="D155" s="118">
        <v>0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</row>
    <row r="156" spans="2:10" s="95" customFormat="1" x14ac:dyDescent="0.25">
      <c r="B156" s="96"/>
      <c r="C156" s="96" t="s">
        <v>70</v>
      </c>
      <c r="D156" s="118">
        <v>0</v>
      </c>
      <c r="E156" s="45">
        <v>0</v>
      </c>
      <c r="F156" s="45">
        <v>0</v>
      </c>
      <c r="G156" s="45">
        <v>0</v>
      </c>
      <c r="H156" s="45">
        <v>0.90895999999999999</v>
      </c>
      <c r="I156" s="45">
        <v>0</v>
      </c>
      <c r="J156" s="45">
        <v>0</v>
      </c>
    </row>
    <row r="157" spans="2:10" s="95" customFormat="1" x14ac:dyDescent="0.25">
      <c r="B157" s="96"/>
      <c r="C157" s="96" t="s">
        <v>78</v>
      </c>
      <c r="D157" s="118">
        <v>0</v>
      </c>
      <c r="E157" s="45">
        <v>0</v>
      </c>
      <c r="F157" s="45">
        <v>0</v>
      </c>
      <c r="G157" s="45">
        <v>0</v>
      </c>
      <c r="H157" s="45">
        <v>0</v>
      </c>
      <c r="I157" s="45">
        <v>0</v>
      </c>
      <c r="J157" s="45">
        <v>0</v>
      </c>
    </row>
    <row r="158" spans="2:10" s="95" customFormat="1" x14ac:dyDescent="0.25">
      <c r="B158" s="96"/>
      <c r="C158" s="96" t="s">
        <v>79</v>
      </c>
      <c r="D158" s="118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</row>
    <row r="159" spans="2:10" s="95" customFormat="1" ht="15.75" thickBot="1" x14ac:dyDescent="0.3">
      <c r="B159" s="63"/>
      <c r="C159" s="63" t="s">
        <v>48</v>
      </c>
      <c r="D159" s="119">
        <v>0</v>
      </c>
      <c r="E159" s="120">
        <v>0</v>
      </c>
      <c r="F159" s="120">
        <v>0</v>
      </c>
      <c r="G159" s="120">
        <v>0</v>
      </c>
      <c r="H159" s="120">
        <v>0</v>
      </c>
      <c r="I159" s="120">
        <v>0</v>
      </c>
      <c r="J159" s="120">
        <v>0</v>
      </c>
    </row>
    <row r="160" spans="2:10" s="95" customFormat="1" x14ac:dyDescent="0.25">
      <c r="B160" s="95" t="s">
        <v>107</v>
      </c>
      <c r="C160" s="95" t="s">
        <v>63</v>
      </c>
      <c r="D160" s="162">
        <v>2.351</v>
      </c>
      <c r="E160" s="163">
        <v>0</v>
      </c>
      <c r="F160" s="163">
        <v>1.001432675</v>
      </c>
      <c r="G160" s="163">
        <v>0.44377</v>
      </c>
      <c r="H160" s="163">
        <v>1.4924999999999999</v>
      </c>
      <c r="I160" s="163">
        <v>0</v>
      </c>
      <c r="J160" s="163">
        <v>0</v>
      </c>
    </row>
    <row r="161" spans="2:10" s="95" customFormat="1" x14ac:dyDescent="0.25">
      <c r="C161" s="95" t="s">
        <v>64</v>
      </c>
      <c r="D161" s="160">
        <v>0.17299999999999999</v>
      </c>
      <c r="E161" s="161">
        <v>0</v>
      </c>
      <c r="F161" s="161">
        <v>0</v>
      </c>
      <c r="G161" s="161">
        <v>0.82779899999999995</v>
      </c>
      <c r="H161" s="161">
        <v>0</v>
      </c>
      <c r="I161" s="161">
        <v>0</v>
      </c>
      <c r="J161" s="161">
        <v>0</v>
      </c>
    </row>
    <row r="162" spans="2:10" s="95" customFormat="1" x14ac:dyDescent="0.25">
      <c r="C162" s="95" t="s">
        <v>51</v>
      </c>
      <c r="D162" s="160">
        <v>7.077</v>
      </c>
      <c r="E162" s="161">
        <v>0</v>
      </c>
      <c r="F162" s="161">
        <v>0</v>
      </c>
      <c r="G162" s="161">
        <v>0</v>
      </c>
      <c r="H162" s="161">
        <v>0</v>
      </c>
      <c r="I162" s="161">
        <v>0</v>
      </c>
      <c r="J162" s="161">
        <v>0</v>
      </c>
    </row>
    <row r="163" spans="2:10" s="95" customFormat="1" x14ac:dyDescent="0.25">
      <c r="C163" s="95" t="s">
        <v>49</v>
      </c>
      <c r="D163" s="160">
        <v>0</v>
      </c>
      <c r="E163" s="161">
        <v>0</v>
      </c>
      <c r="F163" s="161">
        <v>0</v>
      </c>
      <c r="G163" s="161">
        <v>4.5999999999999999E-2</v>
      </c>
      <c r="H163" s="161">
        <v>0</v>
      </c>
      <c r="I163" s="161">
        <v>0</v>
      </c>
      <c r="J163" s="161">
        <v>0</v>
      </c>
    </row>
    <row r="164" spans="2:10" s="95" customFormat="1" x14ac:dyDescent="0.25">
      <c r="C164" s="95" t="s">
        <v>85</v>
      </c>
      <c r="D164" s="160">
        <v>19.463099</v>
      </c>
      <c r="E164" s="161">
        <v>0</v>
      </c>
      <c r="F164" s="161">
        <v>0</v>
      </c>
      <c r="G164" s="161">
        <v>0</v>
      </c>
      <c r="H164" s="161">
        <v>0</v>
      </c>
      <c r="I164" s="161">
        <v>0</v>
      </c>
      <c r="J164" s="161">
        <v>0</v>
      </c>
    </row>
    <row r="165" spans="2:10" s="95" customFormat="1" x14ac:dyDescent="0.25">
      <c r="C165" s="114" t="s">
        <v>50</v>
      </c>
      <c r="D165" s="160">
        <v>0</v>
      </c>
      <c r="E165" s="161">
        <v>0</v>
      </c>
      <c r="F165" s="161">
        <v>0</v>
      </c>
      <c r="G165" s="161">
        <v>0</v>
      </c>
      <c r="H165" s="161">
        <v>0</v>
      </c>
      <c r="I165" s="161">
        <v>0</v>
      </c>
      <c r="J165" s="161">
        <v>0</v>
      </c>
    </row>
    <row r="166" spans="2:10" s="95" customFormat="1" x14ac:dyDescent="0.25">
      <c r="C166" s="114" t="s">
        <v>71</v>
      </c>
      <c r="D166" s="160">
        <v>0</v>
      </c>
      <c r="E166" s="161">
        <v>0.38230500000000001</v>
      </c>
      <c r="F166" s="161">
        <v>1.000422675</v>
      </c>
      <c r="G166" s="161">
        <v>0.25951558499999999</v>
      </c>
      <c r="H166" s="161">
        <v>0</v>
      </c>
      <c r="I166" s="161">
        <v>0</v>
      </c>
      <c r="J166" s="161">
        <v>0</v>
      </c>
    </row>
    <row r="167" spans="2:10" s="95" customFormat="1" x14ac:dyDescent="0.25">
      <c r="C167" s="95" t="s">
        <v>72</v>
      </c>
      <c r="D167" s="160">
        <v>14.760797999999999</v>
      </c>
      <c r="E167" s="161">
        <v>0</v>
      </c>
      <c r="F167" s="161">
        <v>0</v>
      </c>
      <c r="G167" s="161">
        <v>0.505</v>
      </c>
      <c r="H167" s="161">
        <v>0</v>
      </c>
      <c r="I167" s="161">
        <v>0</v>
      </c>
      <c r="J167" s="161">
        <v>0</v>
      </c>
    </row>
    <row r="168" spans="2:10" s="95" customFormat="1" x14ac:dyDescent="0.25">
      <c r="B168" s="96"/>
      <c r="C168" s="96" t="s">
        <v>65</v>
      </c>
      <c r="D168" s="160">
        <v>8.6254990000000014</v>
      </c>
      <c r="E168" s="161">
        <v>0</v>
      </c>
      <c r="F168" s="161">
        <v>0</v>
      </c>
      <c r="G168" s="161">
        <v>0</v>
      </c>
      <c r="H168" s="161">
        <v>0</v>
      </c>
      <c r="I168" s="161">
        <v>0</v>
      </c>
      <c r="J168" s="161">
        <v>0</v>
      </c>
    </row>
    <row r="169" spans="2:10" s="95" customFormat="1" x14ac:dyDescent="0.25">
      <c r="B169" s="64"/>
      <c r="C169" s="64" t="s">
        <v>66</v>
      </c>
      <c r="D169" s="160">
        <v>0</v>
      </c>
      <c r="E169" s="161">
        <v>0</v>
      </c>
      <c r="F169" s="161">
        <v>0</v>
      </c>
      <c r="G169" s="161">
        <v>0</v>
      </c>
      <c r="H169" s="161">
        <v>0</v>
      </c>
      <c r="I169" s="161">
        <v>0</v>
      </c>
      <c r="J169" s="161">
        <v>0</v>
      </c>
    </row>
    <row r="170" spans="2:10" s="95" customFormat="1" x14ac:dyDescent="0.25">
      <c r="B170" s="64"/>
      <c r="C170" s="64" t="s">
        <v>67</v>
      </c>
      <c r="D170" s="160">
        <v>0</v>
      </c>
      <c r="E170" s="161">
        <v>0</v>
      </c>
      <c r="F170" s="161">
        <v>0</v>
      </c>
      <c r="G170" s="161">
        <v>0</v>
      </c>
      <c r="H170" s="161">
        <v>0</v>
      </c>
      <c r="I170" s="161">
        <v>0</v>
      </c>
      <c r="J170" s="161">
        <v>0</v>
      </c>
    </row>
    <row r="171" spans="2:10" s="95" customFormat="1" x14ac:dyDescent="0.25">
      <c r="B171" s="64"/>
      <c r="C171" s="64" t="s">
        <v>68</v>
      </c>
      <c r="D171" s="160">
        <v>0</v>
      </c>
      <c r="E171" s="161">
        <v>0</v>
      </c>
      <c r="F171" s="161">
        <v>0</v>
      </c>
      <c r="G171" s="161">
        <v>0</v>
      </c>
      <c r="H171" s="161">
        <v>0</v>
      </c>
      <c r="I171" s="161">
        <v>0</v>
      </c>
      <c r="J171" s="161">
        <v>0</v>
      </c>
    </row>
    <row r="172" spans="2:10" s="95" customFormat="1" x14ac:dyDescent="0.25">
      <c r="B172" s="64"/>
      <c r="C172" s="64" t="s">
        <v>69</v>
      </c>
      <c r="D172" s="160">
        <v>0</v>
      </c>
      <c r="E172" s="161">
        <v>0</v>
      </c>
      <c r="F172" s="161">
        <v>0</v>
      </c>
      <c r="G172" s="161">
        <v>0</v>
      </c>
      <c r="H172" s="161">
        <v>0</v>
      </c>
      <c r="I172" s="161">
        <v>0</v>
      </c>
      <c r="J172" s="161">
        <v>0</v>
      </c>
    </row>
    <row r="173" spans="2:10" s="95" customFormat="1" x14ac:dyDescent="0.25">
      <c r="B173" s="96"/>
      <c r="C173" s="96" t="s">
        <v>70</v>
      </c>
      <c r="D173" s="160">
        <v>0</v>
      </c>
      <c r="E173" s="161">
        <v>0</v>
      </c>
      <c r="F173" s="161">
        <v>0</v>
      </c>
      <c r="G173" s="161">
        <v>0</v>
      </c>
      <c r="H173" s="161">
        <v>0</v>
      </c>
      <c r="I173" s="161">
        <v>0</v>
      </c>
      <c r="J173" s="161">
        <v>0</v>
      </c>
    </row>
    <row r="174" spans="2:10" s="95" customFormat="1" x14ac:dyDescent="0.25">
      <c r="B174" s="96"/>
      <c r="C174" s="96" t="s">
        <v>78</v>
      </c>
      <c r="D174" s="160">
        <v>0</v>
      </c>
      <c r="E174" s="161">
        <v>0</v>
      </c>
      <c r="F174" s="161">
        <v>0</v>
      </c>
      <c r="G174" s="161">
        <v>0</v>
      </c>
      <c r="H174" s="161">
        <v>0</v>
      </c>
      <c r="I174" s="161">
        <v>0</v>
      </c>
      <c r="J174" s="161">
        <v>0</v>
      </c>
    </row>
    <row r="175" spans="2:10" s="95" customFormat="1" x14ac:dyDescent="0.25">
      <c r="B175" s="96"/>
      <c r="C175" s="96" t="s">
        <v>79</v>
      </c>
      <c r="D175" s="160">
        <v>0</v>
      </c>
      <c r="E175" s="161">
        <v>0</v>
      </c>
      <c r="F175" s="161">
        <v>0</v>
      </c>
      <c r="G175" s="161">
        <v>0</v>
      </c>
      <c r="H175" s="161">
        <v>0</v>
      </c>
      <c r="I175" s="161">
        <v>0</v>
      </c>
      <c r="J175" s="161">
        <v>0</v>
      </c>
    </row>
    <row r="176" spans="2:10" s="95" customFormat="1" ht="15.75" thickBot="1" x14ac:dyDescent="0.3">
      <c r="B176" s="63"/>
      <c r="C176" s="63" t="s">
        <v>48</v>
      </c>
      <c r="D176" s="119">
        <v>0</v>
      </c>
      <c r="E176" s="120">
        <v>0</v>
      </c>
      <c r="F176" s="120">
        <v>0</v>
      </c>
      <c r="G176" s="120">
        <v>0</v>
      </c>
      <c r="H176" s="120">
        <v>0</v>
      </c>
      <c r="I176" s="120">
        <v>0</v>
      </c>
      <c r="J176" s="120">
        <v>0</v>
      </c>
    </row>
    <row r="177" spans="2:10" s="95" customFormat="1" x14ac:dyDescent="0.25">
      <c r="B177" s="36" t="s">
        <v>106</v>
      </c>
      <c r="C177" s="95" t="s">
        <v>63</v>
      </c>
      <c r="D177" s="160">
        <v>8.3212450000000011</v>
      </c>
      <c r="E177" s="161">
        <v>0</v>
      </c>
      <c r="F177" s="161">
        <v>0</v>
      </c>
      <c r="G177" s="161">
        <v>0</v>
      </c>
      <c r="H177" s="161">
        <v>0</v>
      </c>
      <c r="I177" s="161">
        <v>0</v>
      </c>
      <c r="J177" s="161">
        <v>0</v>
      </c>
    </row>
    <row r="178" spans="2:10" s="95" customFormat="1" x14ac:dyDescent="0.25">
      <c r="B178" s="36"/>
      <c r="C178" s="95" t="s">
        <v>64</v>
      </c>
      <c r="D178" s="160">
        <v>3.5270000000000001</v>
      </c>
      <c r="E178" s="161">
        <v>0</v>
      </c>
      <c r="F178" s="161">
        <v>1.6890000000000001</v>
      </c>
      <c r="G178" s="161">
        <v>0</v>
      </c>
      <c r="H178" s="161">
        <v>0</v>
      </c>
      <c r="I178" s="161">
        <v>0</v>
      </c>
      <c r="J178" s="161">
        <v>0</v>
      </c>
    </row>
    <row r="179" spans="2:10" s="95" customFormat="1" x14ac:dyDescent="0.25">
      <c r="B179" s="36"/>
      <c r="C179" s="95" t="s">
        <v>51</v>
      </c>
      <c r="D179" s="160">
        <v>11.059999999999999</v>
      </c>
      <c r="E179" s="161">
        <v>17.409347175000001</v>
      </c>
      <c r="F179" s="161">
        <v>0</v>
      </c>
      <c r="G179" s="161">
        <v>9.8260229999999993</v>
      </c>
      <c r="H179" s="161">
        <v>0</v>
      </c>
      <c r="I179" s="161">
        <v>0</v>
      </c>
      <c r="J179" s="161">
        <v>0</v>
      </c>
    </row>
    <row r="180" spans="2:10" s="95" customFormat="1" x14ac:dyDescent="0.25">
      <c r="B180" s="36"/>
      <c r="C180" s="95" t="s">
        <v>49</v>
      </c>
      <c r="D180" s="160">
        <v>0.67200000000000004</v>
      </c>
      <c r="E180" s="161">
        <v>1.5432579249999998</v>
      </c>
      <c r="F180" s="161">
        <v>0</v>
      </c>
      <c r="G180" s="161">
        <v>0</v>
      </c>
      <c r="H180" s="161">
        <v>0</v>
      </c>
      <c r="I180" s="161">
        <v>0</v>
      </c>
      <c r="J180" s="161">
        <v>0</v>
      </c>
    </row>
    <row r="181" spans="2:10" s="95" customFormat="1" x14ac:dyDescent="0.25">
      <c r="B181" s="36"/>
      <c r="C181" s="95" t="s">
        <v>85</v>
      </c>
      <c r="D181" s="160">
        <v>14.092247</v>
      </c>
      <c r="E181" s="161">
        <v>0</v>
      </c>
      <c r="F181" s="161">
        <v>0</v>
      </c>
      <c r="G181" s="161">
        <v>0</v>
      </c>
      <c r="H181" s="161">
        <v>0</v>
      </c>
      <c r="I181" s="161">
        <v>0</v>
      </c>
      <c r="J181" s="161">
        <v>0</v>
      </c>
    </row>
    <row r="182" spans="2:10" s="95" customFormat="1" x14ac:dyDescent="0.25">
      <c r="B182" s="36"/>
      <c r="C182" s="114" t="s">
        <v>50</v>
      </c>
      <c r="D182" s="160">
        <v>0</v>
      </c>
      <c r="E182" s="161">
        <v>0</v>
      </c>
      <c r="F182" s="161">
        <v>0</v>
      </c>
      <c r="G182" s="161">
        <v>0</v>
      </c>
      <c r="H182" s="161">
        <v>0</v>
      </c>
      <c r="I182" s="161">
        <v>0</v>
      </c>
      <c r="J182" s="161">
        <v>0</v>
      </c>
    </row>
    <row r="183" spans="2:10" s="95" customFormat="1" x14ac:dyDescent="0.25">
      <c r="B183" s="36"/>
      <c r="C183" s="114" t="s">
        <v>71</v>
      </c>
      <c r="D183" s="160">
        <v>0</v>
      </c>
      <c r="E183" s="161">
        <v>1.7079599999999999</v>
      </c>
      <c r="F183" s="161">
        <v>0</v>
      </c>
      <c r="G183" s="161">
        <v>9.9299999999999999E-2</v>
      </c>
      <c r="H183" s="161">
        <v>0</v>
      </c>
      <c r="I183" s="161">
        <v>0</v>
      </c>
      <c r="J183" s="161">
        <v>0</v>
      </c>
    </row>
    <row r="184" spans="2:10" s="95" customFormat="1" x14ac:dyDescent="0.25">
      <c r="B184" s="36"/>
      <c r="C184" s="95" t="s">
        <v>72</v>
      </c>
      <c r="D184" s="160">
        <v>15.275070000000001</v>
      </c>
      <c r="E184" s="161">
        <v>0</v>
      </c>
      <c r="F184" s="161">
        <v>0</v>
      </c>
      <c r="G184" s="161">
        <v>1.8402750000000001</v>
      </c>
      <c r="H184" s="161">
        <v>0</v>
      </c>
      <c r="I184" s="161">
        <v>0</v>
      </c>
      <c r="J184" s="161">
        <v>0</v>
      </c>
    </row>
    <row r="185" spans="2:10" s="95" customFormat="1" x14ac:dyDescent="0.25">
      <c r="B185" s="36"/>
      <c r="C185" s="96" t="s">
        <v>65</v>
      </c>
      <c r="D185" s="160">
        <v>24.940846999999998</v>
      </c>
      <c r="E185" s="161">
        <v>0</v>
      </c>
      <c r="F185" s="161">
        <v>0</v>
      </c>
      <c r="G185" s="161">
        <v>6.3063159999999998</v>
      </c>
      <c r="H185" s="161">
        <v>0</v>
      </c>
      <c r="I185" s="161">
        <v>0</v>
      </c>
      <c r="J185" s="161">
        <v>0</v>
      </c>
    </row>
    <row r="186" spans="2:10" s="95" customFormat="1" x14ac:dyDescent="0.25">
      <c r="B186" s="36"/>
      <c r="C186" s="64" t="s">
        <v>66</v>
      </c>
      <c r="D186" s="160">
        <v>0</v>
      </c>
      <c r="E186" s="161">
        <v>0</v>
      </c>
      <c r="F186" s="161">
        <v>0</v>
      </c>
      <c r="G186" s="161">
        <v>0</v>
      </c>
      <c r="H186" s="161">
        <v>0</v>
      </c>
      <c r="I186" s="161">
        <v>0</v>
      </c>
      <c r="J186" s="161">
        <v>0</v>
      </c>
    </row>
    <row r="187" spans="2:10" s="95" customFormat="1" x14ac:dyDescent="0.25">
      <c r="B187" s="36"/>
      <c r="C187" s="64" t="s">
        <v>67</v>
      </c>
      <c r="D187" s="160">
        <v>0</v>
      </c>
      <c r="E187" s="161">
        <v>0</v>
      </c>
      <c r="F187" s="161">
        <v>0</v>
      </c>
      <c r="G187" s="161">
        <v>0</v>
      </c>
      <c r="H187" s="161">
        <v>0</v>
      </c>
      <c r="I187" s="161">
        <v>0</v>
      </c>
      <c r="J187" s="161">
        <v>0</v>
      </c>
    </row>
    <row r="188" spans="2:10" s="95" customFormat="1" x14ac:dyDescent="0.25">
      <c r="B188" s="36"/>
      <c r="C188" s="64" t="s">
        <v>68</v>
      </c>
      <c r="D188" s="160">
        <v>0</v>
      </c>
      <c r="E188" s="161">
        <v>0</v>
      </c>
      <c r="F188" s="161">
        <v>0</v>
      </c>
      <c r="G188" s="161">
        <v>0</v>
      </c>
      <c r="H188" s="161">
        <v>0</v>
      </c>
      <c r="I188" s="161">
        <v>0</v>
      </c>
      <c r="J188" s="161">
        <v>0</v>
      </c>
    </row>
    <row r="189" spans="2:10" s="95" customFormat="1" x14ac:dyDescent="0.25">
      <c r="B189" s="36"/>
      <c r="C189" s="64" t="s">
        <v>69</v>
      </c>
      <c r="D189" s="160">
        <v>0</v>
      </c>
      <c r="E189" s="161">
        <v>0</v>
      </c>
      <c r="F189" s="161">
        <v>0</v>
      </c>
      <c r="G189" s="161">
        <v>0</v>
      </c>
      <c r="H189" s="161">
        <v>0</v>
      </c>
      <c r="I189" s="161">
        <v>0</v>
      </c>
      <c r="J189" s="161">
        <v>0</v>
      </c>
    </row>
    <row r="190" spans="2:10" s="95" customFormat="1" x14ac:dyDescent="0.25">
      <c r="B190" s="36"/>
      <c r="C190" s="96" t="s">
        <v>70</v>
      </c>
      <c r="D190" s="160">
        <v>0</v>
      </c>
      <c r="E190" s="161">
        <v>0</v>
      </c>
      <c r="F190" s="161">
        <v>0</v>
      </c>
      <c r="G190" s="161">
        <v>0</v>
      </c>
      <c r="H190" s="161">
        <v>0</v>
      </c>
      <c r="I190" s="161">
        <v>0</v>
      </c>
      <c r="J190" s="161">
        <v>0</v>
      </c>
    </row>
    <row r="191" spans="2:10" s="95" customFormat="1" x14ac:dyDescent="0.25">
      <c r="B191" s="36"/>
      <c r="C191" s="96" t="s">
        <v>78</v>
      </c>
      <c r="D191" s="160">
        <v>0</v>
      </c>
      <c r="E191" s="161">
        <v>0</v>
      </c>
      <c r="F191" s="161">
        <v>0</v>
      </c>
      <c r="G191" s="161">
        <v>0</v>
      </c>
      <c r="H191" s="161">
        <v>0</v>
      </c>
      <c r="I191" s="161">
        <v>0</v>
      </c>
      <c r="J191" s="161">
        <v>0</v>
      </c>
    </row>
    <row r="192" spans="2:10" s="95" customFormat="1" x14ac:dyDescent="0.25">
      <c r="B192" s="36"/>
      <c r="C192" s="96" t="s">
        <v>79</v>
      </c>
      <c r="D192" s="160">
        <v>0</v>
      </c>
      <c r="E192" s="161">
        <v>0</v>
      </c>
      <c r="F192" s="161">
        <v>0</v>
      </c>
      <c r="G192" s="161">
        <v>0</v>
      </c>
      <c r="H192" s="161">
        <v>0</v>
      </c>
      <c r="I192" s="161">
        <v>0</v>
      </c>
      <c r="J192" s="161">
        <v>0</v>
      </c>
    </row>
    <row r="193" spans="2:10" s="95" customFormat="1" ht="15.75" thickBot="1" x14ac:dyDescent="0.3">
      <c r="B193" s="36"/>
      <c r="C193" s="63" t="s">
        <v>48</v>
      </c>
      <c r="D193" s="119">
        <v>0</v>
      </c>
      <c r="E193" s="161">
        <v>0</v>
      </c>
      <c r="F193" s="161">
        <v>0</v>
      </c>
      <c r="G193" s="161">
        <v>0</v>
      </c>
      <c r="H193" s="161">
        <v>0</v>
      </c>
      <c r="I193" s="161">
        <v>0</v>
      </c>
      <c r="J193" s="161">
        <v>0</v>
      </c>
    </row>
    <row r="194" spans="2:10" s="95" customFormat="1" x14ac:dyDescent="0.25">
      <c r="B194" s="62" t="s">
        <v>33</v>
      </c>
      <c r="C194" s="95" t="s">
        <v>63</v>
      </c>
      <c r="D194" s="121">
        <v>6.5561780000000009</v>
      </c>
      <c r="E194" s="115">
        <v>0</v>
      </c>
      <c r="F194" s="115">
        <v>0</v>
      </c>
      <c r="G194" s="115">
        <v>0</v>
      </c>
      <c r="H194" s="115">
        <v>0</v>
      </c>
      <c r="I194" s="115">
        <v>0</v>
      </c>
      <c r="J194" s="115">
        <v>0</v>
      </c>
    </row>
    <row r="195" spans="2:10" s="95" customFormat="1" x14ac:dyDescent="0.25">
      <c r="C195" s="95" t="s">
        <v>64</v>
      </c>
      <c r="D195" s="118">
        <v>0.8</v>
      </c>
      <c r="E195" s="45">
        <v>0</v>
      </c>
      <c r="F195" s="45">
        <v>0</v>
      </c>
      <c r="G195" s="45">
        <v>0</v>
      </c>
      <c r="H195" s="45">
        <v>0</v>
      </c>
      <c r="I195" s="45">
        <v>0</v>
      </c>
      <c r="J195" s="45">
        <v>0</v>
      </c>
    </row>
    <row r="196" spans="2:10" s="95" customFormat="1" x14ac:dyDescent="0.25">
      <c r="C196" s="95" t="s">
        <v>51</v>
      </c>
      <c r="D196" s="118">
        <v>0</v>
      </c>
      <c r="E196" s="45">
        <v>0</v>
      </c>
      <c r="F196" s="45">
        <v>0</v>
      </c>
      <c r="G196" s="45">
        <v>0</v>
      </c>
      <c r="H196" s="45">
        <v>0</v>
      </c>
      <c r="I196" s="45">
        <v>0</v>
      </c>
      <c r="J196" s="45">
        <v>0</v>
      </c>
    </row>
    <row r="197" spans="2:10" s="95" customFormat="1" x14ac:dyDescent="0.25">
      <c r="C197" s="95" t="s">
        <v>49</v>
      </c>
      <c r="D197" s="118">
        <v>0</v>
      </c>
      <c r="E197" s="45">
        <v>0</v>
      </c>
      <c r="F197" s="45">
        <v>0</v>
      </c>
      <c r="G197" s="45">
        <v>0</v>
      </c>
      <c r="H197" s="45">
        <v>0</v>
      </c>
      <c r="I197" s="45">
        <v>0</v>
      </c>
      <c r="J197" s="45">
        <v>0</v>
      </c>
    </row>
    <row r="198" spans="2:10" s="95" customFormat="1" x14ac:dyDescent="0.25">
      <c r="C198" s="95" t="s">
        <v>85</v>
      </c>
      <c r="D198" s="118">
        <v>7.4771780000000003</v>
      </c>
      <c r="E198" s="45"/>
      <c r="F198" s="45"/>
      <c r="G198" s="45"/>
      <c r="H198" s="45"/>
      <c r="I198" s="45"/>
      <c r="J198" s="45"/>
    </row>
    <row r="199" spans="2:10" s="95" customFormat="1" x14ac:dyDescent="0.25">
      <c r="C199" s="114" t="s">
        <v>50</v>
      </c>
      <c r="D199" s="118"/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</row>
    <row r="200" spans="2:10" s="95" customFormat="1" x14ac:dyDescent="0.25">
      <c r="C200" s="114" t="s">
        <v>71</v>
      </c>
      <c r="D200" s="118"/>
      <c r="E200" s="45">
        <v>0</v>
      </c>
      <c r="F200" s="45">
        <v>0</v>
      </c>
      <c r="G200" s="45">
        <v>0</v>
      </c>
      <c r="H200" s="45">
        <v>0</v>
      </c>
      <c r="I200" s="45">
        <v>0</v>
      </c>
      <c r="J200" s="45">
        <v>0</v>
      </c>
    </row>
    <row r="201" spans="2:10" s="95" customFormat="1" x14ac:dyDescent="0.25">
      <c r="C201" s="95" t="s">
        <v>72</v>
      </c>
      <c r="D201" s="118">
        <v>1.4957499999999999</v>
      </c>
      <c r="E201" s="45">
        <v>0</v>
      </c>
      <c r="F201" s="45">
        <v>0</v>
      </c>
      <c r="G201" s="45">
        <v>0.372</v>
      </c>
      <c r="H201" s="45">
        <v>0</v>
      </c>
      <c r="I201" s="45">
        <v>0</v>
      </c>
      <c r="J201" s="45">
        <v>0</v>
      </c>
    </row>
    <row r="202" spans="2:10" s="95" customFormat="1" x14ac:dyDescent="0.25">
      <c r="B202" s="96"/>
      <c r="C202" s="96" t="s">
        <v>65</v>
      </c>
      <c r="D202" s="118">
        <v>7.8758280000000003</v>
      </c>
      <c r="E202" s="45">
        <v>0</v>
      </c>
      <c r="F202" s="45">
        <v>0</v>
      </c>
      <c r="G202" s="45">
        <v>0.37312499999999998</v>
      </c>
      <c r="H202" s="45">
        <v>0</v>
      </c>
      <c r="I202" s="45">
        <v>0</v>
      </c>
      <c r="J202" s="45">
        <v>0</v>
      </c>
    </row>
    <row r="203" spans="2:10" s="95" customFormat="1" x14ac:dyDescent="0.25">
      <c r="B203" s="64"/>
      <c r="C203" s="64" t="s">
        <v>66</v>
      </c>
      <c r="D203" s="118">
        <v>0</v>
      </c>
      <c r="E203" s="45">
        <v>0</v>
      </c>
      <c r="F203" s="45">
        <v>0</v>
      </c>
      <c r="G203" s="45">
        <v>0</v>
      </c>
      <c r="H203" s="45">
        <v>0</v>
      </c>
      <c r="I203" s="45">
        <v>2.1111999999999997</v>
      </c>
      <c r="J203" s="45">
        <v>0</v>
      </c>
    </row>
    <row r="204" spans="2:10" s="95" customFormat="1" x14ac:dyDescent="0.25">
      <c r="B204" s="64"/>
      <c r="C204" s="64" t="s">
        <v>67</v>
      </c>
      <c r="D204" s="118">
        <v>0</v>
      </c>
      <c r="E204" s="45">
        <v>0</v>
      </c>
      <c r="F204" s="45">
        <v>0</v>
      </c>
      <c r="G204" s="45">
        <v>0</v>
      </c>
      <c r="H204" s="45">
        <v>0</v>
      </c>
      <c r="I204" s="45">
        <v>0.505</v>
      </c>
      <c r="J204" s="45">
        <v>0</v>
      </c>
    </row>
    <row r="205" spans="2:10" s="95" customFormat="1" x14ac:dyDescent="0.25">
      <c r="B205" s="64"/>
      <c r="C205" s="64" t="s">
        <v>68</v>
      </c>
      <c r="D205" s="118">
        <v>0</v>
      </c>
      <c r="E205" s="45">
        <v>0</v>
      </c>
      <c r="F205" s="45">
        <v>0</v>
      </c>
      <c r="G205" s="45">
        <v>0</v>
      </c>
      <c r="H205" s="45">
        <v>0</v>
      </c>
      <c r="I205" s="45">
        <v>0</v>
      </c>
      <c r="J205" s="45">
        <v>0</v>
      </c>
    </row>
    <row r="206" spans="2:10" s="95" customFormat="1" x14ac:dyDescent="0.25">
      <c r="B206" s="64"/>
      <c r="C206" s="64" t="s">
        <v>69</v>
      </c>
      <c r="D206" s="118">
        <v>0</v>
      </c>
      <c r="E206" s="45">
        <v>0</v>
      </c>
      <c r="F206" s="45">
        <v>0</v>
      </c>
      <c r="G206" s="45">
        <v>0</v>
      </c>
      <c r="H206" s="45">
        <v>0</v>
      </c>
      <c r="I206" s="45">
        <v>0</v>
      </c>
      <c r="J206" s="45">
        <v>0</v>
      </c>
    </row>
    <row r="207" spans="2:10" s="95" customFormat="1" x14ac:dyDescent="0.25">
      <c r="B207" s="96"/>
      <c r="C207" s="96" t="s">
        <v>70</v>
      </c>
      <c r="D207" s="118">
        <v>0</v>
      </c>
      <c r="E207" s="45">
        <v>0</v>
      </c>
      <c r="F207" s="45">
        <v>0</v>
      </c>
      <c r="G207" s="45">
        <v>0</v>
      </c>
      <c r="H207" s="45">
        <v>0</v>
      </c>
      <c r="I207" s="45">
        <v>2.6161999999999996</v>
      </c>
      <c r="J207" s="45">
        <v>0</v>
      </c>
    </row>
    <row r="208" spans="2:10" s="95" customFormat="1" x14ac:dyDescent="0.25">
      <c r="B208" s="96"/>
      <c r="C208" s="96" t="s">
        <v>78</v>
      </c>
      <c r="D208" s="118">
        <v>0</v>
      </c>
      <c r="E208" s="45">
        <v>0</v>
      </c>
      <c r="F208" s="45">
        <v>0</v>
      </c>
      <c r="G208" s="45">
        <v>0</v>
      </c>
      <c r="H208" s="45">
        <v>0</v>
      </c>
      <c r="I208" s="45">
        <v>0</v>
      </c>
      <c r="J208" s="45">
        <v>0</v>
      </c>
    </row>
    <row r="209" spans="2:10" s="95" customFormat="1" x14ac:dyDescent="0.25">
      <c r="B209" s="96"/>
      <c r="C209" s="96" t="s">
        <v>79</v>
      </c>
      <c r="D209" s="118">
        <v>0</v>
      </c>
      <c r="E209" s="45">
        <v>0</v>
      </c>
      <c r="F209" s="45">
        <v>0</v>
      </c>
      <c r="G209" s="45">
        <v>0</v>
      </c>
      <c r="H209" s="45">
        <v>0</v>
      </c>
      <c r="I209" s="45">
        <v>0</v>
      </c>
      <c r="J209" s="45">
        <v>0</v>
      </c>
    </row>
    <row r="210" spans="2:10" s="95" customFormat="1" ht="15.75" thickBot="1" x14ac:dyDescent="0.3">
      <c r="B210" s="63"/>
      <c r="C210" s="63" t="s">
        <v>48</v>
      </c>
      <c r="D210" s="119">
        <v>0</v>
      </c>
      <c r="E210" s="120">
        <v>0</v>
      </c>
      <c r="F210" s="120">
        <v>0</v>
      </c>
      <c r="G210" s="120">
        <v>0</v>
      </c>
      <c r="H210" s="120">
        <v>0</v>
      </c>
      <c r="I210" s="120">
        <v>0</v>
      </c>
      <c r="J210" s="120">
        <v>0</v>
      </c>
    </row>
    <row r="211" spans="2:10" s="95" customFormat="1" x14ac:dyDescent="0.25">
      <c r="B211" s="95" t="s">
        <v>37</v>
      </c>
      <c r="C211" s="95" t="s">
        <v>63</v>
      </c>
      <c r="D211" s="121">
        <v>0.2</v>
      </c>
      <c r="E211" s="115">
        <v>0</v>
      </c>
      <c r="F211" s="115">
        <v>0</v>
      </c>
      <c r="G211" s="115">
        <v>1.0547</v>
      </c>
      <c r="H211" s="115">
        <v>0</v>
      </c>
      <c r="I211" s="115">
        <v>0</v>
      </c>
      <c r="J211" s="115">
        <v>1.0547</v>
      </c>
    </row>
    <row r="212" spans="2:10" s="95" customFormat="1" x14ac:dyDescent="0.25">
      <c r="C212" s="95" t="s">
        <v>64</v>
      </c>
      <c r="D212" s="118">
        <v>0</v>
      </c>
      <c r="E212" s="45">
        <v>1.405</v>
      </c>
      <c r="F212" s="45">
        <v>0</v>
      </c>
      <c r="G212" s="45">
        <v>0</v>
      </c>
      <c r="H212" s="45">
        <v>0</v>
      </c>
      <c r="I212" s="45">
        <v>0</v>
      </c>
      <c r="J212" s="45">
        <v>0</v>
      </c>
    </row>
    <row r="213" spans="2:10" s="95" customFormat="1" x14ac:dyDescent="0.25">
      <c r="C213" s="95" t="s">
        <v>51</v>
      </c>
      <c r="D213" s="118">
        <v>0.218</v>
      </c>
      <c r="E213" s="45">
        <v>2.5849750000000005</v>
      </c>
      <c r="F213" s="45">
        <v>0</v>
      </c>
      <c r="G213" s="45">
        <v>4.2294</v>
      </c>
      <c r="H213" s="45">
        <v>0</v>
      </c>
      <c r="I213" s="45">
        <v>0</v>
      </c>
      <c r="J213" s="45">
        <v>0</v>
      </c>
    </row>
    <row r="214" spans="2:10" s="95" customFormat="1" x14ac:dyDescent="0.25">
      <c r="C214" s="95" t="s">
        <v>49</v>
      </c>
      <c r="D214" s="118">
        <v>0</v>
      </c>
      <c r="E214" s="45">
        <v>0</v>
      </c>
      <c r="F214" s="45">
        <v>1.1670750000000001</v>
      </c>
      <c r="G214" s="45">
        <v>0.50673000000000001</v>
      </c>
      <c r="H214" s="45">
        <v>0</v>
      </c>
      <c r="I214" s="45">
        <v>0</v>
      </c>
      <c r="J214" s="45">
        <v>0</v>
      </c>
    </row>
    <row r="215" spans="2:10" s="95" customFormat="1" x14ac:dyDescent="0.25">
      <c r="C215" s="95" t="s">
        <v>85</v>
      </c>
      <c r="D215" s="118">
        <v>9.4932299999999987</v>
      </c>
      <c r="E215" s="45"/>
      <c r="F215" s="45"/>
      <c r="G215" s="45"/>
      <c r="H215" s="45"/>
      <c r="I215" s="45"/>
      <c r="J215" s="45"/>
    </row>
    <row r="216" spans="2:10" s="95" customFormat="1" x14ac:dyDescent="0.25">
      <c r="C216" s="114" t="s">
        <v>50</v>
      </c>
      <c r="D216" s="118"/>
      <c r="E216" s="45">
        <v>0</v>
      </c>
      <c r="F216" s="45">
        <v>0</v>
      </c>
      <c r="G216" s="45">
        <v>0</v>
      </c>
      <c r="H216" s="45">
        <v>0</v>
      </c>
      <c r="I216" s="45">
        <v>0</v>
      </c>
      <c r="J216" s="45">
        <v>0</v>
      </c>
    </row>
    <row r="217" spans="2:10" s="95" customFormat="1" x14ac:dyDescent="0.25">
      <c r="C217" s="114" t="s">
        <v>71</v>
      </c>
      <c r="D217" s="118"/>
      <c r="E217" s="45">
        <v>1.08956925</v>
      </c>
      <c r="F217" s="45">
        <v>0</v>
      </c>
      <c r="G217" s="45">
        <v>0</v>
      </c>
      <c r="H217" s="45">
        <v>0</v>
      </c>
      <c r="I217" s="45">
        <v>0</v>
      </c>
      <c r="J217" s="45">
        <v>0</v>
      </c>
    </row>
    <row r="218" spans="2:10" s="95" customFormat="1" x14ac:dyDescent="0.25">
      <c r="C218" s="95" t="s">
        <v>72</v>
      </c>
      <c r="D218" s="118">
        <v>4.8129999999999997</v>
      </c>
      <c r="E218" s="45">
        <v>0</v>
      </c>
      <c r="F218" s="45">
        <v>0</v>
      </c>
      <c r="G218" s="45">
        <v>0.21099999999999999</v>
      </c>
      <c r="H218" s="45">
        <v>0</v>
      </c>
      <c r="I218" s="45">
        <v>0</v>
      </c>
      <c r="J218" s="45">
        <v>0</v>
      </c>
    </row>
    <row r="219" spans="2:10" s="95" customFormat="1" x14ac:dyDescent="0.25">
      <c r="B219" s="96"/>
      <c r="C219" s="96" t="s">
        <v>65</v>
      </c>
      <c r="D219" s="118">
        <v>7.2462300000000006</v>
      </c>
      <c r="E219" s="45">
        <v>0</v>
      </c>
      <c r="F219" s="45">
        <v>0</v>
      </c>
      <c r="G219" s="45">
        <v>0.43</v>
      </c>
      <c r="H219" s="45">
        <v>0</v>
      </c>
      <c r="I219" s="45">
        <v>0</v>
      </c>
      <c r="J219" s="45">
        <v>0</v>
      </c>
    </row>
    <row r="220" spans="2:10" s="95" customFormat="1" x14ac:dyDescent="0.25">
      <c r="B220" s="64"/>
      <c r="C220" s="64" t="s">
        <v>66</v>
      </c>
      <c r="D220" s="118">
        <v>0</v>
      </c>
      <c r="E220" s="45">
        <v>0</v>
      </c>
      <c r="F220" s="45">
        <v>0</v>
      </c>
      <c r="G220" s="45">
        <v>0</v>
      </c>
      <c r="H220" s="45">
        <v>0</v>
      </c>
      <c r="I220" s="45">
        <v>0</v>
      </c>
      <c r="J220" s="45">
        <v>0</v>
      </c>
    </row>
    <row r="221" spans="2:10" s="95" customFormat="1" x14ac:dyDescent="0.25">
      <c r="B221" s="64"/>
      <c r="C221" s="64" t="s">
        <v>67</v>
      </c>
      <c r="D221" s="118">
        <v>0</v>
      </c>
      <c r="E221" s="45">
        <v>0</v>
      </c>
      <c r="F221" s="45">
        <v>0</v>
      </c>
      <c r="G221" s="45">
        <v>0</v>
      </c>
      <c r="H221" s="45">
        <v>0</v>
      </c>
      <c r="I221" s="45">
        <v>0</v>
      </c>
      <c r="J221" s="45">
        <v>0</v>
      </c>
    </row>
    <row r="222" spans="2:10" s="95" customFormat="1" x14ac:dyDescent="0.25">
      <c r="B222" s="64"/>
      <c r="C222" s="64" t="s">
        <v>68</v>
      </c>
      <c r="D222" s="118">
        <v>0</v>
      </c>
      <c r="E222" s="45">
        <v>0</v>
      </c>
      <c r="F222" s="45">
        <v>0</v>
      </c>
      <c r="G222" s="45">
        <v>0</v>
      </c>
      <c r="H222" s="45">
        <v>0</v>
      </c>
      <c r="I222" s="45">
        <v>0</v>
      </c>
      <c r="J222" s="45">
        <v>0</v>
      </c>
    </row>
    <row r="223" spans="2:10" s="95" customFormat="1" x14ac:dyDescent="0.25">
      <c r="B223" s="64"/>
      <c r="C223" s="64" t="s">
        <v>69</v>
      </c>
      <c r="D223" s="118">
        <v>0</v>
      </c>
      <c r="E223" s="45">
        <v>0</v>
      </c>
      <c r="F223" s="45">
        <v>0</v>
      </c>
      <c r="G223" s="45">
        <v>0</v>
      </c>
      <c r="H223" s="45">
        <v>0</v>
      </c>
      <c r="I223" s="45">
        <v>0</v>
      </c>
      <c r="J223" s="45">
        <v>0</v>
      </c>
    </row>
    <row r="224" spans="2:10" s="95" customFormat="1" x14ac:dyDescent="0.25">
      <c r="B224" s="96"/>
      <c r="C224" s="96" t="s">
        <v>70</v>
      </c>
      <c r="D224" s="118">
        <v>0</v>
      </c>
      <c r="E224" s="45">
        <v>0</v>
      </c>
      <c r="F224" s="45">
        <v>0</v>
      </c>
      <c r="G224" s="45">
        <v>0</v>
      </c>
      <c r="H224" s="45">
        <v>0</v>
      </c>
      <c r="I224" s="45">
        <v>0</v>
      </c>
      <c r="J224" s="45">
        <v>0</v>
      </c>
    </row>
    <row r="225" spans="2:10" s="95" customFormat="1" x14ac:dyDescent="0.25">
      <c r="B225" s="96"/>
      <c r="C225" s="96" t="s">
        <v>78</v>
      </c>
      <c r="D225" s="118">
        <v>0</v>
      </c>
      <c r="E225" s="45">
        <v>0</v>
      </c>
      <c r="F225" s="45">
        <v>0</v>
      </c>
      <c r="G225" s="45">
        <v>0</v>
      </c>
      <c r="H225" s="45">
        <v>0</v>
      </c>
      <c r="I225" s="45">
        <v>0</v>
      </c>
      <c r="J225" s="45">
        <v>0</v>
      </c>
    </row>
    <row r="226" spans="2:10" s="95" customFormat="1" x14ac:dyDescent="0.25">
      <c r="B226" s="96"/>
      <c r="C226" s="96" t="s">
        <v>79</v>
      </c>
      <c r="D226" s="118">
        <v>0</v>
      </c>
      <c r="E226" s="45">
        <v>0</v>
      </c>
      <c r="F226" s="45">
        <v>0</v>
      </c>
      <c r="G226" s="45">
        <v>0</v>
      </c>
      <c r="H226" s="45">
        <v>0</v>
      </c>
      <c r="I226" s="45">
        <v>0</v>
      </c>
      <c r="J226" s="45">
        <v>0</v>
      </c>
    </row>
    <row r="227" spans="2:10" s="95" customFormat="1" ht="15.75" thickBot="1" x14ac:dyDescent="0.3">
      <c r="B227" s="63"/>
      <c r="C227" s="63" t="s">
        <v>48</v>
      </c>
      <c r="D227" s="119">
        <v>0</v>
      </c>
      <c r="E227" s="120">
        <v>0</v>
      </c>
      <c r="F227" s="120">
        <v>0</v>
      </c>
      <c r="G227" s="120">
        <v>0</v>
      </c>
      <c r="H227" s="120">
        <v>0</v>
      </c>
      <c r="I227" s="120">
        <v>0</v>
      </c>
      <c r="J227" s="120">
        <v>0</v>
      </c>
    </row>
    <row r="228" spans="2:10" s="95" customFormat="1" x14ac:dyDescent="0.25"/>
    <row r="229" spans="2:10" s="95" customFormat="1" x14ac:dyDescent="0.25"/>
    <row r="230" spans="2:10" s="95" customFormat="1" x14ac:dyDescent="0.25"/>
    <row r="231" spans="2:10" s="95" customFormat="1" x14ac:dyDescent="0.25"/>
    <row r="232" spans="2:10" s="95" customFormat="1" x14ac:dyDescent="0.25"/>
    <row r="233" spans="2:10" s="95" customFormat="1" x14ac:dyDescent="0.25"/>
    <row r="234" spans="2:10" s="95" customFormat="1" x14ac:dyDescent="0.25"/>
    <row r="235" spans="2:10" s="95" customFormat="1" x14ac:dyDescent="0.25"/>
    <row r="236" spans="2:10" s="95" customFormat="1" x14ac:dyDescent="0.25"/>
    <row r="237" spans="2:10" s="95" customFormat="1" x14ac:dyDescent="0.25"/>
    <row r="238" spans="2:10" s="95" customFormat="1" x14ac:dyDescent="0.25"/>
    <row r="239" spans="2:10" s="95" customFormat="1" x14ac:dyDescent="0.25"/>
    <row r="240" spans="2:10" s="95" customFormat="1" x14ac:dyDescent="0.25"/>
    <row r="241" s="95" customFormat="1" x14ac:dyDescent="0.25"/>
    <row r="242" s="95" customFormat="1" x14ac:dyDescent="0.25"/>
    <row r="243" s="95" customFormat="1" x14ac:dyDescent="0.25"/>
    <row r="244" s="95" customFormat="1" x14ac:dyDescent="0.25"/>
    <row r="245" s="95" customFormat="1" x14ac:dyDescent="0.25"/>
    <row r="246" s="95" customFormat="1" x14ac:dyDescent="0.25"/>
    <row r="247" s="95" customFormat="1" x14ac:dyDescent="0.25"/>
    <row r="248" s="95" customFormat="1" x14ac:dyDescent="0.25"/>
    <row r="249" s="95" customFormat="1" x14ac:dyDescent="0.25"/>
    <row r="250" s="95" customFormat="1" x14ac:dyDescent="0.25"/>
    <row r="251" s="95" customFormat="1" x14ac:dyDescent="0.25"/>
    <row r="252" s="95" customFormat="1" x14ac:dyDescent="0.25"/>
    <row r="253" s="95" customFormat="1" x14ac:dyDescent="0.25"/>
    <row r="254" s="95" customFormat="1" x14ac:dyDescent="0.25"/>
    <row r="255" s="95" customFormat="1" x14ac:dyDescent="0.25"/>
    <row r="256" s="95" customFormat="1" x14ac:dyDescent="0.25"/>
    <row r="257" s="95" customFormat="1" x14ac:dyDescent="0.25"/>
    <row r="258" s="95" customFormat="1" x14ac:dyDescent="0.25"/>
    <row r="259" s="95" customFormat="1" x14ac:dyDescent="0.25"/>
    <row r="260" s="95" customFormat="1" x14ac:dyDescent="0.25"/>
    <row r="261" s="95" customFormat="1" x14ac:dyDescent="0.25"/>
    <row r="262" s="95" customFormat="1" x14ac:dyDescent="0.25"/>
    <row r="263" s="95" customFormat="1" x14ac:dyDescent="0.25"/>
    <row r="264" s="95" customFormat="1" x14ac:dyDescent="0.25"/>
    <row r="265" s="95" customFormat="1" x14ac:dyDescent="0.25"/>
    <row r="266" s="95" customFormat="1" x14ac:dyDescent="0.25"/>
    <row r="267" s="95" customFormat="1" x14ac:dyDescent="0.25"/>
    <row r="268" s="95" customFormat="1" x14ac:dyDescent="0.25"/>
    <row r="269" s="95" customFormat="1" x14ac:dyDescent="0.25"/>
    <row r="270" s="95" customFormat="1" x14ac:dyDescent="0.25"/>
    <row r="271" s="95" customFormat="1" x14ac:dyDescent="0.25"/>
    <row r="272" s="95" customFormat="1" x14ac:dyDescent="0.25"/>
    <row r="273" s="95" customFormat="1" x14ac:dyDescent="0.25"/>
    <row r="274" s="95" customFormat="1" x14ac:dyDescent="0.25"/>
    <row r="275" s="95" customFormat="1" x14ac:dyDescent="0.25"/>
    <row r="276" s="95" customFormat="1" x14ac:dyDescent="0.25"/>
    <row r="277" s="95" customFormat="1" x14ac:dyDescent="0.25"/>
    <row r="278" s="95" customFormat="1" x14ac:dyDescent="0.25"/>
    <row r="279" s="95" customFormat="1" x14ac:dyDescent="0.25"/>
    <row r="280" s="95" customFormat="1" x14ac:dyDescent="0.25"/>
    <row r="281" s="95" customFormat="1" x14ac:dyDescent="0.25"/>
    <row r="282" s="95" customFormat="1" x14ac:dyDescent="0.25"/>
    <row r="283" s="95" customFormat="1" x14ac:dyDescent="0.25"/>
    <row r="284" s="95" customFormat="1" x14ac:dyDescent="0.25"/>
    <row r="285" s="95" customFormat="1" x14ac:dyDescent="0.25"/>
    <row r="286" s="95" customFormat="1" x14ac:dyDescent="0.25"/>
    <row r="287" s="95" customFormat="1" x14ac:dyDescent="0.25"/>
    <row r="288" s="95" customFormat="1" x14ac:dyDescent="0.25"/>
    <row r="289" s="95" customFormat="1" x14ac:dyDescent="0.25"/>
    <row r="290" s="95" customFormat="1" x14ac:dyDescent="0.25"/>
    <row r="291" s="95" customFormat="1" x14ac:dyDescent="0.25"/>
    <row r="292" s="95" customFormat="1" x14ac:dyDescent="0.25"/>
    <row r="293" s="95" customFormat="1" x14ac:dyDescent="0.25"/>
    <row r="294" s="95" customFormat="1" x14ac:dyDescent="0.25"/>
    <row r="295" s="95" customFormat="1" x14ac:dyDescent="0.25"/>
    <row r="296" s="95" customFormat="1" x14ac:dyDescent="0.25"/>
    <row r="297" s="95" customFormat="1" x14ac:dyDescent="0.25"/>
    <row r="298" s="95" customFormat="1" x14ac:dyDescent="0.25"/>
    <row r="299" s="95" customFormat="1" x14ac:dyDescent="0.25"/>
    <row r="300" s="95" customFormat="1" x14ac:dyDescent="0.25"/>
    <row r="301" s="95" customFormat="1" x14ac:dyDescent="0.25"/>
    <row r="302" s="95" customFormat="1" x14ac:dyDescent="0.25"/>
    <row r="303" s="95" customFormat="1" x14ac:dyDescent="0.25"/>
    <row r="304" s="95" customFormat="1" x14ac:dyDescent="0.25"/>
    <row r="305" s="95" customFormat="1" x14ac:dyDescent="0.25"/>
    <row r="306" s="95" customFormat="1" x14ac:dyDescent="0.25"/>
    <row r="307" s="95" customFormat="1" x14ac:dyDescent="0.25"/>
    <row r="308" s="95" customFormat="1" x14ac:dyDescent="0.25"/>
    <row r="309" s="95" customFormat="1" x14ac:dyDescent="0.25"/>
    <row r="310" s="95" customFormat="1" x14ac:dyDescent="0.25"/>
    <row r="311" s="95" customFormat="1" x14ac:dyDescent="0.25"/>
  </sheetData>
  <mergeCells count="1">
    <mergeCell ref="B2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8"/>
  <sheetViews>
    <sheetView zoomScale="85" zoomScaleNormal="85" workbookViewId="0">
      <pane xSplit="4" ySplit="6" topLeftCell="E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95" customWidth="1"/>
    <col min="2" max="2" width="28.7109375" style="95" customWidth="1"/>
    <col min="3" max="3" width="28.7109375" style="95" bestFit="1" customWidth="1"/>
    <col min="4" max="10" width="8.85546875" style="95" customWidth="1"/>
    <col min="11" max="16384" width="9.140625" style="95"/>
  </cols>
  <sheetData>
    <row r="1" spans="2:10" ht="15.75" thickBot="1" x14ac:dyDescent="0.3"/>
    <row r="2" spans="2:10" ht="19.5" thickBot="1" x14ac:dyDescent="0.3">
      <c r="B2" s="181" t="s">
        <v>86</v>
      </c>
      <c r="C2" s="182"/>
      <c r="D2" s="182"/>
      <c r="E2" s="182"/>
      <c r="F2" s="182"/>
      <c r="G2" s="182"/>
      <c r="H2" s="182"/>
      <c r="I2" s="182"/>
      <c r="J2" s="182"/>
    </row>
    <row r="3" spans="2:10" x14ac:dyDescent="0.25">
      <c r="B3" s="93" t="s">
        <v>104</v>
      </c>
    </row>
    <row r="4" spans="2:10" x14ac:dyDescent="0.25">
      <c r="B4" s="92">
        <v>41715</v>
      </c>
      <c r="C4" s="66"/>
      <c r="D4" s="66"/>
      <c r="E4" s="66"/>
      <c r="F4" s="66"/>
      <c r="G4" s="66"/>
      <c r="H4" s="66"/>
      <c r="I4" s="66"/>
      <c r="J4" s="66"/>
    </row>
    <row r="6" spans="2:10" ht="15.75" thickBot="1" x14ac:dyDescent="0.3">
      <c r="B6" s="67"/>
      <c r="C6" s="67" t="s">
        <v>89</v>
      </c>
      <c r="D6" s="117" t="s">
        <v>84</v>
      </c>
      <c r="E6" s="67">
        <v>2013</v>
      </c>
      <c r="F6" s="67">
        <v>2014</v>
      </c>
      <c r="G6" s="67">
        <v>2016</v>
      </c>
      <c r="H6" s="67">
        <v>2018</v>
      </c>
      <c r="I6" s="67">
        <v>2020</v>
      </c>
      <c r="J6" s="67">
        <v>2025</v>
      </c>
    </row>
    <row r="7" spans="2:10" x14ac:dyDescent="0.25">
      <c r="B7" s="95" t="s">
        <v>75</v>
      </c>
      <c r="C7" s="95" t="s">
        <v>63</v>
      </c>
      <c r="D7" s="122">
        <v>0</v>
      </c>
      <c r="E7" s="115">
        <v>1.467605713</v>
      </c>
      <c r="F7" s="115">
        <v>1.3201281900000001</v>
      </c>
      <c r="G7" s="115">
        <v>11.722451337999999</v>
      </c>
      <c r="H7" s="115">
        <v>1.5312498004892758</v>
      </c>
      <c r="I7" s="115">
        <v>4.2099355239999996</v>
      </c>
      <c r="J7" s="115">
        <v>1.8360367560000004</v>
      </c>
    </row>
    <row r="8" spans="2:10" x14ac:dyDescent="0.25">
      <c r="C8" s="95" t="s">
        <v>64</v>
      </c>
      <c r="D8" s="118">
        <v>0</v>
      </c>
      <c r="E8" s="45">
        <v>1.8598379962451481</v>
      </c>
      <c r="F8" s="45">
        <v>1.6890000000000001</v>
      </c>
      <c r="G8" s="45">
        <v>1.3653197179999998</v>
      </c>
      <c r="H8" s="45">
        <v>0</v>
      </c>
      <c r="I8" s="45">
        <v>0.33017400087328885</v>
      </c>
      <c r="J8" s="45">
        <v>0.10766802000000002</v>
      </c>
    </row>
    <row r="9" spans="2:10" x14ac:dyDescent="0.25">
      <c r="C9" s="95" t="s">
        <v>51</v>
      </c>
      <c r="D9" s="118">
        <v>0</v>
      </c>
      <c r="E9" s="45">
        <v>29.427360573999998</v>
      </c>
      <c r="F9" s="45">
        <v>3.4663774822992846</v>
      </c>
      <c r="G9" s="45">
        <v>63.325580526366529</v>
      </c>
      <c r="H9" s="45">
        <v>0.40129132500000075</v>
      </c>
      <c r="I9" s="45">
        <v>2.3609049999999998</v>
      </c>
      <c r="J9" s="45">
        <v>0.33123505200000003</v>
      </c>
    </row>
    <row r="10" spans="2:10" x14ac:dyDescent="0.25">
      <c r="C10" s="95" t="s">
        <v>49</v>
      </c>
      <c r="D10" s="118">
        <v>0</v>
      </c>
      <c r="E10" s="45">
        <v>0.57827805300000001</v>
      </c>
      <c r="F10" s="45">
        <v>1.7461123570000001</v>
      </c>
      <c r="G10" s="45">
        <v>3.0503242789999998</v>
      </c>
      <c r="H10" s="45">
        <v>3.86259</v>
      </c>
      <c r="I10" s="45">
        <v>0.21093999999999999</v>
      </c>
      <c r="J10" s="45">
        <v>0.28984935000000001</v>
      </c>
    </row>
    <row r="11" spans="2:10" x14ac:dyDescent="0.25">
      <c r="C11" s="95" t="s">
        <v>85</v>
      </c>
      <c r="D11" s="118"/>
      <c r="E11" s="45"/>
      <c r="F11" s="45"/>
      <c r="G11" s="45"/>
      <c r="H11" s="45"/>
      <c r="I11" s="45"/>
      <c r="J11" s="45"/>
    </row>
    <row r="12" spans="2:10" x14ac:dyDescent="0.25">
      <c r="C12" s="114" t="s">
        <v>50</v>
      </c>
      <c r="D12" s="118">
        <v>0</v>
      </c>
      <c r="E12" s="45">
        <v>3.5771974819999999</v>
      </c>
      <c r="F12" s="45">
        <v>4.2400988560000012</v>
      </c>
      <c r="G12" s="45">
        <v>2.7510703270000003</v>
      </c>
      <c r="H12" s="45">
        <v>0</v>
      </c>
      <c r="I12" s="45">
        <v>1.139556</v>
      </c>
      <c r="J12" s="45">
        <v>5.4074442500000002</v>
      </c>
    </row>
    <row r="13" spans="2:10" ht="14.45" customHeight="1" x14ac:dyDescent="0.25">
      <c r="C13" s="114" t="s">
        <v>71</v>
      </c>
      <c r="D13" s="118">
        <v>0</v>
      </c>
      <c r="E13" s="45">
        <v>8.7043162679999995</v>
      </c>
      <c r="F13" s="45">
        <v>0</v>
      </c>
      <c r="G13" s="45">
        <v>1.6363241319999999</v>
      </c>
      <c r="H13" s="45">
        <v>0</v>
      </c>
      <c r="I13" s="45">
        <v>1.0227899999999999</v>
      </c>
      <c r="J13" s="45">
        <v>0</v>
      </c>
    </row>
    <row r="14" spans="2:10" ht="14.45" customHeight="1" x14ac:dyDescent="0.25">
      <c r="C14" s="95" t="s">
        <v>72</v>
      </c>
      <c r="D14" s="118">
        <v>0</v>
      </c>
      <c r="E14" s="45">
        <v>1.7412500000000001E-2</v>
      </c>
      <c r="F14" s="45">
        <v>0</v>
      </c>
      <c r="G14" s="45">
        <v>0.146659492</v>
      </c>
      <c r="H14" s="45">
        <v>0</v>
      </c>
      <c r="I14" s="45">
        <v>0.21093999999999999</v>
      </c>
      <c r="J14" s="45">
        <v>0</v>
      </c>
    </row>
    <row r="15" spans="2:10" x14ac:dyDescent="0.25">
      <c r="B15" s="96"/>
      <c r="C15" s="96" t="s">
        <v>65</v>
      </c>
      <c r="D15" s="118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</row>
    <row r="16" spans="2:10" x14ac:dyDescent="0.25">
      <c r="B16" s="64"/>
      <c r="C16" s="100" t="s">
        <v>66</v>
      </c>
      <c r="D16" s="123">
        <v>0</v>
      </c>
      <c r="E16" s="146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</row>
    <row r="17" spans="2:10" x14ac:dyDescent="0.25">
      <c r="B17" s="64"/>
      <c r="C17" s="100" t="s">
        <v>67</v>
      </c>
      <c r="D17" s="123">
        <v>0</v>
      </c>
      <c r="E17" s="146">
        <v>0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</row>
    <row r="18" spans="2:10" x14ac:dyDescent="0.25">
      <c r="B18" s="64"/>
      <c r="C18" s="100" t="s">
        <v>68</v>
      </c>
      <c r="D18" s="123">
        <v>0</v>
      </c>
      <c r="E18" s="146">
        <v>0</v>
      </c>
      <c r="F18" s="146">
        <v>0</v>
      </c>
      <c r="G18" s="146">
        <v>0</v>
      </c>
      <c r="H18" s="146">
        <v>0</v>
      </c>
      <c r="I18" s="146">
        <v>0</v>
      </c>
      <c r="J18" s="146">
        <v>0</v>
      </c>
    </row>
    <row r="19" spans="2:10" x14ac:dyDescent="0.25">
      <c r="B19" s="64"/>
      <c r="C19" s="100" t="s">
        <v>69</v>
      </c>
      <c r="D19" s="123">
        <v>0</v>
      </c>
      <c r="E19" s="146">
        <v>0</v>
      </c>
      <c r="F19" s="146">
        <v>0</v>
      </c>
      <c r="G19" s="146">
        <v>0</v>
      </c>
      <c r="H19" s="146">
        <v>0</v>
      </c>
      <c r="I19" s="146">
        <v>0</v>
      </c>
      <c r="J19" s="146">
        <v>0</v>
      </c>
    </row>
    <row r="20" spans="2:10" x14ac:dyDescent="0.25">
      <c r="B20" s="96"/>
      <c r="C20" s="96" t="s">
        <v>70</v>
      </c>
      <c r="D20" s="123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</row>
    <row r="21" spans="2:10" x14ac:dyDescent="0.25">
      <c r="B21" s="96"/>
      <c r="C21" s="96" t="s">
        <v>78</v>
      </c>
      <c r="D21" s="123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</row>
    <row r="22" spans="2:10" x14ac:dyDescent="0.25">
      <c r="B22" s="96"/>
      <c r="C22" s="96" t="s">
        <v>79</v>
      </c>
      <c r="D22" s="123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</row>
    <row r="23" spans="2:10" ht="15.75" thickBot="1" x14ac:dyDescent="0.3">
      <c r="B23" s="63"/>
      <c r="C23" s="63" t="s">
        <v>48</v>
      </c>
      <c r="D23" s="118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</row>
    <row r="24" spans="2:10" x14ac:dyDescent="0.25">
      <c r="B24" s="95" t="s">
        <v>34</v>
      </c>
      <c r="C24" s="95" t="s">
        <v>63</v>
      </c>
      <c r="D24" s="124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</row>
    <row r="25" spans="2:10" x14ac:dyDescent="0.25">
      <c r="C25" s="95" t="s">
        <v>64</v>
      </c>
      <c r="D25" s="113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</row>
    <row r="26" spans="2:10" x14ac:dyDescent="0.25">
      <c r="C26" s="95" t="s">
        <v>51</v>
      </c>
      <c r="D26" s="113">
        <v>0</v>
      </c>
      <c r="E26" s="97">
        <v>0.28570394300000013</v>
      </c>
      <c r="F26" s="97">
        <v>0</v>
      </c>
      <c r="G26" s="97">
        <v>0.44361049999999991</v>
      </c>
      <c r="H26" s="97">
        <v>0</v>
      </c>
      <c r="I26" s="97">
        <v>0</v>
      </c>
      <c r="J26" s="97">
        <v>0</v>
      </c>
    </row>
    <row r="27" spans="2:10" x14ac:dyDescent="0.25">
      <c r="C27" s="95" t="s">
        <v>49</v>
      </c>
      <c r="D27" s="113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</row>
    <row r="28" spans="2:10" x14ac:dyDescent="0.25">
      <c r="C28" s="95" t="s">
        <v>85</v>
      </c>
      <c r="D28" s="113"/>
      <c r="E28" s="97"/>
      <c r="F28" s="97"/>
      <c r="G28" s="97"/>
      <c r="H28" s="97"/>
      <c r="I28" s="97"/>
      <c r="J28" s="97"/>
    </row>
    <row r="29" spans="2:10" x14ac:dyDescent="0.25">
      <c r="C29" s="114" t="s">
        <v>50</v>
      </c>
      <c r="D29" s="113">
        <v>0</v>
      </c>
      <c r="E29" s="97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</row>
    <row r="30" spans="2:10" x14ac:dyDescent="0.25">
      <c r="C30" s="114" t="s">
        <v>71</v>
      </c>
      <c r="D30" s="113">
        <v>0</v>
      </c>
      <c r="E30" s="97">
        <v>0</v>
      </c>
      <c r="F30" s="97">
        <v>0</v>
      </c>
      <c r="G30" s="97">
        <v>0</v>
      </c>
      <c r="H30" s="97">
        <v>0</v>
      </c>
      <c r="I30" s="97">
        <v>0</v>
      </c>
      <c r="J30" s="97">
        <v>0</v>
      </c>
    </row>
    <row r="31" spans="2:10" x14ac:dyDescent="0.25">
      <c r="C31" s="95" t="s">
        <v>72</v>
      </c>
      <c r="D31" s="113">
        <v>0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 s="97">
        <v>0</v>
      </c>
    </row>
    <row r="32" spans="2:10" x14ac:dyDescent="0.25">
      <c r="B32" s="96"/>
      <c r="C32" s="96" t="s">
        <v>74</v>
      </c>
      <c r="D32" s="113">
        <v>0</v>
      </c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0</v>
      </c>
    </row>
    <row r="33" spans="2:10" x14ac:dyDescent="0.25">
      <c r="B33" s="64"/>
      <c r="C33" s="100" t="s">
        <v>66</v>
      </c>
      <c r="D33" s="125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</row>
    <row r="34" spans="2:10" x14ac:dyDescent="0.25">
      <c r="B34" s="64"/>
      <c r="C34" s="100" t="s">
        <v>67</v>
      </c>
      <c r="D34" s="125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</row>
    <row r="35" spans="2:10" x14ac:dyDescent="0.25">
      <c r="B35" s="64"/>
      <c r="C35" s="100" t="s">
        <v>68</v>
      </c>
      <c r="D35" s="125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</row>
    <row r="36" spans="2:10" x14ac:dyDescent="0.25">
      <c r="B36" s="64"/>
      <c r="C36" s="100" t="s">
        <v>69</v>
      </c>
      <c r="D36" s="125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</row>
    <row r="37" spans="2:10" x14ac:dyDescent="0.25">
      <c r="B37" s="96"/>
      <c r="C37" s="96" t="s">
        <v>70</v>
      </c>
      <c r="D37" s="125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</row>
    <row r="38" spans="2:10" x14ac:dyDescent="0.25">
      <c r="B38" s="96"/>
      <c r="C38" s="96" t="s">
        <v>78</v>
      </c>
      <c r="D38" s="125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</row>
    <row r="39" spans="2:10" x14ac:dyDescent="0.25">
      <c r="B39" s="96"/>
      <c r="C39" s="96" t="s">
        <v>79</v>
      </c>
      <c r="D39" s="123">
        <v>0</v>
      </c>
      <c r="E39" s="146">
        <v>0</v>
      </c>
      <c r="F39" s="146">
        <v>0</v>
      </c>
      <c r="G39" s="146">
        <v>0</v>
      </c>
      <c r="H39" s="146">
        <v>0</v>
      </c>
      <c r="I39" s="146">
        <v>0</v>
      </c>
      <c r="J39" s="146">
        <v>0</v>
      </c>
    </row>
    <row r="40" spans="2:10" ht="15.75" thickBot="1" x14ac:dyDescent="0.3">
      <c r="B40" s="63"/>
      <c r="C40" s="63" t="s">
        <v>48</v>
      </c>
      <c r="D40" s="113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</row>
    <row r="41" spans="2:10" x14ac:dyDescent="0.25">
      <c r="B41" s="95" t="s">
        <v>36</v>
      </c>
      <c r="C41" s="95" t="s">
        <v>63</v>
      </c>
      <c r="D41" s="124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</row>
    <row r="42" spans="2:10" x14ac:dyDescent="0.25">
      <c r="C42" s="95" t="s">
        <v>64</v>
      </c>
      <c r="D42" s="113">
        <v>0</v>
      </c>
      <c r="E42" s="97">
        <v>0</v>
      </c>
      <c r="F42" s="97">
        <v>0</v>
      </c>
      <c r="G42" s="97">
        <v>0</v>
      </c>
      <c r="H42" s="97">
        <v>0</v>
      </c>
      <c r="I42" s="97">
        <v>0</v>
      </c>
      <c r="J42" s="97">
        <v>0</v>
      </c>
    </row>
    <row r="43" spans="2:10" x14ac:dyDescent="0.25">
      <c r="C43" s="95" t="s">
        <v>51</v>
      </c>
      <c r="D43" s="113">
        <v>0</v>
      </c>
      <c r="E43" s="97">
        <v>0.91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</row>
    <row r="44" spans="2:10" x14ac:dyDescent="0.25">
      <c r="C44" s="95" t="s">
        <v>49</v>
      </c>
      <c r="D44" s="113">
        <v>0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7">
        <v>0</v>
      </c>
    </row>
    <row r="45" spans="2:10" x14ac:dyDescent="0.25">
      <c r="C45" s="95" t="s">
        <v>85</v>
      </c>
      <c r="D45" s="113">
        <v>0</v>
      </c>
      <c r="E45" s="97"/>
      <c r="F45" s="97"/>
      <c r="G45" s="97"/>
      <c r="H45" s="97"/>
      <c r="I45" s="97"/>
      <c r="J45" s="97"/>
    </row>
    <row r="46" spans="2:10" x14ac:dyDescent="0.25">
      <c r="C46" s="114" t="s">
        <v>50</v>
      </c>
      <c r="D46" s="11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</row>
    <row r="47" spans="2:10" x14ac:dyDescent="0.25">
      <c r="C47" s="114" t="s">
        <v>71</v>
      </c>
      <c r="D47" s="11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</row>
    <row r="48" spans="2:10" x14ac:dyDescent="0.25">
      <c r="C48" s="95" t="s">
        <v>72</v>
      </c>
      <c r="D48" s="11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</row>
    <row r="49" spans="2:10" x14ac:dyDescent="0.25">
      <c r="B49" s="96"/>
      <c r="C49" s="96" t="s">
        <v>74</v>
      </c>
      <c r="D49" s="11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</row>
    <row r="50" spans="2:10" x14ac:dyDescent="0.25">
      <c r="B50" s="64"/>
      <c r="C50" s="100" t="s">
        <v>66</v>
      </c>
      <c r="D50" s="125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</row>
    <row r="51" spans="2:10" x14ac:dyDescent="0.25">
      <c r="B51" s="64"/>
      <c r="C51" s="100" t="s">
        <v>67</v>
      </c>
      <c r="D51" s="125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</row>
    <row r="52" spans="2:10" x14ac:dyDescent="0.25">
      <c r="B52" s="64"/>
      <c r="C52" s="100" t="s">
        <v>68</v>
      </c>
      <c r="D52" s="125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</row>
    <row r="53" spans="2:10" x14ac:dyDescent="0.25">
      <c r="B53" s="64"/>
      <c r="C53" s="100" t="s">
        <v>69</v>
      </c>
      <c r="D53" s="125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</row>
    <row r="54" spans="2:10" x14ac:dyDescent="0.25">
      <c r="B54" s="96"/>
      <c r="C54" s="96" t="s">
        <v>70</v>
      </c>
      <c r="D54" s="125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</row>
    <row r="55" spans="2:10" x14ac:dyDescent="0.25">
      <c r="B55" s="96"/>
      <c r="C55" s="96" t="s">
        <v>78</v>
      </c>
      <c r="D55" s="125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</row>
    <row r="56" spans="2:10" x14ac:dyDescent="0.25">
      <c r="B56" s="96"/>
      <c r="C56" s="96" t="s">
        <v>79</v>
      </c>
      <c r="D56" s="123">
        <v>0</v>
      </c>
      <c r="E56" s="146">
        <v>0</v>
      </c>
      <c r="F56" s="146">
        <v>0</v>
      </c>
      <c r="G56" s="146">
        <v>0</v>
      </c>
      <c r="H56" s="146">
        <v>0</v>
      </c>
      <c r="I56" s="146">
        <v>0</v>
      </c>
      <c r="J56" s="146">
        <v>0</v>
      </c>
    </row>
    <row r="57" spans="2:10" ht="15.75" thickBot="1" x14ac:dyDescent="0.3">
      <c r="B57" s="63"/>
      <c r="C57" s="63" t="s">
        <v>48</v>
      </c>
      <c r="D57" s="113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</row>
    <row r="58" spans="2:10" x14ac:dyDescent="0.25">
      <c r="B58" s="95" t="s">
        <v>35</v>
      </c>
      <c r="C58" s="95" t="s">
        <v>63</v>
      </c>
      <c r="D58" s="124">
        <v>0</v>
      </c>
      <c r="E58" s="65">
        <v>0.34198878300000002</v>
      </c>
      <c r="F58" s="65">
        <v>0</v>
      </c>
      <c r="G58" s="65">
        <v>0</v>
      </c>
      <c r="H58" s="65">
        <v>0</v>
      </c>
      <c r="I58" s="65">
        <v>2.1374197399999999</v>
      </c>
      <c r="J58" s="65">
        <v>0.3078620480000005</v>
      </c>
    </row>
    <row r="59" spans="2:10" x14ac:dyDescent="0.25">
      <c r="C59" s="95" t="s">
        <v>64</v>
      </c>
      <c r="D59" s="113">
        <v>0</v>
      </c>
      <c r="E59" s="97">
        <v>0.47200000024514815</v>
      </c>
      <c r="F59" s="97">
        <v>0</v>
      </c>
      <c r="G59" s="97">
        <v>0</v>
      </c>
      <c r="H59" s="97">
        <v>0</v>
      </c>
      <c r="I59" s="97">
        <v>0.33017400087328885</v>
      </c>
      <c r="J59" s="97">
        <v>0</v>
      </c>
    </row>
    <row r="60" spans="2:10" x14ac:dyDescent="0.25">
      <c r="C60" s="95" t="s">
        <v>51</v>
      </c>
      <c r="D60" s="113">
        <v>0</v>
      </c>
      <c r="E60" s="97">
        <v>6.2980813209999997</v>
      </c>
      <c r="F60" s="97">
        <v>0.23567748229928487</v>
      </c>
      <c r="G60" s="97">
        <v>26.050403216000014</v>
      </c>
      <c r="H60" s="97">
        <v>0</v>
      </c>
      <c r="I60" s="97">
        <v>0</v>
      </c>
      <c r="J60" s="97">
        <v>0</v>
      </c>
    </row>
    <row r="61" spans="2:10" x14ac:dyDescent="0.25">
      <c r="C61" s="95" t="s">
        <v>49</v>
      </c>
      <c r="D61" s="113">
        <v>0</v>
      </c>
      <c r="E61" s="97">
        <v>2.8022414000000002E-2</v>
      </c>
      <c r="F61" s="97">
        <v>0</v>
      </c>
      <c r="G61" s="97">
        <v>0</v>
      </c>
      <c r="H61" s="97">
        <v>0</v>
      </c>
      <c r="I61" s="97">
        <v>0.21093999999999999</v>
      </c>
      <c r="J61" s="97">
        <v>0</v>
      </c>
    </row>
    <row r="62" spans="2:10" x14ac:dyDescent="0.25">
      <c r="C62" s="95" t="s">
        <v>85</v>
      </c>
      <c r="D62" s="113">
        <v>0</v>
      </c>
      <c r="E62" s="97"/>
      <c r="F62" s="97"/>
      <c r="G62" s="97"/>
      <c r="H62" s="97"/>
      <c r="I62" s="97"/>
      <c r="J62" s="97"/>
    </row>
    <row r="63" spans="2:10" x14ac:dyDescent="0.25">
      <c r="C63" s="114" t="s">
        <v>50</v>
      </c>
      <c r="D63" s="113">
        <v>0</v>
      </c>
      <c r="E63" s="97">
        <v>2.7519004819999999</v>
      </c>
      <c r="F63" s="97">
        <v>4.2400988560000012</v>
      </c>
      <c r="G63" s="97">
        <v>0</v>
      </c>
      <c r="H63" s="97">
        <v>0</v>
      </c>
      <c r="I63" s="97">
        <v>0</v>
      </c>
      <c r="J63" s="97">
        <v>0</v>
      </c>
    </row>
    <row r="64" spans="2:10" x14ac:dyDescent="0.25">
      <c r="C64" s="114" t="s">
        <v>71</v>
      </c>
      <c r="D64" s="113">
        <v>0</v>
      </c>
      <c r="E64" s="97">
        <v>0</v>
      </c>
      <c r="F64" s="97">
        <v>0</v>
      </c>
      <c r="G64" s="97">
        <v>0</v>
      </c>
      <c r="H64" s="97">
        <v>0</v>
      </c>
      <c r="I64" s="97">
        <v>0</v>
      </c>
      <c r="J64" s="97">
        <v>0</v>
      </c>
    </row>
    <row r="65" spans="2:10" x14ac:dyDescent="0.25">
      <c r="C65" s="95" t="s">
        <v>72</v>
      </c>
      <c r="D65" s="113">
        <v>0</v>
      </c>
      <c r="E65" s="97">
        <v>0</v>
      </c>
      <c r="F65" s="97">
        <v>0</v>
      </c>
      <c r="G65" s="97">
        <v>0.12178449199999999</v>
      </c>
      <c r="H65" s="97">
        <v>0</v>
      </c>
      <c r="I65" s="97">
        <v>0.21093999999999999</v>
      </c>
      <c r="J65" s="97">
        <v>0</v>
      </c>
    </row>
    <row r="66" spans="2:10" x14ac:dyDescent="0.25">
      <c r="B66" s="96"/>
      <c r="C66" s="96" t="s">
        <v>74</v>
      </c>
      <c r="D66" s="113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97">
        <v>0</v>
      </c>
    </row>
    <row r="67" spans="2:10" x14ac:dyDescent="0.25">
      <c r="B67" s="64"/>
      <c r="C67" s="100" t="s">
        <v>66</v>
      </c>
      <c r="D67" s="125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</row>
    <row r="68" spans="2:10" x14ac:dyDescent="0.25">
      <c r="B68" s="64"/>
      <c r="C68" s="100" t="s">
        <v>67</v>
      </c>
      <c r="D68" s="125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</row>
    <row r="69" spans="2:10" x14ac:dyDescent="0.25">
      <c r="B69" s="64"/>
      <c r="C69" s="100" t="s">
        <v>68</v>
      </c>
      <c r="D69" s="125">
        <v>0</v>
      </c>
      <c r="E69" s="77">
        <v>0</v>
      </c>
      <c r="F69" s="77">
        <v>0</v>
      </c>
      <c r="G69" s="77">
        <v>0</v>
      </c>
      <c r="H69" s="77">
        <v>0</v>
      </c>
      <c r="I69" s="77">
        <v>0</v>
      </c>
      <c r="J69" s="77">
        <v>0</v>
      </c>
    </row>
    <row r="70" spans="2:10" x14ac:dyDescent="0.25">
      <c r="B70" s="64"/>
      <c r="C70" s="100" t="s">
        <v>69</v>
      </c>
      <c r="D70" s="125">
        <v>0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</row>
    <row r="71" spans="2:10" x14ac:dyDescent="0.25">
      <c r="B71" s="96"/>
      <c r="C71" s="96" t="s">
        <v>70</v>
      </c>
      <c r="D71" s="125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</row>
    <row r="72" spans="2:10" x14ac:dyDescent="0.25">
      <c r="B72" s="96"/>
      <c r="C72" s="96" t="s">
        <v>78</v>
      </c>
      <c r="D72" s="125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7">
        <v>0</v>
      </c>
    </row>
    <row r="73" spans="2:10" x14ac:dyDescent="0.25">
      <c r="B73" s="96"/>
      <c r="C73" s="96" t="s">
        <v>79</v>
      </c>
      <c r="D73" s="123">
        <v>0</v>
      </c>
      <c r="E73" s="146">
        <v>0</v>
      </c>
      <c r="F73" s="146">
        <v>0</v>
      </c>
      <c r="G73" s="146">
        <v>0</v>
      </c>
      <c r="H73" s="146">
        <v>0</v>
      </c>
      <c r="I73" s="146">
        <v>0</v>
      </c>
      <c r="J73" s="146">
        <v>0</v>
      </c>
    </row>
    <row r="74" spans="2:10" ht="15.75" thickBot="1" x14ac:dyDescent="0.3">
      <c r="B74" s="63"/>
      <c r="C74" s="63" t="s">
        <v>48</v>
      </c>
      <c r="D74" s="113">
        <v>0</v>
      </c>
      <c r="E74" s="97">
        <v>0</v>
      </c>
      <c r="F74" s="97">
        <v>0</v>
      </c>
      <c r="G74" s="97">
        <v>0</v>
      </c>
      <c r="H74" s="97">
        <v>0</v>
      </c>
      <c r="I74" s="97">
        <v>0</v>
      </c>
      <c r="J74" s="97">
        <v>0</v>
      </c>
    </row>
    <row r="75" spans="2:10" x14ac:dyDescent="0.25">
      <c r="B75" s="95" t="s">
        <v>105</v>
      </c>
      <c r="C75" s="95" t="s">
        <v>63</v>
      </c>
      <c r="D75" s="155">
        <v>0</v>
      </c>
      <c r="E75" s="156">
        <v>0</v>
      </c>
      <c r="F75" s="157">
        <v>0</v>
      </c>
      <c r="G75" s="157">
        <v>4.471214013</v>
      </c>
      <c r="H75" s="157">
        <v>0</v>
      </c>
      <c r="I75" s="157">
        <v>0.67605431300000074</v>
      </c>
      <c r="J75" s="157">
        <v>0</v>
      </c>
    </row>
    <row r="76" spans="2:10" x14ac:dyDescent="0.25">
      <c r="C76" s="95" t="s">
        <v>64</v>
      </c>
      <c r="D76" s="113">
        <v>0</v>
      </c>
      <c r="E76" s="158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</row>
    <row r="77" spans="2:10" x14ac:dyDescent="0.25">
      <c r="C77" s="95" t="s">
        <v>51</v>
      </c>
      <c r="D77" s="113">
        <v>0</v>
      </c>
      <c r="E77" s="158">
        <v>6.8011591580000008</v>
      </c>
      <c r="F77" s="97">
        <v>0</v>
      </c>
      <c r="G77" s="97">
        <v>0.5773464999999991</v>
      </c>
      <c r="H77" s="97">
        <v>0</v>
      </c>
      <c r="I77" s="97">
        <v>0</v>
      </c>
      <c r="J77" s="97">
        <v>0.33123505200000003</v>
      </c>
    </row>
    <row r="78" spans="2:10" x14ac:dyDescent="0.25">
      <c r="C78" s="95" t="s">
        <v>49</v>
      </c>
      <c r="D78" s="113">
        <v>0</v>
      </c>
      <c r="E78" s="158">
        <v>0</v>
      </c>
      <c r="F78" s="97">
        <v>1.1530965000000002</v>
      </c>
      <c r="G78" s="97">
        <v>0.30490349999999977</v>
      </c>
      <c r="H78" s="97">
        <v>2.88</v>
      </c>
      <c r="I78" s="97">
        <v>0</v>
      </c>
      <c r="J78" s="97">
        <v>0</v>
      </c>
    </row>
    <row r="79" spans="2:10" x14ac:dyDescent="0.25">
      <c r="C79" s="95" t="s">
        <v>85</v>
      </c>
      <c r="D79" s="113">
        <v>0</v>
      </c>
      <c r="E79" s="158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</row>
    <row r="80" spans="2:10" x14ac:dyDescent="0.25">
      <c r="C80" s="114" t="s">
        <v>50</v>
      </c>
      <c r="D80" s="113">
        <v>0</v>
      </c>
      <c r="E80" s="158">
        <v>0</v>
      </c>
      <c r="F80" s="97">
        <v>0</v>
      </c>
      <c r="G80" s="97">
        <v>0</v>
      </c>
      <c r="H80" s="97">
        <v>0</v>
      </c>
      <c r="I80" s="97">
        <v>0</v>
      </c>
      <c r="J80" s="97">
        <v>2.532673</v>
      </c>
    </row>
    <row r="81" spans="2:10" x14ac:dyDescent="0.25">
      <c r="C81" s="114" t="s">
        <v>71</v>
      </c>
      <c r="D81" s="113">
        <v>0</v>
      </c>
      <c r="E81" s="158">
        <v>1.6118475299999999</v>
      </c>
      <c r="F81" s="97">
        <v>0</v>
      </c>
      <c r="G81" s="97">
        <v>1.092904882</v>
      </c>
      <c r="H81" s="97">
        <v>0</v>
      </c>
      <c r="I81" s="97">
        <v>0</v>
      </c>
      <c r="J81" s="97">
        <v>0</v>
      </c>
    </row>
    <row r="82" spans="2:10" x14ac:dyDescent="0.25">
      <c r="C82" s="95" t="s">
        <v>72</v>
      </c>
      <c r="D82" s="113">
        <v>0</v>
      </c>
      <c r="E82" s="158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</row>
    <row r="83" spans="2:10" x14ac:dyDescent="0.25">
      <c r="B83" s="96"/>
      <c r="C83" s="96" t="s">
        <v>74</v>
      </c>
      <c r="D83" s="113">
        <v>0</v>
      </c>
      <c r="E83" s="158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</row>
    <row r="84" spans="2:10" x14ac:dyDescent="0.25">
      <c r="B84" s="64"/>
      <c r="C84" s="100" t="s">
        <v>66</v>
      </c>
      <c r="D84" s="113">
        <v>0</v>
      </c>
      <c r="E84" s="158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</row>
    <row r="85" spans="2:10" x14ac:dyDescent="0.25">
      <c r="B85" s="64"/>
      <c r="C85" s="100" t="s">
        <v>67</v>
      </c>
      <c r="D85" s="113">
        <v>0</v>
      </c>
      <c r="E85" s="158">
        <v>0</v>
      </c>
      <c r="F85" s="97">
        <v>0</v>
      </c>
      <c r="G85" s="97">
        <v>0</v>
      </c>
      <c r="H85" s="97">
        <v>0</v>
      </c>
      <c r="I85" s="97">
        <v>0</v>
      </c>
      <c r="J85" s="97">
        <v>0</v>
      </c>
    </row>
    <row r="86" spans="2:10" x14ac:dyDescent="0.25">
      <c r="B86" s="64"/>
      <c r="C86" s="100" t="s">
        <v>68</v>
      </c>
      <c r="D86" s="113">
        <v>0</v>
      </c>
      <c r="E86" s="158">
        <v>0</v>
      </c>
      <c r="F86" s="97">
        <v>0</v>
      </c>
      <c r="G86" s="97">
        <v>0</v>
      </c>
      <c r="H86" s="97">
        <v>0</v>
      </c>
      <c r="I86" s="97">
        <v>0</v>
      </c>
      <c r="J86" s="97">
        <v>0</v>
      </c>
    </row>
    <row r="87" spans="2:10" x14ac:dyDescent="0.25">
      <c r="B87" s="64"/>
      <c r="C87" s="100" t="s">
        <v>69</v>
      </c>
      <c r="D87" s="113">
        <v>0</v>
      </c>
      <c r="E87" s="158">
        <v>0</v>
      </c>
      <c r="F87" s="97">
        <v>0</v>
      </c>
      <c r="G87" s="97">
        <v>0</v>
      </c>
      <c r="H87" s="97">
        <v>0</v>
      </c>
      <c r="I87" s="97">
        <v>0</v>
      </c>
      <c r="J87" s="97">
        <v>0</v>
      </c>
    </row>
    <row r="88" spans="2:10" x14ac:dyDescent="0.25">
      <c r="B88" s="96"/>
      <c r="C88" s="96" t="s">
        <v>70</v>
      </c>
      <c r="D88" s="113">
        <v>0</v>
      </c>
      <c r="E88" s="158">
        <v>0</v>
      </c>
      <c r="F88" s="97">
        <v>0</v>
      </c>
      <c r="G88" s="97">
        <v>0</v>
      </c>
      <c r="H88" s="97">
        <v>0</v>
      </c>
      <c r="I88" s="97">
        <v>0</v>
      </c>
      <c r="J88" s="97">
        <v>0</v>
      </c>
    </row>
    <row r="89" spans="2:10" x14ac:dyDescent="0.25">
      <c r="B89" s="96"/>
      <c r="C89" s="96" t="s">
        <v>78</v>
      </c>
      <c r="D89" s="113">
        <v>0</v>
      </c>
      <c r="E89" s="158">
        <v>0</v>
      </c>
      <c r="F89" s="97">
        <v>0</v>
      </c>
      <c r="G89" s="97">
        <v>0</v>
      </c>
      <c r="H89" s="97">
        <v>0</v>
      </c>
      <c r="I89" s="97">
        <v>0</v>
      </c>
      <c r="J89" s="97">
        <v>0</v>
      </c>
    </row>
    <row r="90" spans="2:10" x14ac:dyDescent="0.25">
      <c r="B90" s="96"/>
      <c r="C90" s="96" t="s">
        <v>79</v>
      </c>
      <c r="D90" s="113">
        <v>0</v>
      </c>
      <c r="E90" s="158">
        <v>0</v>
      </c>
      <c r="F90" s="97">
        <v>0</v>
      </c>
      <c r="G90" s="97">
        <v>0</v>
      </c>
      <c r="H90" s="97">
        <v>0</v>
      </c>
      <c r="I90" s="97">
        <v>0</v>
      </c>
      <c r="J90" s="97">
        <v>0</v>
      </c>
    </row>
    <row r="91" spans="2:10" ht="15.75" thickBot="1" x14ac:dyDescent="0.3">
      <c r="B91" s="63"/>
      <c r="C91" s="63" t="s">
        <v>48</v>
      </c>
      <c r="D91" s="113">
        <v>0</v>
      </c>
      <c r="E91" s="159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</row>
    <row r="92" spans="2:10" x14ac:dyDescent="0.25">
      <c r="B92" s="95" t="s">
        <v>38</v>
      </c>
      <c r="C92" s="95" t="s">
        <v>63</v>
      </c>
      <c r="D92" s="124">
        <v>0</v>
      </c>
      <c r="E92" s="65">
        <v>0.41789104500000002</v>
      </c>
      <c r="F92" s="65">
        <v>0</v>
      </c>
      <c r="G92" s="65">
        <v>0</v>
      </c>
      <c r="H92" s="65">
        <v>3.8749800489274788E-2</v>
      </c>
      <c r="I92" s="65">
        <v>0</v>
      </c>
      <c r="J92" s="65">
        <v>0</v>
      </c>
    </row>
    <row r="93" spans="2:10" x14ac:dyDescent="0.25">
      <c r="C93" s="95" t="s">
        <v>64</v>
      </c>
      <c r="D93" s="113">
        <v>0</v>
      </c>
      <c r="E93" s="97">
        <v>0</v>
      </c>
      <c r="F93" s="97">
        <v>0</v>
      </c>
      <c r="G93" s="97">
        <v>0</v>
      </c>
      <c r="H93" s="97">
        <v>0</v>
      </c>
      <c r="I93" s="97">
        <v>0</v>
      </c>
      <c r="J93" s="97">
        <v>0</v>
      </c>
    </row>
    <row r="94" spans="2:10" x14ac:dyDescent="0.25">
      <c r="C94" s="95" t="s">
        <v>51</v>
      </c>
      <c r="D94" s="113">
        <v>0</v>
      </c>
      <c r="E94" s="97">
        <v>0</v>
      </c>
      <c r="F94" s="97">
        <v>0</v>
      </c>
      <c r="G94" s="97">
        <v>0</v>
      </c>
      <c r="H94" s="97">
        <v>0</v>
      </c>
      <c r="I94" s="97">
        <v>1.620905</v>
      </c>
      <c r="J94" s="97">
        <v>0</v>
      </c>
    </row>
    <row r="95" spans="2:10" x14ac:dyDescent="0.25">
      <c r="C95" s="95" t="s">
        <v>49</v>
      </c>
      <c r="D95" s="113">
        <v>0</v>
      </c>
      <c r="E95" s="97">
        <v>0</v>
      </c>
      <c r="F95" s="97">
        <v>0</v>
      </c>
      <c r="G95" s="97">
        <v>0</v>
      </c>
      <c r="H95" s="97">
        <v>0</v>
      </c>
      <c r="I95" s="97">
        <v>0</v>
      </c>
      <c r="J95" s="97">
        <v>0</v>
      </c>
    </row>
    <row r="96" spans="2:10" x14ac:dyDescent="0.25">
      <c r="C96" s="95" t="s">
        <v>85</v>
      </c>
      <c r="D96" s="113">
        <v>0</v>
      </c>
      <c r="E96" s="97"/>
      <c r="F96" s="97"/>
      <c r="G96" s="97"/>
      <c r="H96" s="97"/>
      <c r="I96" s="97"/>
      <c r="J96" s="97"/>
    </row>
    <row r="97" spans="2:10" x14ac:dyDescent="0.25">
      <c r="C97" s="114" t="s">
        <v>50</v>
      </c>
      <c r="D97" s="113">
        <v>0</v>
      </c>
      <c r="E97" s="97">
        <v>0</v>
      </c>
      <c r="F97" s="97">
        <v>0</v>
      </c>
      <c r="G97" s="97">
        <v>0</v>
      </c>
      <c r="H97" s="97">
        <v>0</v>
      </c>
      <c r="I97" s="97">
        <v>0</v>
      </c>
      <c r="J97" s="97">
        <v>0.93318217800000025</v>
      </c>
    </row>
    <row r="98" spans="2:10" x14ac:dyDescent="0.25">
      <c r="C98" s="114" t="s">
        <v>71</v>
      </c>
      <c r="D98" s="113">
        <v>0</v>
      </c>
      <c r="E98" s="97">
        <v>0.22230787499999999</v>
      </c>
      <c r="F98" s="97">
        <v>0</v>
      </c>
      <c r="G98" s="97">
        <v>0</v>
      </c>
      <c r="H98" s="97">
        <v>0</v>
      </c>
      <c r="I98" s="97">
        <v>0</v>
      </c>
      <c r="J98" s="97">
        <v>0</v>
      </c>
    </row>
    <row r="99" spans="2:10" x14ac:dyDescent="0.25">
      <c r="C99" s="95" t="s">
        <v>72</v>
      </c>
      <c r="D99" s="113">
        <v>0</v>
      </c>
      <c r="E99" s="97">
        <v>0</v>
      </c>
      <c r="F99" s="97">
        <v>0</v>
      </c>
      <c r="G99" s="97">
        <v>0</v>
      </c>
      <c r="H99" s="97">
        <v>0</v>
      </c>
      <c r="I99" s="97">
        <v>0</v>
      </c>
      <c r="J99" s="97">
        <v>0</v>
      </c>
    </row>
    <row r="100" spans="2:10" x14ac:dyDescent="0.25">
      <c r="B100" s="96"/>
      <c r="C100" s="96" t="s">
        <v>74</v>
      </c>
      <c r="D100" s="113">
        <v>0</v>
      </c>
      <c r="E100" s="97">
        <v>0</v>
      </c>
      <c r="F100" s="97">
        <v>0</v>
      </c>
      <c r="G100" s="97">
        <v>0</v>
      </c>
      <c r="H100" s="97">
        <v>0</v>
      </c>
      <c r="I100" s="97">
        <v>0</v>
      </c>
      <c r="J100" s="97">
        <v>0</v>
      </c>
    </row>
    <row r="101" spans="2:10" x14ac:dyDescent="0.25">
      <c r="B101" s="64"/>
      <c r="C101" s="100" t="s">
        <v>66</v>
      </c>
      <c r="D101" s="125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</row>
    <row r="102" spans="2:10" x14ac:dyDescent="0.25">
      <c r="B102" s="64"/>
      <c r="C102" s="100" t="s">
        <v>67</v>
      </c>
      <c r="D102" s="125">
        <v>0</v>
      </c>
      <c r="E102" s="77">
        <v>0</v>
      </c>
      <c r="F102" s="77">
        <v>0</v>
      </c>
      <c r="G102" s="77">
        <v>0</v>
      </c>
      <c r="H102" s="77">
        <v>0</v>
      </c>
      <c r="I102" s="77">
        <v>0</v>
      </c>
      <c r="J102" s="77">
        <v>0</v>
      </c>
    </row>
    <row r="103" spans="2:10" x14ac:dyDescent="0.25">
      <c r="B103" s="64"/>
      <c r="C103" s="100" t="s">
        <v>68</v>
      </c>
      <c r="D103" s="125">
        <v>0</v>
      </c>
      <c r="E103" s="77">
        <v>0</v>
      </c>
      <c r="F103" s="77">
        <v>0</v>
      </c>
      <c r="G103" s="77">
        <v>0</v>
      </c>
      <c r="H103" s="77">
        <v>0</v>
      </c>
      <c r="I103" s="77">
        <v>0</v>
      </c>
      <c r="J103" s="77">
        <v>0</v>
      </c>
    </row>
    <row r="104" spans="2:10" x14ac:dyDescent="0.25">
      <c r="B104" s="64"/>
      <c r="C104" s="100" t="s">
        <v>69</v>
      </c>
      <c r="D104" s="125">
        <v>0</v>
      </c>
      <c r="E104" s="77">
        <v>0</v>
      </c>
      <c r="F104" s="77">
        <v>0</v>
      </c>
      <c r="G104" s="77">
        <v>0</v>
      </c>
      <c r="H104" s="77">
        <v>0</v>
      </c>
      <c r="I104" s="77">
        <v>0</v>
      </c>
      <c r="J104" s="77">
        <v>0</v>
      </c>
    </row>
    <row r="105" spans="2:10" x14ac:dyDescent="0.25">
      <c r="B105" s="96"/>
      <c r="C105" s="96" t="s">
        <v>70</v>
      </c>
      <c r="D105" s="125">
        <v>0</v>
      </c>
      <c r="E105" s="77">
        <v>0</v>
      </c>
      <c r="F105" s="77">
        <v>0</v>
      </c>
      <c r="G105" s="77">
        <v>0</v>
      </c>
      <c r="H105" s="77">
        <v>0</v>
      </c>
      <c r="I105" s="77">
        <v>0</v>
      </c>
      <c r="J105" s="77">
        <v>0</v>
      </c>
    </row>
    <row r="106" spans="2:10" x14ac:dyDescent="0.25">
      <c r="B106" s="96"/>
      <c r="C106" s="96" t="s">
        <v>78</v>
      </c>
      <c r="D106" s="125">
        <v>0</v>
      </c>
      <c r="E106" s="77">
        <v>0</v>
      </c>
      <c r="F106" s="77">
        <v>0</v>
      </c>
      <c r="G106" s="77">
        <v>0</v>
      </c>
      <c r="H106" s="77">
        <v>0</v>
      </c>
      <c r="I106" s="77">
        <v>0</v>
      </c>
      <c r="J106" s="77">
        <v>0</v>
      </c>
    </row>
    <row r="107" spans="2:10" x14ac:dyDescent="0.25">
      <c r="B107" s="96"/>
      <c r="C107" s="96" t="s">
        <v>79</v>
      </c>
      <c r="D107" s="123">
        <v>0</v>
      </c>
      <c r="E107" s="146">
        <v>0</v>
      </c>
      <c r="F107" s="146">
        <v>0</v>
      </c>
      <c r="G107" s="146">
        <v>0</v>
      </c>
      <c r="H107" s="146">
        <v>0</v>
      </c>
      <c r="I107" s="146">
        <v>0</v>
      </c>
      <c r="J107" s="146">
        <v>0</v>
      </c>
    </row>
    <row r="108" spans="2:10" ht="15.75" thickBot="1" x14ac:dyDescent="0.3">
      <c r="B108" s="63"/>
      <c r="C108" s="63" t="s">
        <v>48</v>
      </c>
      <c r="D108" s="113">
        <v>0</v>
      </c>
      <c r="E108" s="97">
        <v>0</v>
      </c>
      <c r="F108" s="97">
        <v>0</v>
      </c>
      <c r="G108" s="97">
        <v>0</v>
      </c>
      <c r="H108" s="97">
        <v>0</v>
      </c>
      <c r="I108" s="97">
        <v>0</v>
      </c>
      <c r="J108" s="97">
        <v>0</v>
      </c>
    </row>
    <row r="109" spans="2:10" x14ac:dyDescent="0.25">
      <c r="B109" s="95" t="s">
        <v>39</v>
      </c>
      <c r="C109" s="95" t="s">
        <v>63</v>
      </c>
      <c r="D109" s="124">
        <v>0</v>
      </c>
      <c r="E109" s="65">
        <v>0</v>
      </c>
      <c r="F109" s="65">
        <v>0</v>
      </c>
      <c r="G109" s="65">
        <v>0.72635000000000005</v>
      </c>
      <c r="H109" s="65">
        <v>0</v>
      </c>
      <c r="I109" s="65">
        <v>0</v>
      </c>
      <c r="J109" s="65">
        <v>0</v>
      </c>
    </row>
    <row r="110" spans="2:10" x14ac:dyDescent="0.25">
      <c r="C110" s="95" t="s">
        <v>64</v>
      </c>
      <c r="D110" s="113">
        <v>0</v>
      </c>
      <c r="E110" s="97">
        <v>0</v>
      </c>
      <c r="F110" s="97">
        <v>0</v>
      </c>
      <c r="G110" s="97">
        <v>0.56194371799999998</v>
      </c>
      <c r="H110" s="97">
        <v>0</v>
      </c>
      <c r="I110" s="97">
        <v>0</v>
      </c>
      <c r="J110" s="97">
        <v>0</v>
      </c>
    </row>
    <row r="111" spans="2:10" x14ac:dyDescent="0.25">
      <c r="C111" s="95" t="s">
        <v>51</v>
      </c>
      <c r="D111" s="113">
        <v>0</v>
      </c>
      <c r="E111" s="97">
        <v>0.66500000000000004</v>
      </c>
      <c r="F111" s="97">
        <v>1.46</v>
      </c>
      <c r="G111" s="97">
        <v>9.3976498616915212</v>
      </c>
      <c r="H111" s="97">
        <v>0.40129132500000075</v>
      </c>
      <c r="I111" s="97">
        <v>0</v>
      </c>
      <c r="J111" s="97">
        <v>0</v>
      </c>
    </row>
    <row r="112" spans="2:10" x14ac:dyDescent="0.25">
      <c r="C112" s="95" t="s">
        <v>49</v>
      </c>
      <c r="D112" s="113">
        <v>0</v>
      </c>
      <c r="E112" s="97">
        <v>0</v>
      </c>
      <c r="F112" s="97">
        <v>0</v>
      </c>
      <c r="G112" s="97">
        <v>0.28984935000000001</v>
      </c>
      <c r="H112" s="97">
        <v>0</v>
      </c>
      <c r="I112" s="97">
        <v>0</v>
      </c>
      <c r="J112" s="97">
        <v>0.28984935000000001</v>
      </c>
    </row>
    <row r="113" spans="2:10" x14ac:dyDescent="0.25">
      <c r="C113" s="95" t="s">
        <v>85</v>
      </c>
      <c r="D113" s="113">
        <v>0</v>
      </c>
      <c r="E113" s="97"/>
      <c r="F113" s="97"/>
      <c r="G113" s="97"/>
      <c r="H113" s="97"/>
      <c r="I113" s="97"/>
      <c r="J113" s="97"/>
    </row>
    <row r="114" spans="2:10" x14ac:dyDescent="0.25">
      <c r="C114" s="114" t="s">
        <v>50</v>
      </c>
      <c r="D114" s="113">
        <v>0</v>
      </c>
      <c r="E114" s="97">
        <v>0</v>
      </c>
      <c r="F114" s="97">
        <v>0</v>
      </c>
      <c r="G114" s="97">
        <v>1.7701465920000001</v>
      </c>
      <c r="H114" s="97">
        <v>0</v>
      </c>
      <c r="I114" s="97">
        <v>0</v>
      </c>
      <c r="J114" s="97">
        <v>1.9415890720000002</v>
      </c>
    </row>
    <row r="115" spans="2:10" x14ac:dyDescent="0.25">
      <c r="C115" s="114" t="s">
        <v>71</v>
      </c>
      <c r="D115" s="113">
        <v>0</v>
      </c>
      <c r="E115" s="97">
        <v>0</v>
      </c>
      <c r="F115" s="97">
        <v>0</v>
      </c>
      <c r="G115" s="97">
        <v>0.54341925000000002</v>
      </c>
      <c r="H115" s="97">
        <v>0</v>
      </c>
      <c r="I115" s="97">
        <v>0</v>
      </c>
      <c r="J115" s="97">
        <v>0</v>
      </c>
    </row>
    <row r="116" spans="2:10" x14ac:dyDescent="0.25">
      <c r="C116" s="95" t="s">
        <v>72</v>
      </c>
      <c r="D116" s="113">
        <v>0</v>
      </c>
      <c r="E116" s="97">
        <v>0</v>
      </c>
      <c r="F116" s="97">
        <v>0</v>
      </c>
      <c r="G116" s="97">
        <v>0</v>
      </c>
      <c r="H116" s="97">
        <v>0</v>
      </c>
      <c r="I116" s="97">
        <v>0</v>
      </c>
      <c r="J116" s="97">
        <v>0</v>
      </c>
    </row>
    <row r="117" spans="2:10" x14ac:dyDescent="0.25">
      <c r="B117" s="96"/>
      <c r="C117" s="96" t="s">
        <v>74</v>
      </c>
      <c r="D117" s="113">
        <v>0</v>
      </c>
      <c r="E117" s="97">
        <v>0</v>
      </c>
      <c r="F117" s="97">
        <v>0</v>
      </c>
      <c r="G117" s="97">
        <v>0</v>
      </c>
      <c r="H117" s="97">
        <v>0</v>
      </c>
      <c r="I117" s="97">
        <v>0</v>
      </c>
      <c r="J117" s="97">
        <v>0</v>
      </c>
    </row>
    <row r="118" spans="2:10" x14ac:dyDescent="0.25">
      <c r="B118" s="64"/>
      <c r="C118" s="100" t="s">
        <v>66</v>
      </c>
      <c r="D118" s="125">
        <v>0</v>
      </c>
      <c r="E118" s="77">
        <v>0</v>
      </c>
      <c r="F118" s="77">
        <v>0</v>
      </c>
      <c r="G118" s="77">
        <v>0</v>
      </c>
      <c r="H118" s="77">
        <v>0</v>
      </c>
      <c r="I118" s="77">
        <v>0</v>
      </c>
      <c r="J118" s="77">
        <v>0</v>
      </c>
    </row>
    <row r="119" spans="2:10" x14ac:dyDescent="0.25">
      <c r="B119" s="64"/>
      <c r="C119" s="100" t="s">
        <v>67</v>
      </c>
      <c r="D119" s="125">
        <v>0</v>
      </c>
      <c r="E119" s="77">
        <v>0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</row>
    <row r="120" spans="2:10" x14ac:dyDescent="0.25">
      <c r="B120" s="64"/>
      <c r="C120" s="100" t="s">
        <v>68</v>
      </c>
      <c r="D120" s="125"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</row>
    <row r="121" spans="2:10" x14ac:dyDescent="0.25">
      <c r="B121" s="64"/>
      <c r="C121" s="100" t="s">
        <v>69</v>
      </c>
      <c r="D121" s="125">
        <v>0</v>
      </c>
      <c r="E121" s="77">
        <v>0</v>
      </c>
      <c r="F121" s="77">
        <v>0</v>
      </c>
      <c r="G121" s="77">
        <v>0</v>
      </c>
      <c r="H121" s="77">
        <v>0</v>
      </c>
      <c r="I121" s="77">
        <v>0</v>
      </c>
      <c r="J121" s="77">
        <v>0</v>
      </c>
    </row>
    <row r="122" spans="2:10" x14ac:dyDescent="0.25">
      <c r="B122" s="96"/>
      <c r="C122" s="96" t="s">
        <v>70</v>
      </c>
      <c r="D122" s="125">
        <v>0</v>
      </c>
      <c r="E122" s="77">
        <v>0</v>
      </c>
      <c r="F122" s="77">
        <v>0</v>
      </c>
      <c r="G122" s="77">
        <v>0</v>
      </c>
      <c r="H122" s="77">
        <v>0</v>
      </c>
      <c r="I122" s="77">
        <v>0</v>
      </c>
      <c r="J122" s="77">
        <v>0</v>
      </c>
    </row>
    <row r="123" spans="2:10" x14ac:dyDescent="0.25">
      <c r="B123" s="96"/>
      <c r="C123" s="96" t="s">
        <v>78</v>
      </c>
      <c r="D123" s="125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</row>
    <row r="124" spans="2:10" x14ac:dyDescent="0.25">
      <c r="B124" s="96"/>
      <c r="C124" s="96" t="s">
        <v>79</v>
      </c>
      <c r="D124" s="123">
        <v>0</v>
      </c>
      <c r="E124" s="146">
        <v>0</v>
      </c>
      <c r="F124" s="146">
        <v>0</v>
      </c>
      <c r="G124" s="146">
        <v>0</v>
      </c>
      <c r="H124" s="146">
        <v>0</v>
      </c>
      <c r="I124" s="146">
        <v>0</v>
      </c>
      <c r="J124" s="146">
        <v>0</v>
      </c>
    </row>
    <row r="125" spans="2:10" ht="15.75" thickBot="1" x14ac:dyDescent="0.3">
      <c r="B125" s="63"/>
      <c r="C125" s="63" t="s">
        <v>48</v>
      </c>
      <c r="D125" s="113">
        <v>0</v>
      </c>
      <c r="E125" s="97">
        <v>0</v>
      </c>
      <c r="F125" s="97">
        <v>0</v>
      </c>
      <c r="G125" s="97">
        <v>0</v>
      </c>
      <c r="H125" s="97">
        <v>0</v>
      </c>
      <c r="I125" s="97">
        <v>0</v>
      </c>
      <c r="J125" s="97">
        <v>0</v>
      </c>
    </row>
    <row r="126" spans="2:10" x14ac:dyDescent="0.25">
      <c r="B126" s="95" t="s">
        <v>40</v>
      </c>
      <c r="C126" s="95" t="s">
        <v>63</v>
      </c>
      <c r="D126" s="124">
        <v>0</v>
      </c>
      <c r="E126" s="65">
        <v>0</v>
      </c>
      <c r="F126" s="65">
        <v>0</v>
      </c>
      <c r="G126" s="65">
        <v>0</v>
      </c>
      <c r="H126" s="65">
        <v>0</v>
      </c>
      <c r="I126" s="65">
        <v>0</v>
      </c>
      <c r="J126" s="65">
        <v>0</v>
      </c>
    </row>
    <row r="127" spans="2:10" x14ac:dyDescent="0.25">
      <c r="C127" s="95" t="s">
        <v>64</v>
      </c>
      <c r="D127" s="113">
        <v>0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</row>
    <row r="128" spans="2:10" x14ac:dyDescent="0.25">
      <c r="C128" s="95" t="s">
        <v>51</v>
      </c>
      <c r="D128" s="113">
        <v>0</v>
      </c>
      <c r="E128" s="97">
        <v>0</v>
      </c>
      <c r="F128" s="97">
        <v>0</v>
      </c>
      <c r="G128" s="97">
        <v>0.74720414867499985</v>
      </c>
      <c r="H128" s="97">
        <v>0</v>
      </c>
      <c r="I128" s="97">
        <v>0.74</v>
      </c>
      <c r="J128" s="97">
        <v>0</v>
      </c>
    </row>
    <row r="129" spans="2:10" x14ac:dyDescent="0.25">
      <c r="C129" s="95" t="s">
        <v>49</v>
      </c>
      <c r="D129" s="113">
        <v>0</v>
      </c>
      <c r="E129" s="97">
        <v>0</v>
      </c>
      <c r="F129" s="97">
        <v>0</v>
      </c>
      <c r="G129" s="97">
        <v>0</v>
      </c>
      <c r="H129" s="97">
        <v>0.98259000000000007</v>
      </c>
      <c r="I129" s="97">
        <v>0</v>
      </c>
      <c r="J129" s="97">
        <v>0</v>
      </c>
    </row>
    <row r="130" spans="2:10" x14ac:dyDescent="0.25">
      <c r="C130" s="95" t="s">
        <v>85</v>
      </c>
      <c r="D130" s="113">
        <v>0</v>
      </c>
      <c r="E130" s="97"/>
      <c r="F130" s="97"/>
      <c r="G130" s="97"/>
      <c r="H130" s="97"/>
      <c r="I130" s="97"/>
      <c r="J130" s="97"/>
    </row>
    <row r="131" spans="2:10" x14ac:dyDescent="0.25">
      <c r="C131" s="114" t="s">
        <v>50</v>
      </c>
      <c r="D131" s="113">
        <v>0</v>
      </c>
      <c r="E131" s="97">
        <v>0</v>
      </c>
      <c r="F131" s="97">
        <v>0</v>
      </c>
      <c r="G131" s="97">
        <v>0</v>
      </c>
      <c r="H131" s="97">
        <v>0</v>
      </c>
      <c r="I131" s="97">
        <v>1.139556</v>
      </c>
      <c r="J131" s="97">
        <v>0</v>
      </c>
    </row>
    <row r="132" spans="2:10" x14ac:dyDescent="0.25">
      <c r="C132" s="114" t="s">
        <v>71</v>
      </c>
      <c r="D132" s="113">
        <v>0</v>
      </c>
      <c r="E132" s="97">
        <v>2.1865860000000001</v>
      </c>
      <c r="F132" s="97">
        <v>0</v>
      </c>
      <c r="G132" s="97">
        <v>0</v>
      </c>
      <c r="H132" s="97">
        <v>0</v>
      </c>
      <c r="I132" s="97">
        <v>1.0227899999999999</v>
      </c>
      <c r="J132" s="97">
        <v>0</v>
      </c>
    </row>
    <row r="133" spans="2:10" x14ac:dyDescent="0.25">
      <c r="C133" s="95" t="s">
        <v>72</v>
      </c>
      <c r="D133" s="113">
        <v>0</v>
      </c>
      <c r="E133" s="97">
        <v>0</v>
      </c>
      <c r="F133" s="97">
        <v>0</v>
      </c>
      <c r="G133" s="97">
        <v>0</v>
      </c>
      <c r="H133" s="97">
        <v>0</v>
      </c>
      <c r="I133" s="97">
        <v>0</v>
      </c>
      <c r="J133" s="97">
        <v>0</v>
      </c>
    </row>
    <row r="134" spans="2:10" x14ac:dyDescent="0.25">
      <c r="B134" s="96"/>
      <c r="C134" s="96" t="s">
        <v>74</v>
      </c>
      <c r="D134" s="113">
        <v>0</v>
      </c>
      <c r="E134" s="97">
        <v>0</v>
      </c>
      <c r="F134" s="97">
        <v>0</v>
      </c>
      <c r="G134" s="97">
        <v>0</v>
      </c>
      <c r="H134" s="97">
        <v>0</v>
      </c>
      <c r="I134" s="97">
        <v>0</v>
      </c>
      <c r="J134" s="97">
        <v>0</v>
      </c>
    </row>
    <row r="135" spans="2:10" x14ac:dyDescent="0.25">
      <c r="B135" s="64"/>
      <c r="C135" s="100" t="s">
        <v>66</v>
      </c>
      <c r="D135" s="125">
        <v>0</v>
      </c>
      <c r="E135" s="77">
        <v>0</v>
      </c>
      <c r="F135" s="77">
        <v>0</v>
      </c>
      <c r="G135" s="77">
        <v>0</v>
      </c>
      <c r="H135" s="77">
        <v>0</v>
      </c>
      <c r="I135" s="77">
        <v>0</v>
      </c>
      <c r="J135" s="77">
        <v>0</v>
      </c>
    </row>
    <row r="136" spans="2:10" x14ac:dyDescent="0.25">
      <c r="B136" s="64"/>
      <c r="C136" s="100" t="s">
        <v>67</v>
      </c>
      <c r="D136" s="125">
        <v>0</v>
      </c>
      <c r="E136" s="77">
        <v>0</v>
      </c>
      <c r="F136" s="77">
        <v>0</v>
      </c>
      <c r="G136" s="77">
        <v>0</v>
      </c>
      <c r="H136" s="77">
        <v>0</v>
      </c>
      <c r="I136" s="77">
        <v>0</v>
      </c>
      <c r="J136" s="77">
        <v>0</v>
      </c>
    </row>
    <row r="137" spans="2:10" x14ac:dyDescent="0.25">
      <c r="B137" s="64"/>
      <c r="C137" s="100" t="s">
        <v>68</v>
      </c>
      <c r="D137" s="125">
        <v>0</v>
      </c>
      <c r="E137" s="77">
        <v>0</v>
      </c>
      <c r="F137" s="77">
        <v>0</v>
      </c>
      <c r="G137" s="77">
        <v>0</v>
      </c>
      <c r="H137" s="77">
        <v>0</v>
      </c>
      <c r="I137" s="77">
        <v>0</v>
      </c>
      <c r="J137" s="77">
        <v>0</v>
      </c>
    </row>
    <row r="138" spans="2:10" x14ac:dyDescent="0.25">
      <c r="B138" s="64"/>
      <c r="C138" s="100" t="s">
        <v>69</v>
      </c>
      <c r="D138" s="125">
        <v>0</v>
      </c>
      <c r="E138" s="77">
        <v>0</v>
      </c>
      <c r="F138" s="77">
        <v>0</v>
      </c>
      <c r="G138" s="77">
        <v>0</v>
      </c>
      <c r="H138" s="77">
        <v>0</v>
      </c>
      <c r="I138" s="77">
        <v>0</v>
      </c>
      <c r="J138" s="77">
        <v>0</v>
      </c>
    </row>
    <row r="139" spans="2:10" x14ac:dyDescent="0.25">
      <c r="B139" s="96"/>
      <c r="C139" s="96" t="s">
        <v>70</v>
      </c>
      <c r="D139" s="125">
        <v>0</v>
      </c>
      <c r="E139" s="77">
        <v>0</v>
      </c>
      <c r="F139" s="77">
        <v>0</v>
      </c>
      <c r="G139" s="77">
        <v>0</v>
      </c>
      <c r="H139" s="77">
        <v>0</v>
      </c>
      <c r="I139" s="77">
        <v>0</v>
      </c>
      <c r="J139" s="77">
        <v>0</v>
      </c>
    </row>
    <row r="140" spans="2:10" x14ac:dyDescent="0.25">
      <c r="B140" s="96"/>
      <c r="C140" s="96" t="s">
        <v>78</v>
      </c>
      <c r="D140" s="125">
        <v>0</v>
      </c>
      <c r="E140" s="77">
        <v>0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</row>
    <row r="141" spans="2:10" x14ac:dyDescent="0.25">
      <c r="B141" s="96"/>
      <c r="C141" s="96" t="s">
        <v>79</v>
      </c>
      <c r="D141" s="123">
        <v>0</v>
      </c>
      <c r="E141" s="146">
        <v>0</v>
      </c>
      <c r="F141" s="146">
        <v>0</v>
      </c>
      <c r="G141" s="146">
        <v>0</v>
      </c>
      <c r="H141" s="146">
        <v>0</v>
      </c>
      <c r="I141" s="146">
        <v>0</v>
      </c>
      <c r="J141" s="146">
        <v>0</v>
      </c>
    </row>
    <row r="142" spans="2:10" ht="15.75" thickBot="1" x14ac:dyDescent="0.3">
      <c r="B142" s="63"/>
      <c r="C142" s="63" t="s">
        <v>48</v>
      </c>
      <c r="D142" s="113">
        <v>0</v>
      </c>
      <c r="E142" s="97">
        <v>0</v>
      </c>
      <c r="F142" s="97">
        <v>0</v>
      </c>
      <c r="G142" s="97">
        <v>0</v>
      </c>
      <c r="H142" s="97">
        <v>0</v>
      </c>
      <c r="I142" s="97">
        <v>0</v>
      </c>
      <c r="J142" s="97">
        <v>0</v>
      </c>
    </row>
    <row r="143" spans="2:10" x14ac:dyDescent="0.25">
      <c r="B143" s="95" t="s">
        <v>41</v>
      </c>
      <c r="C143" s="95" t="s">
        <v>63</v>
      </c>
      <c r="D143" s="124">
        <v>0</v>
      </c>
      <c r="E143" s="65">
        <v>0.70772588499999989</v>
      </c>
      <c r="F143" s="65">
        <v>0.82117051500000016</v>
      </c>
      <c r="G143" s="65">
        <v>1.8985999999999998</v>
      </c>
      <c r="H143" s="65">
        <v>0</v>
      </c>
      <c r="I143" s="65">
        <v>1.1392749999999996</v>
      </c>
      <c r="J143" s="65">
        <v>0</v>
      </c>
    </row>
    <row r="144" spans="2:10" x14ac:dyDescent="0.25">
      <c r="C144" s="95" t="s">
        <v>64</v>
      </c>
      <c r="D144" s="113">
        <v>0</v>
      </c>
      <c r="E144" s="97">
        <v>0</v>
      </c>
      <c r="F144" s="97">
        <v>0</v>
      </c>
      <c r="G144" s="97">
        <v>0</v>
      </c>
      <c r="H144" s="97">
        <v>0</v>
      </c>
      <c r="I144" s="97">
        <v>0</v>
      </c>
      <c r="J144" s="97">
        <v>0</v>
      </c>
    </row>
    <row r="145" spans="2:10" x14ac:dyDescent="0.25">
      <c r="C145" s="95" t="s">
        <v>51</v>
      </c>
      <c r="D145" s="113">
        <v>0</v>
      </c>
      <c r="E145" s="97">
        <v>1.6798578</v>
      </c>
      <c r="F145" s="97">
        <v>1.7706999999999999</v>
      </c>
      <c r="G145" s="97">
        <v>5.9134648999999992</v>
      </c>
      <c r="H145" s="97">
        <v>0</v>
      </c>
      <c r="I145" s="97">
        <v>0</v>
      </c>
      <c r="J145" s="97">
        <v>0</v>
      </c>
    </row>
    <row r="146" spans="2:10" x14ac:dyDescent="0.25">
      <c r="C146" s="95" t="s">
        <v>49</v>
      </c>
      <c r="D146" s="113">
        <v>0</v>
      </c>
      <c r="E146" s="97">
        <v>0</v>
      </c>
      <c r="F146" s="97">
        <v>0</v>
      </c>
      <c r="G146" s="97">
        <v>0</v>
      </c>
      <c r="H146" s="97">
        <v>0</v>
      </c>
      <c r="I146" s="97">
        <v>0</v>
      </c>
      <c r="J146" s="97">
        <v>0</v>
      </c>
    </row>
    <row r="147" spans="2:10" x14ac:dyDescent="0.25">
      <c r="C147" s="95" t="s">
        <v>85</v>
      </c>
      <c r="D147" s="113">
        <v>0</v>
      </c>
      <c r="E147" s="97"/>
      <c r="F147" s="97"/>
      <c r="G147" s="97"/>
      <c r="H147" s="97"/>
      <c r="I147" s="97"/>
      <c r="J147" s="97"/>
    </row>
    <row r="148" spans="2:10" x14ac:dyDescent="0.25">
      <c r="C148" s="114" t="s">
        <v>50</v>
      </c>
      <c r="D148" s="113">
        <v>0</v>
      </c>
      <c r="E148" s="97">
        <v>0.82529700000000006</v>
      </c>
      <c r="F148" s="97">
        <v>0</v>
      </c>
      <c r="G148" s="97">
        <v>0.98092373500000007</v>
      </c>
      <c r="H148" s="97">
        <v>0</v>
      </c>
      <c r="I148" s="97">
        <v>0</v>
      </c>
      <c r="J148" s="97">
        <v>0</v>
      </c>
    </row>
    <row r="149" spans="2:10" x14ac:dyDescent="0.25">
      <c r="C149" s="114" t="s">
        <v>71</v>
      </c>
      <c r="D149" s="113">
        <v>0</v>
      </c>
      <c r="E149" s="97">
        <v>0</v>
      </c>
      <c r="F149" s="97">
        <v>0</v>
      </c>
      <c r="G149" s="97">
        <v>0</v>
      </c>
      <c r="H149" s="97">
        <v>0</v>
      </c>
      <c r="I149" s="97">
        <v>0</v>
      </c>
      <c r="J149" s="97">
        <v>0</v>
      </c>
    </row>
    <row r="150" spans="2:10" x14ac:dyDescent="0.25">
      <c r="C150" s="95" t="s">
        <v>72</v>
      </c>
      <c r="D150" s="113">
        <v>0</v>
      </c>
      <c r="E150" s="97">
        <v>0</v>
      </c>
      <c r="F150" s="97">
        <v>0</v>
      </c>
      <c r="G150" s="97">
        <v>0</v>
      </c>
      <c r="H150" s="97">
        <v>0</v>
      </c>
      <c r="I150" s="97">
        <v>0</v>
      </c>
      <c r="J150" s="97">
        <v>0</v>
      </c>
    </row>
    <row r="151" spans="2:10" x14ac:dyDescent="0.25">
      <c r="B151" s="96"/>
      <c r="C151" s="96" t="s">
        <v>74</v>
      </c>
      <c r="D151" s="113">
        <v>0</v>
      </c>
      <c r="E151" s="97">
        <v>0</v>
      </c>
      <c r="F151" s="97">
        <v>0</v>
      </c>
      <c r="G151" s="97">
        <v>0</v>
      </c>
      <c r="H151" s="97">
        <v>0</v>
      </c>
      <c r="I151" s="97">
        <v>0</v>
      </c>
      <c r="J151" s="97">
        <v>0</v>
      </c>
    </row>
    <row r="152" spans="2:10" x14ac:dyDescent="0.25">
      <c r="B152" s="64"/>
      <c r="C152" s="100" t="s">
        <v>66</v>
      </c>
      <c r="D152" s="125">
        <v>0</v>
      </c>
      <c r="E152" s="77">
        <v>0</v>
      </c>
      <c r="F152" s="77">
        <v>0</v>
      </c>
      <c r="G152" s="77">
        <v>0</v>
      </c>
      <c r="H152" s="77">
        <v>0</v>
      </c>
      <c r="I152" s="77">
        <v>0</v>
      </c>
      <c r="J152" s="77">
        <v>0</v>
      </c>
    </row>
    <row r="153" spans="2:10" x14ac:dyDescent="0.25">
      <c r="B153" s="64"/>
      <c r="C153" s="100" t="s">
        <v>67</v>
      </c>
      <c r="D153" s="125">
        <v>0</v>
      </c>
      <c r="E153" s="77">
        <v>0</v>
      </c>
      <c r="F153" s="77">
        <v>0</v>
      </c>
      <c r="G153" s="77">
        <v>0</v>
      </c>
      <c r="H153" s="77">
        <v>0</v>
      </c>
      <c r="I153" s="77">
        <v>0</v>
      </c>
      <c r="J153" s="77">
        <v>0</v>
      </c>
    </row>
    <row r="154" spans="2:10" x14ac:dyDescent="0.25">
      <c r="B154" s="64"/>
      <c r="C154" s="100" t="s">
        <v>68</v>
      </c>
      <c r="D154" s="125">
        <v>0</v>
      </c>
      <c r="E154" s="77">
        <v>0</v>
      </c>
      <c r="F154" s="77">
        <v>0</v>
      </c>
      <c r="G154" s="77">
        <v>0</v>
      </c>
      <c r="H154" s="77">
        <v>0</v>
      </c>
      <c r="I154" s="77">
        <v>0</v>
      </c>
      <c r="J154" s="77">
        <v>0</v>
      </c>
    </row>
    <row r="155" spans="2:10" x14ac:dyDescent="0.25">
      <c r="B155" s="64"/>
      <c r="C155" s="100" t="s">
        <v>69</v>
      </c>
      <c r="D155" s="125">
        <v>0</v>
      </c>
      <c r="E155" s="77">
        <v>0</v>
      </c>
      <c r="F155" s="77">
        <v>0</v>
      </c>
      <c r="G155" s="77">
        <v>0</v>
      </c>
      <c r="H155" s="77">
        <v>0</v>
      </c>
      <c r="I155" s="77">
        <v>0</v>
      </c>
      <c r="J155" s="77">
        <v>0</v>
      </c>
    </row>
    <row r="156" spans="2:10" x14ac:dyDescent="0.25">
      <c r="B156" s="96"/>
      <c r="C156" s="96" t="s">
        <v>70</v>
      </c>
      <c r="D156" s="125">
        <v>0</v>
      </c>
      <c r="E156" s="77">
        <v>0</v>
      </c>
      <c r="F156" s="77">
        <v>0</v>
      </c>
      <c r="G156" s="77">
        <v>0</v>
      </c>
      <c r="H156" s="77">
        <v>0</v>
      </c>
      <c r="I156" s="77">
        <v>0</v>
      </c>
      <c r="J156" s="77">
        <v>0</v>
      </c>
    </row>
    <row r="157" spans="2:10" x14ac:dyDescent="0.25">
      <c r="B157" s="96"/>
      <c r="C157" s="96" t="s">
        <v>78</v>
      </c>
      <c r="D157" s="125">
        <v>0</v>
      </c>
      <c r="E157" s="77">
        <v>0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</row>
    <row r="158" spans="2:10" x14ac:dyDescent="0.25">
      <c r="B158" s="96"/>
      <c r="C158" s="96" t="s">
        <v>79</v>
      </c>
      <c r="D158" s="123">
        <v>0</v>
      </c>
      <c r="E158" s="146">
        <v>0</v>
      </c>
      <c r="F158" s="146">
        <v>0</v>
      </c>
      <c r="G158" s="146">
        <v>0</v>
      </c>
      <c r="H158" s="146">
        <v>0</v>
      </c>
      <c r="I158" s="146">
        <v>0</v>
      </c>
      <c r="J158" s="146">
        <v>0</v>
      </c>
    </row>
    <row r="159" spans="2:10" ht="15.75" thickBot="1" x14ac:dyDescent="0.3">
      <c r="B159" s="63"/>
      <c r="C159" s="63" t="s">
        <v>48</v>
      </c>
      <c r="D159" s="113">
        <v>0</v>
      </c>
      <c r="E159" s="97">
        <v>0</v>
      </c>
      <c r="F159" s="97">
        <v>0</v>
      </c>
      <c r="G159" s="97">
        <v>0</v>
      </c>
      <c r="H159" s="97">
        <v>0</v>
      </c>
      <c r="I159" s="97">
        <v>0</v>
      </c>
      <c r="J159" s="97">
        <v>0</v>
      </c>
    </row>
    <row r="160" spans="2:10" x14ac:dyDescent="0.25">
      <c r="B160" s="95" t="s">
        <v>107</v>
      </c>
      <c r="C160" s="95" t="s">
        <v>63</v>
      </c>
      <c r="D160" s="155">
        <v>0</v>
      </c>
      <c r="E160" s="157">
        <v>0</v>
      </c>
      <c r="F160" s="157">
        <v>0.49895767499999999</v>
      </c>
      <c r="G160" s="157">
        <v>2.1835623249999996</v>
      </c>
      <c r="H160" s="157">
        <v>1.492500000000001</v>
      </c>
      <c r="I160" s="157">
        <v>4.0514899999992693E-3</v>
      </c>
      <c r="J160" s="157">
        <v>0</v>
      </c>
    </row>
    <row r="161" spans="2:10" x14ac:dyDescent="0.25">
      <c r="C161" s="95" t="s">
        <v>64</v>
      </c>
      <c r="D161" s="113">
        <v>0</v>
      </c>
      <c r="E161" s="97">
        <v>0</v>
      </c>
      <c r="F161" s="97">
        <v>0</v>
      </c>
      <c r="G161" s="97">
        <v>0.80337599999999998</v>
      </c>
      <c r="H161" s="97">
        <v>0</v>
      </c>
      <c r="I161" s="97">
        <v>0</v>
      </c>
      <c r="J161" s="97">
        <v>0</v>
      </c>
    </row>
    <row r="162" spans="2:10" x14ac:dyDescent="0.25">
      <c r="C162" s="95" t="s">
        <v>51</v>
      </c>
      <c r="D162" s="113">
        <v>0</v>
      </c>
      <c r="E162" s="97">
        <v>3.213121348</v>
      </c>
      <c r="F162" s="97">
        <v>0</v>
      </c>
      <c r="G162" s="97">
        <v>7.4530025369999988</v>
      </c>
      <c r="H162" s="97">
        <v>0</v>
      </c>
      <c r="I162" s="97">
        <v>0</v>
      </c>
      <c r="J162" s="97">
        <v>0</v>
      </c>
    </row>
    <row r="163" spans="2:10" x14ac:dyDescent="0.25">
      <c r="C163" s="95" t="s">
        <v>49</v>
      </c>
      <c r="D163" s="113">
        <v>0</v>
      </c>
      <c r="E163" s="97">
        <v>3.8412714000000001E-2</v>
      </c>
      <c r="F163" s="97">
        <v>8.0158569999999943E-3</v>
      </c>
      <c r="G163" s="97">
        <v>0.109571429</v>
      </c>
      <c r="H163" s="97">
        <v>0</v>
      </c>
      <c r="I163" s="97">
        <v>0</v>
      </c>
      <c r="J163" s="97">
        <v>0</v>
      </c>
    </row>
    <row r="164" spans="2:10" x14ac:dyDescent="0.25">
      <c r="C164" s="95" t="s">
        <v>85</v>
      </c>
      <c r="D164" s="113">
        <v>0</v>
      </c>
      <c r="E164" s="97">
        <v>0</v>
      </c>
      <c r="F164" s="97">
        <v>0</v>
      </c>
      <c r="G164" s="97">
        <v>0</v>
      </c>
      <c r="H164" s="97">
        <v>0</v>
      </c>
      <c r="I164" s="97">
        <v>0</v>
      </c>
      <c r="J164" s="97">
        <v>0</v>
      </c>
    </row>
    <row r="165" spans="2:10" x14ac:dyDescent="0.25">
      <c r="C165" s="114" t="s">
        <v>50</v>
      </c>
      <c r="D165" s="113">
        <v>0</v>
      </c>
      <c r="E165" s="97">
        <v>0</v>
      </c>
      <c r="F165" s="97">
        <v>0</v>
      </c>
      <c r="G165" s="97">
        <v>0</v>
      </c>
      <c r="H165" s="97">
        <v>0</v>
      </c>
      <c r="I165" s="97">
        <v>0</v>
      </c>
      <c r="J165" s="97">
        <v>0</v>
      </c>
    </row>
    <row r="166" spans="2:10" x14ac:dyDescent="0.25">
      <c r="C166" s="114" t="s">
        <v>71</v>
      </c>
      <c r="D166" s="113">
        <v>0</v>
      </c>
      <c r="E166" s="97">
        <v>0.38230500000000001</v>
      </c>
      <c r="F166" s="97">
        <v>0</v>
      </c>
      <c r="G166" s="97">
        <v>0</v>
      </c>
      <c r="H166" s="97">
        <v>0</v>
      </c>
      <c r="I166" s="97">
        <v>0</v>
      </c>
      <c r="J166" s="97">
        <v>0</v>
      </c>
    </row>
    <row r="167" spans="2:10" x14ac:dyDescent="0.25">
      <c r="C167" s="95" t="s">
        <v>72</v>
      </c>
      <c r="D167" s="113">
        <v>0</v>
      </c>
      <c r="E167" s="97">
        <v>1.7412500000000001E-2</v>
      </c>
      <c r="F167" s="97">
        <v>0</v>
      </c>
      <c r="G167" s="97">
        <v>2.4875000000000001E-2</v>
      </c>
      <c r="H167" s="97">
        <v>0</v>
      </c>
      <c r="I167" s="97">
        <v>0</v>
      </c>
      <c r="J167" s="97">
        <v>0</v>
      </c>
    </row>
    <row r="168" spans="2:10" x14ac:dyDescent="0.25">
      <c r="B168" s="96"/>
      <c r="C168" s="96" t="s">
        <v>74</v>
      </c>
      <c r="D168" s="113">
        <v>0</v>
      </c>
      <c r="E168" s="97">
        <v>0</v>
      </c>
      <c r="F168" s="97">
        <v>0</v>
      </c>
      <c r="G168" s="97">
        <v>0</v>
      </c>
      <c r="H168" s="97">
        <v>0</v>
      </c>
      <c r="I168" s="97">
        <v>0</v>
      </c>
      <c r="J168" s="97">
        <v>0</v>
      </c>
    </row>
    <row r="169" spans="2:10" x14ac:dyDescent="0.25">
      <c r="B169" s="64"/>
      <c r="C169" s="100" t="s">
        <v>66</v>
      </c>
      <c r="D169" s="113">
        <v>0</v>
      </c>
      <c r="E169" s="97">
        <v>0</v>
      </c>
      <c r="F169" s="97">
        <v>0</v>
      </c>
      <c r="G169" s="97">
        <v>0</v>
      </c>
      <c r="H169" s="97">
        <v>0</v>
      </c>
      <c r="I169" s="97">
        <v>0</v>
      </c>
      <c r="J169" s="97">
        <v>0</v>
      </c>
    </row>
    <row r="170" spans="2:10" x14ac:dyDescent="0.25">
      <c r="B170" s="64"/>
      <c r="C170" s="100" t="s">
        <v>67</v>
      </c>
      <c r="D170" s="113">
        <v>0</v>
      </c>
      <c r="E170" s="97">
        <v>0</v>
      </c>
      <c r="F170" s="97">
        <v>0</v>
      </c>
      <c r="G170" s="97">
        <v>0</v>
      </c>
      <c r="H170" s="97">
        <v>0</v>
      </c>
      <c r="I170" s="97">
        <v>0</v>
      </c>
      <c r="J170" s="97">
        <v>0</v>
      </c>
    </row>
    <row r="171" spans="2:10" x14ac:dyDescent="0.25">
      <c r="B171" s="64"/>
      <c r="C171" s="100" t="s">
        <v>68</v>
      </c>
      <c r="D171" s="113">
        <v>0</v>
      </c>
      <c r="E171" s="97">
        <v>0</v>
      </c>
      <c r="F171" s="97">
        <v>0</v>
      </c>
      <c r="G171" s="97">
        <v>0</v>
      </c>
      <c r="H171" s="97">
        <v>0</v>
      </c>
      <c r="I171" s="97">
        <v>0</v>
      </c>
      <c r="J171" s="97">
        <v>0</v>
      </c>
    </row>
    <row r="172" spans="2:10" x14ac:dyDescent="0.25">
      <c r="B172" s="64"/>
      <c r="C172" s="100" t="s">
        <v>69</v>
      </c>
      <c r="D172" s="113">
        <v>0</v>
      </c>
      <c r="E172" s="97">
        <v>0</v>
      </c>
      <c r="F172" s="97">
        <v>0</v>
      </c>
      <c r="G172" s="97">
        <v>0</v>
      </c>
      <c r="H172" s="97">
        <v>0</v>
      </c>
      <c r="I172" s="97">
        <v>0</v>
      </c>
      <c r="J172" s="97">
        <v>0</v>
      </c>
    </row>
    <row r="173" spans="2:10" x14ac:dyDescent="0.25">
      <c r="B173" s="96"/>
      <c r="C173" s="96" t="s">
        <v>70</v>
      </c>
      <c r="D173" s="113">
        <v>0</v>
      </c>
      <c r="E173" s="97">
        <v>0</v>
      </c>
      <c r="F173" s="97">
        <v>0</v>
      </c>
      <c r="G173" s="97">
        <v>0</v>
      </c>
      <c r="H173" s="97">
        <v>0</v>
      </c>
      <c r="I173" s="97">
        <v>0</v>
      </c>
      <c r="J173" s="97">
        <v>0</v>
      </c>
    </row>
    <row r="174" spans="2:10" x14ac:dyDescent="0.25">
      <c r="B174" s="96"/>
      <c r="C174" s="96" t="s">
        <v>78</v>
      </c>
      <c r="D174" s="113">
        <v>0</v>
      </c>
      <c r="E174" s="97">
        <v>0</v>
      </c>
      <c r="F174" s="97">
        <v>0</v>
      </c>
      <c r="G174" s="97">
        <v>0</v>
      </c>
      <c r="H174" s="97">
        <v>0</v>
      </c>
      <c r="I174" s="97">
        <v>0</v>
      </c>
      <c r="J174" s="97">
        <v>0</v>
      </c>
    </row>
    <row r="175" spans="2:10" x14ac:dyDescent="0.25">
      <c r="B175" s="96"/>
      <c r="C175" s="96" t="s">
        <v>79</v>
      </c>
      <c r="D175" s="113">
        <v>0</v>
      </c>
      <c r="E175" s="97">
        <v>0</v>
      </c>
      <c r="F175" s="97">
        <v>0</v>
      </c>
      <c r="G175" s="97">
        <v>0</v>
      </c>
      <c r="H175" s="97">
        <v>0</v>
      </c>
      <c r="I175" s="97">
        <v>0</v>
      </c>
      <c r="J175" s="97">
        <v>0</v>
      </c>
    </row>
    <row r="176" spans="2:10" ht="15.75" thickBot="1" x14ac:dyDescent="0.3">
      <c r="B176" s="63"/>
      <c r="C176" s="63" t="s">
        <v>48</v>
      </c>
      <c r="D176" s="144">
        <v>0</v>
      </c>
      <c r="E176" s="72">
        <v>0</v>
      </c>
      <c r="F176" s="72">
        <v>0</v>
      </c>
      <c r="G176" s="72">
        <v>0</v>
      </c>
      <c r="H176" s="72">
        <v>0</v>
      </c>
      <c r="I176" s="72">
        <v>0</v>
      </c>
      <c r="J176" s="72">
        <v>0</v>
      </c>
    </row>
    <row r="177" spans="2:10" x14ac:dyDescent="0.25">
      <c r="B177" s="95" t="s">
        <v>106</v>
      </c>
      <c r="C177" s="95" t="s">
        <v>63</v>
      </c>
      <c r="D177" s="155">
        <v>0</v>
      </c>
      <c r="E177" s="156">
        <v>0</v>
      </c>
      <c r="F177" s="157">
        <v>0</v>
      </c>
      <c r="G177" s="157">
        <v>0.51739999999999997</v>
      </c>
      <c r="H177" s="157">
        <v>0</v>
      </c>
      <c r="I177" s="157">
        <v>1.0347004999999965E-2</v>
      </c>
      <c r="J177" s="157">
        <v>0.47347470799999991</v>
      </c>
    </row>
    <row r="178" spans="2:10" x14ac:dyDescent="0.25">
      <c r="C178" s="95" t="s">
        <v>64</v>
      </c>
      <c r="D178" s="113">
        <v>0</v>
      </c>
      <c r="E178" s="158">
        <v>0</v>
      </c>
      <c r="F178" s="97">
        <v>1.6890000000000001</v>
      </c>
      <c r="G178" s="97">
        <v>0</v>
      </c>
      <c r="H178" s="97">
        <v>0</v>
      </c>
      <c r="I178" s="97">
        <v>0</v>
      </c>
      <c r="J178" s="97">
        <v>0</v>
      </c>
    </row>
    <row r="179" spans="2:10" x14ac:dyDescent="0.25">
      <c r="C179" s="95" t="s">
        <v>51</v>
      </c>
      <c r="D179" s="113">
        <v>0</v>
      </c>
      <c r="E179" s="97">
        <v>8.9722749999999998</v>
      </c>
      <c r="F179" s="97">
        <v>0</v>
      </c>
      <c r="G179" s="97">
        <v>9.8991573129999999</v>
      </c>
      <c r="H179" s="97">
        <v>0</v>
      </c>
      <c r="I179" s="97">
        <v>0</v>
      </c>
      <c r="J179" s="97">
        <v>0</v>
      </c>
    </row>
    <row r="180" spans="2:10" x14ac:dyDescent="0.25">
      <c r="C180" s="95" t="s">
        <v>49</v>
      </c>
      <c r="D180" s="113">
        <v>0</v>
      </c>
      <c r="E180" s="97">
        <v>0.51184292499999995</v>
      </c>
      <c r="F180" s="97">
        <v>0</v>
      </c>
      <c r="G180" s="97">
        <v>2.3460000000000001</v>
      </c>
      <c r="H180" s="97">
        <v>0</v>
      </c>
      <c r="I180" s="97">
        <v>0</v>
      </c>
      <c r="J180" s="97">
        <v>0</v>
      </c>
    </row>
    <row r="181" spans="2:10" x14ac:dyDescent="0.25">
      <c r="C181" s="95" t="s">
        <v>85</v>
      </c>
      <c r="D181" s="113">
        <v>0</v>
      </c>
      <c r="E181" s="97">
        <v>0</v>
      </c>
      <c r="F181" s="97">
        <v>0</v>
      </c>
      <c r="G181" s="97">
        <v>0</v>
      </c>
      <c r="H181" s="97">
        <v>0</v>
      </c>
      <c r="I181" s="97">
        <v>0</v>
      </c>
      <c r="J181" s="97">
        <v>0</v>
      </c>
    </row>
    <row r="182" spans="2:10" x14ac:dyDescent="0.25">
      <c r="C182" s="114" t="s">
        <v>50</v>
      </c>
      <c r="D182" s="113">
        <v>0</v>
      </c>
      <c r="E182" s="97">
        <v>0</v>
      </c>
      <c r="F182" s="97">
        <v>0</v>
      </c>
      <c r="G182" s="97">
        <v>0</v>
      </c>
      <c r="H182" s="97">
        <v>0</v>
      </c>
      <c r="I182" s="97">
        <v>0</v>
      </c>
      <c r="J182" s="97">
        <v>0</v>
      </c>
    </row>
    <row r="183" spans="2:10" x14ac:dyDescent="0.25">
      <c r="C183" s="114" t="s">
        <v>71</v>
      </c>
      <c r="D183" s="113">
        <v>0</v>
      </c>
      <c r="E183" s="97">
        <v>3.7567583129999993</v>
      </c>
      <c r="F183" s="97">
        <v>0</v>
      </c>
      <c r="G183" s="97">
        <v>0</v>
      </c>
      <c r="H183" s="97">
        <v>0</v>
      </c>
      <c r="I183" s="97">
        <v>0</v>
      </c>
      <c r="J183" s="97">
        <v>0</v>
      </c>
    </row>
    <row r="184" spans="2:10" x14ac:dyDescent="0.25">
      <c r="C184" s="95" t="s">
        <v>72</v>
      </c>
      <c r="D184" s="113">
        <v>0</v>
      </c>
      <c r="E184" s="97">
        <v>0</v>
      </c>
      <c r="F184" s="97">
        <v>0</v>
      </c>
      <c r="G184" s="97">
        <v>0</v>
      </c>
      <c r="H184" s="97">
        <v>0</v>
      </c>
      <c r="I184" s="97">
        <v>0</v>
      </c>
      <c r="J184" s="97">
        <v>0</v>
      </c>
    </row>
    <row r="185" spans="2:10" x14ac:dyDescent="0.25">
      <c r="B185" s="96"/>
      <c r="C185" s="96" t="s">
        <v>74</v>
      </c>
      <c r="D185" s="113">
        <v>0</v>
      </c>
      <c r="E185" s="97">
        <v>0</v>
      </c>
      <c r="F185" s="97">
        <v>0</v>
      </c>
      <c r="G185" s="97">
        <v>0</v>
      </c>
      <c r="H185" s="97">
        <v>0</v>
      </c>
      <c r="I185" s="97">
        <v>0</v>
      </c>
      <c r="J185" s="97">
        <v>0</v>
      </c>
    </row>
    <row r="186" spans="2:10" x14ac:dyDescent="0.25">
      <c r="B186" s="64"/>
      <c r="C186" s="100" t="s">
        <v>66</v>
      </c>
      <c r="D186" s="113">
        <v>0</v>
      </c>
      <c r="E186" s="97">
        <v>0</v>
      </c>
      <c r="F186" s="97">
        <v>0</v>
      </c>
      <c r="G186" s="97">
        <v>0</v>
      </c>
      <c r="H186" s="97">
        <v>0</v>
      </c>
      <c r="I186" s="97">
        <v>0</v>
      </c>
      <c r="J186" s="97">
        <v>0</v>
      </c>
    </row>
    <row r="187" spans="2:10" x14ac:dyDescent="0.25">
      <c r="B187" s="64"/>
      <c r="C187" s="100" t="s">
        <v>67</v>
      </c>
      <c r="D187" s="113">
        <v>0</v>
      </c>
      <c r="E187" s="97">
        <v>0</v>
      </c>
      <c r="F187" s="97">
        <v>0</v>
      </c>
      <c r="G187" s="97">
        <v>0</v>
      </c>
      <c r="H187" s="97">
        <v>0</v>
      </c>
      <c r="I187" s="97">
        <v>0</v>
      </c>
      <c r="J187" s="97">
        <v>0</v>
      </c>
    </row>
    <row r="188" spans="2:10" x14ac:dyDescent="0.25">
      <c r="B188" s="64"/>
      <c r="C188" s="100" t="s">
        <v>68</v>
      </c>
      <c r="D188" s="113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</row>
    <row r="189" spans="2:10" x14ac:dyDescent="0.25">
      <c r="B189" s="64"/>
      <c r="C189" s="100" t="s">
        <v>69</v>
      </c>
      <c r="D189" s="113">
        <v>0</v>
      </c>
      <c r="E189" s="97">
        <v>0</v>
      </c>
      <c r="F189" s="97">
        <v>0</v>
      </c>
      <c r="G189" s="97">
        <v>0</v>
      </c>
      <c r="H189" s="97">
        <v>0</v>
      </c>
      <c r="I189" s="97">
        <v>0</v>
      </c>
      <c r="J189" s="97">
        <v>0</v>
      </c>
    </row>
    <row r="190" spans="2:10" x14ac:dyDescent="0.25">
      <c r="B190" s="96"/>
      <c r="C190" s="96" t="s">
        <v>70</v>
      </c>
      <c r="D190" s="113">
        <v>0</v>
      </c>
      <c r="E190" s="97">
        <v>0</v>
      </c>
      <c r="F190" s="97">
        <v>0</v>
      </c>
      <c r="G190" s="97">
        <v>0</v>
      </c>
      <c r="H190" s="97">
        <v>0</v>
      </c>
      <c r="I190" s="97">
        <v>0</v>
      </c>
      <c r="J190" s="97">
        <v>0</v>
      </c>
    </row>
    <row r="191" spans="2:10" x14ac:dyDescent="0.25">
      <c r="B191" s="96"/>
      <c r="C191" s="96" t="s">
        <v>78</v>
      </c>
      <c r="D191" s="113">
        <v>0</v>
      </c>
      <c r="E191" s="97">
        <v>0</v>
      </c>
      <c r="F191" s="97">
        <v>0</v>
      </c>
      <c r="G191" s="97">
        <v>0</v>
      </c>
      <c r="H191" s="97">
        <v>0</v>
      </c>
      <c r="I191" s="97">
        <v>0</v>
      </c>
      <c r="J191" s="97">
        <v>0</v>
      </c>
    </row>
    <row r="192" spans="2:10" x14ac:dyDescent="0.25">
      <c r="B192" s="96"/>
      <c r="C192" s="96" t="s">
        <v>79</v>
      </c>
      <c r="D192" s="113">
        <v>0</v>
      </c>
      <c r="E192" s="97">
        <v>0</v>
      </c>
      <c r="F192" s="97">
        <v>0</v>
      </c>
      <c r="G192" s="97">
        <v>0</v>
      </c>
      <c r="H192" s="97">
        <v>0</v>
      </c>
      <c r="I192" s="97">
        <v>0</v>
      </c>
      <c r="J192" s="97">
        <v>0</v>
      </c>
    </row>
    <row r="193" spans="2:10" ht="15.75" thickBot="1" x14ac:dyDescent="0.3">
      <c r="B193" s="63"/>
      <c r="C193" s="63" t="s">
        <v>48</v>
      </c>
      <c r="D193" s="144">
        <v>0</v>
      </c>
      <c r="E193" s="97">
        <v>0</v>
      </c>
      <c r="F193" s="97">
        <v>0</v>
      </c>
      <c r="G193" s="97">
        <v>0</v>
      </c>
      <c r="H193" s="97">
        <v>0</v>
      </c>
      <c r="I193" s="97">
        <v>0</v>
      </c>
      <c r="J193" s="97">
        <v>0</v>
      </c>
    </row>
    <row r="194" spans="2:10" x14ac:dyDescent="0.25">
      <c r="B194" s="95" t="s">
        <v>33</v>
      </c>
      <c r="C194" s="95" t="s">
        <v>63</v>
      </c>
      <c r="D194" s="124">
        <v>0</v>
      </c>
      <c r="E194" s="65">
        <v>0</v>
      </c>
      <c r="F194" s="65">
        <v>0</v>
      </c>
      <c r="G194" s="65">
        <v>0</v>
      </c>
      <c r="H194" s="65">
        <v>0</v>
      </c>
      <c r="I194" s="65">
        <v>0.17401174700000002</v>
      </c>
      <c r="J194" s="65">
        <v>0</v>
      </c>
    </row>
    <row r="195" spans="2:10" x14ac:dyDescent="0.25">
      <c r="C195" s="95" t="s">
        <v>64</v>
      </c>
      <c r="D195" s="113">
        <v>0</v>
      </c>
      <c r="E195" s="97">
        <v>0</v>
      </c>
      <c r="F195" s="97">
        <v>0</v>
      </c>
      <c r="G195" s="97">
        <v>0</v>
      </c>
      <c r="H195" s="97">
        <v>0</v>
      </c>
      <c r="I195" s="97">
        <v>0</v>
      </c>
      <c r="J195" s="97">
        <v>0</v>
      </c>
    </row>
    <row r="196" spans="2:10" x14ac:dyDescent="0.25">
      <c r="C196" s="95" t="s">
        <v>51</v>
      </c>
      <c r="D196" s="113">
        <v>0</v>
      </c>
      <c r="E196" s="97">
        <v>0</v>
      </c>
      <c r="F196" s="97">
        <v>0</v>
      </c>
      <c r="G196" s="97">
        <v>0</v>
      </c>
      <c r="H196" s="97">
        <v>0</v>
      </c>
      <c r="I196" s="97">
        <v>0</v>
      </c>
      <c r="J196" s="97">
        <v>0</v>
      </c>
    </row>
    <row r="197" spans="2:10" x14ac:dyDescent="0.25">
      <c r="C197" s="95" t="s">
        <v>49</v>
      </c>
      <c r="D197" s="113">
        <v>0</v>
      </c>
      <c r="E197" s="97">
        <v>0</v>
      </c>
      <c r="F197" s="97">
        <v>0</v>
      </c>
      <c r="G197" s="97">
        <v>0</v>
      </c>
      <c r="H197" s="97">
        <v>0</v>
      </c>
      <c r="I197" s="97">
        <v>0</v>
      </c>
      <c r="J197" s="97">
        <v>0</v>
      </c>
    </row>
    <row r="198" spans="2:10" x14ac:dyDescent="0.25">
      <c r="C198" s="95" t="s">
        <v>85</v>
      </c>
      <c r="D198" s="113">
        <v>0</v>
      </c>
      <c r="E198" s="97"/>
      <c r="F198" s="97"/>
      <c r="G198" s="97"/>
      <c r="H198" s="97"/>
      <c r="I198" s="97"/>
      <c r="J198" s="97"/>
    </row>
    <row r="199" spans="2:10" x14ac:dyDescent="0.25">
      <c r="C199" s="114" t="s">
        <v>50</v>
      </c>
      <c r="D199" s="113">
        <v>0</v>
      </c>
      <c r="E199" s="97">
        <v>0</v>
      </c>
      <c r="F199" s="97">
        <v>0</v>
      </c>
      <c r="G199" s="97">
        <v>0</v>
      </c>
      <c r="H199" s="97">
        <v>0</v>
      </c>
      <c r="I199" s="97">
        <v>0</v>
      </c>
      <c r="J199" s="97">
        <v>0</v>
      </c>
    </row>
    <row r="200" spans="2:10" x14ac:dyDescent="0.25">
      <c r="C200" s="114" t="s">
        <v>71</v>
      </c>
      <c r="D200" s="113">
        <v>0</v>
      </c>
      <c r="E200" s="97">
        <v>0</v>
      </c>
      <c r="F200" s="97">
        <v>0</v>
      </c>
      <c r="G200" s="97">
        <v>0</v>
      </c>
      <c r="H200" s="97">
        <v>0</v>
      </c>
      <c r="I200" s="97">
        <v>0</v>
      </c>
      <c r="J200" s="97">
        <v>0</v>
      </c>
    </row>
    <row r="201" spans="2:10" x14ac:dyDescent="0.25">
      <c r="C201" s="95" t="s">
        <v>72</v>
      </c>
      <c r="D201" s="113">
        <v>0</v>
      </c>
      <c r="E201" s="97">
        <v>0</v>
      </c>
      <c r="F201" s="97">
        <v>0</v>
      </c>
      <c r="G201" s="97">
        <v>0</v>
      </c>
      <c r="H201" s="97">
        <v>0</v>
      </c>
      <c r="I201" s="97">
        <v>0</v>
      </c>
      <c r="J201" s="97">
        <v>0</v>
      </c>
    </row>
    <row r="202" spans="2:10" x14ac:dyDescent="0.25">
      <c r="B202" s="96"/>
      <c r="C202" s="96" t="s">
        <v>74</v>
      </c>
      <c r="D202" s="113">
        <v>0</v>
      </c>
      <c r="E202" s="97">
        <v>0</v>
      </c>
      <c r="F202" s="97">
        <v>0</v>
      </c>
      <c r="G202" s="97">
        <v>0</v>
      </c>
      <c r="H202" s="97">
        <v>0</v>
      </c>
      <c r="I202" s="97">
        <v>0</v>
      </c>
      <c r="J202" s="97">
        <v>0</v>
      </c>
    </row>
    <row r="203" spans="2:10" x14ac:dyDescent="0.25">
      <c r="B203" s="64"/>
      <c r="C203" s="100" t="s">
        <v>66</v>
      </c>
      <c r="D203" s="125">
        <v>0</v>
      </c>
      <c r="E203" s="77">
        <v>0</v>
      </c>
      <c r="F203" s="77">
        <v>0</v>
      </c>
      <c r="G203" s="77">
        <v>0</v>
      </c>
      <c r="H203" s="77">
        <v>0</v>
      </c>
      <c r="I203" s="77">
        <v>0</v>
      </c>
      <c r="J203" s="77">
        <v>0</v>
      </c>
    </row>
    <row r="204" spans="2:10" x14ac:dyDescent="0.25">
      <c r="B204" s="64"/>
      <c r="C204" s="100" t="s">
        <v>67</v>
      </c>
      <c r="D204" s="125">
        <v>0</v>
      </c>
      <c r="E204" s="77">
        <v>0</v>
      </c>
      <c r="F204" s="77">
        <v>0</v>
      </c>
      <c r="G204" s="77">
        <v>0</v>
      </c>
      <c r="H204" s="77">
        <v>0</v>
      </c>
      <c r="I204" s="77">
        <v>0</v>
      </c>
      <c r="J204" s="77">
        <v>0</v>
      </c>
    </row>
    <row r="205" spans="2:10" x14ac:dyDescent="0.25">
      <c r="B205" s="64"/>
      <c r="C205" s="100" t="s">
        <v>68</v>
      </c>
      <c r="D205" s="125">
        <v>0</v>
      </c>
      <c r="E205" s="77">
        <v>0</v>
      </c>
      <c r="F205" s="77">
        <v>0</v>
      </c>
      <c r="G205" s="77">
        <v>0</v>
      </c>
      <c r="H205" s="77">
        <v>0</v>
      </c>
      <c r="I205" s="77">
        <v>0</v>
      </c>
      <c r="J205" s="77">
        <v>0</v>
      </c>
    </row>
    <row r="206" spans="2:10" x14ac:dyDescent="0.25">
      <c r="B206" s="64"/>
      <c r="C206" s="100" t="s">
        <v>69</v>
      </c>
      <c r="D206" s="125">
        <v>0</v>
      </c>
      <c r="E206" s="77">
        <v>0</v>
      </c>
      <c r="F206" s="77">
        <v>0</v>
      </c>
      <c r="G206" s="77">
        <v>0</v>
      </c>
      <c r="H206" s="77">
        <v>0</v>
      </c>
      <c r="I206" s="77">
        <v>0</v>
      </c>
      <c r="J206" s="77">
        <v>0</v>
      </c>
    </row>
    <row r="207" spans="2:10" x14ac:dyDescent="0.25">
      <c r="B207" s="96"/>
      <c r="C207" s="96" t="s">
        <v>70</v>
      </c>
      <c r="D207" s="125">
        <v>0</v>
      </c>
      <c r="E207" s="77">
        <v>0</v>
      </c>
      <c r="F207" s="77">
        <v>0</v>
      </c>
      <c r="G207" s="77">
        <v>0</v>
      </c>
      <c r="H207" s="77">
        <v>0</v>
      </c>
      <c r="I207" s="77">
        <v>0</v>
      </c>
      <c r="J207" s="77">
        <v>0</v>
      </c>
    </row>
    <row r="208" spans="2:10" x14ac:dyDescent="0.25">
      <c r="B208" s="96"/>
      <c r="C208" s="96" t="s">
        <v>78</v>
      </c>
      <c r="D208" s="125">
        <v>0</v>
      </c>
      <c r="E208" s="77">
        <v>0</v>
      </c>
      <c r="F208" s="77">
        <v>0</v>
      </c>
      <c r="G208" s="77">
        <v>0</v>
      </c>
      <c r="H208" s="77">
        <v>0</v>
      </c>
      <c r="I208" s="77">
        <v>0</v>
      </c>
      <c r="J208" s="77">
        <v>0</v>
      </c>
    </row>
    <row r="209" spans="2:10" x14ac:dyDescent="0.25">
      <c r="B209" s="96"/>
      <c r="C209" s="96" t="s">
        <v>79</v>
      </c>
      <c r="D209" s="123">
        <v>0</v>
      </c>
      <c r="E209" s="146">
        <v>0</v>
      </c>
      <c r="F209" s="146">
        <v>0</v>
      </c>
      <c r="G209" s="146">
        <v>0</v>
      </c>
      <c r="H209" s="146">
        <v>0</v>
      </c>
      <c r="I209" s="146">
        <v>0</v>
      </c>
      <c r="J209" s="146">
        <v>0</v>
      </c>
    </row>
    <row r="210" spans="2:10" ht="15.75" thickBot="1" x14ac:dyDescent="0.3">
      <c r="B210" s="63"/>
      <c r="C210" s="63" t="s">
        <v>48</v>
      </c>
      <c r="D210" s="113">
        <v>0</v>
      </c>
      <c r="E210" s="97">
        <v>0</v>
      </c>
      <c r="F210" s="97">
        <v>0</v>
      </c>
      <c r="G210" s="97">
        <v>0</v>
      </c>
      <c r="H210" s="97">
        <v>0</v>
      </c>
      <c r="I210" s="97">
        <v>0</v>
      </c>
      <c r="J210" s="97">
        <v>0</v>
      </c>
    </row>
    <row r="211" spans="2:10" x14ac:dyDescent="0.25">
      <c r="B211" s="95" t="s">
        <v>37</v>
      </c>
      <c r="C211" s="95" t="s">
        <v>63</v>
      </c>
      <c r="D211" s="124">
        <v>0</v>
      </c>
      <c r="E211" s="65">
        <v>0</v>
      </c>
      <c r="F211" s="65">
        <v>0</v>
      </c>
      <c r="G211" s="65">
        <v>1.9253249999999997</v>
      </c>
      <c r="H211" s="65">
        <v>0</v>
      </c>
      <c r="I211" s="65">
        <v>6.8776229000000244E-2</v>
      </c>
      <c r="J211" s="65">
        <v>1.0547</v>
      </c>
    </row>
    <row r="212" spans="2:10" x14ac:dyDescent="0.25">
      <c r="C212" s="95" t="s">
        <v>64</v>
      </c>
      <c r="D212" s="113">
        <v>0</v>
      </c>
      <c r="E212" s="97">
        <v>1.387837996</v>
      </c>
      <c r="F212" s="97">
        <v>0</v>
      </c>
      <c r="G212" s="97">
        <v>0</v>
      </c>
      <c r="H212" s="97">
        <v>0</v>
      </c>
      <c r="I212" s="97">
        <v>0</v>
      </c>
      <c r="J212" s="97">
        <v>0.10766802000000002</v>
      </c>
    </row>
    <row r="213" spans="2:10" x14ac:dyDescent="0.25">
      <c r="C213" s="95" t="s">
        <v>51</v>
      </c>
      <c r="D213" s="113">
        <v>0</v>
      </c>
      <c r="E213" s="97">
        <v>0.60216200399999997</v>
      </c>
      <c r="F213" s="97">
        <v>0</v>
      </c>
      <c r="G213" s="97">
        <v>2.8437415500000003</v>
      </c>
      <c r="H213" s="97">
        <v>0</v>
      </c>
      <c r="I213" s="97">
        <v>0</v>
      </c>
      <c r="J213" s="97">
        <v>0</v>
      </c>
    </row>
    <row r="214" spans="2:10" x14ac:dyDescent="0.25">
      <c r="C214" s="95" t="s">
        <v>49</v>
      </c>
      <c r="D214" s="113">
        <v>0</v>
      </c>
      <c r="E214" s="97">
        <v>0</v>
      </c>
      <c r="F214" s="97">
        <v>0.58499999999999996</v>
      </c>
      <c r="G214" s="97">
        <v>0</v>
      </c>
      <c r="H214" s="97">
        <v>0</v>
      </c>
      <c r="I214" s="97">
        <v>0</v>
      </c>
      <c r="J214" s="97">
        <v>0</v>
      </c>
    </row>
    <row r="215" spans="2:10" x14ac:dyDescent="0.25">
      <c r="C215" s="95" t="s">
        <v>85</v>
      </c>
      <c r="D215" s="113">
        <v>0</v>
      </c>
      <c r="E215" s="97"/>
      <c r="F215" s="97"/>
      <c r="G215" s="97"/>
      <c r="H215" s="97"/>
      <c r="I215" s="97"/>
      <c r="J215" s="97"/>
    </row>
    <row r="216" spans="2:10" x14ac:dyDescent="0.25">
      <c r="C216" s="114" t="s">
        <v>50</v>
      </c>
      <c r="D216" s="113">
        <v>0</v>
      </c>
      <c r="E216" s="97">
        <v>0</v>
      </c>
      <c r="F216" s="97">
        <v>0</v>
      </c>
      <c r="G216" s="97">
        <v>0</v>
      </c>
      <c r="H216" s="97">
        <v>0</v>
      </c>
      <c r="I216" s="97">
        <v>0</v>
      </c>
      <c r="J216" s="97">
        <v>0</v>
      </c>
    </row>
    <row r="217" spans="2:10" x14ac:dyDescent="0.25">
      <c r="C217" s="114" t="s">
        <v>71</v>
      </c>
      <c r="D217" s="113">
        <v>0</v>
      </c>
      <c r="E217" s="97">
        <v>0.54451155000000007</v>
      </c>
      <c r="F217" s="97">
        <v>0</v>
      </c>
      <c r="G217" s="97">
        <v>0</v>
      </c>
      <c r="H217" s="97">
        <v>0</v>
      </c>
      <c r="I217" s="97">
        <v>0</v>
      </c>
      <c r="J217" s="97">
        <v>0</v>
      </c>
    </row>
    <row r="218" spans="2:10" x14ac:dyDescent="0.25">
      <c r="C218" s="95" t="s">
        <v>72</v>
      </c>
      <c r="D218" s="113">
        <v>0</v>
      </c>
      <c r="E218" s="97">
        <v>0</v>
      </c>
      <c r="F218" s="97">
        <v>0</v>
      </c>
      <c r="G218" s="97">
        <v>0</v>
      </c>
      <c r="H218" s="97">
        <v>0</v>
      </c>
      <c r="I218" s="97">
        <v>0</v>
      </c>
      <c r="J218" s="97">
        <v>0</v>
      </c>
    </row>
    <row r="219" spans="2:10" x14ac:dyDescent="0.25">
      <c r="B219" s="96"/>
      <c r="C219" s="96" t="s">
        <v>74</v>
      </c>
      <c r="D219" s="113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0</v>
      </c>
    </row>
    <row r="220" spans="2:10" x14ac:dyDescent="0.25">
      <c r="B220" s="64"/>
      <c r="C220" s="100" t="s">
        <v>66</v>
      </c>
      <c r="D220" s="125">
        <v>0</v>
      </c>
      <c r="E220" s="77">
        <v>0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</row>
    <row r="221" spans="2:10" x14ac:dyDescent="0.25">
      <c r="B221" s="64"/>
      <c r="C221" s="100" t="s">
        <v>67</v>
      </c>
      <c r="D221" s="125">
        <v>0</v>
      </c>
      <c r="E221" s="77">
        <v>0</v>
      </c>
      <c r="F221" s="77">
        <v>0</v>
      </c>
      <c r="G221" s="77">
        <v>0</v>
      </c>
      <c r="H221" s="77">
        <v>0</v>
      </c>
      <c r="I221" s="77">
        <v>0</v>
      </c>
      <c r="J221" s="77">
        <v>0</v>
      </c>
    </row>
    <row r="222" spans="2:10" x14ac:dyDescent="0.25">
      <c r="B222" s="64"/>
      <c r="C222" s="100" t="s">
        <v>68</v>
      </c>
      <c r="D222" s="125">
        <v>0</v>
      </c>
      <c r="E222" s="77">
        <v>0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</row>
    <row r="223" spans="2:10" x14ac:dyDescent="0.25">
      <c r="B223" s="64"/>
      <c r="C223" s="100" t="s">
        <v>69</v>
      </c>
      <c r="D223" s="125">
        <v>0</v>
      </c>
      <c r="E223" s="77">
        <v>0</v>
      </c>
      <c r="F223" s="77">
        <v>0</v>
      </c>
      <c r="G223" s="77">
        <v>0</v>
      </c>
      <c r="H223" s="77">
        <v>0</v>
      </c>
      <c r="I223" s="77">
        <v>0</v>
      </c>
      <c r="J223" s="77">
        <v>0</v>
      </c>
    </row>
    <row r="224" spans="2:10" x14ac:dyDescent="0.25">
      <c r="B224" s="96"/>
      <c r="C224" s="96" t="s">
        <v>70</v>
      </c>
      <c r="D224" s="125">
        <v>0</v>
      </c>
      <c r="E224" s="77">
        <v>0</v>
      </c>
      <c r="F224" s="77">
        <v>0</v>
      </c>
      <c r="G224" s="77">
        <v>0</v>
      </c>
      <c r="H224" s="77">
        <v>0</v>
      </c>
      <c r="I224" s="77">
        <v>0</v>
      </c>
      <c r="J224" s="77">
        <v>0</v>
      </c>
    </row>
    <row r="225" spans="2:10" x14ac:dyDescent="0.25">
      <c r="B225" s="96"/>
      <c r="C225" s="96" t="s">
        <v>78</v>
      </c>
      <c r="D225" s="125">
        <v>0</v>
      </c>
      <c r="E225" s="77">
        <v>0</v>
      </c>
      <c r="F225" s="77">
        <v>0</v>
      </c>
      <c r="G225" s="77">
        <v>0</v>
      </c>
      <c r="H225" s="77">
        <v>0</v>
      </c>
      <c r="I225" s="77">
        <v>0</v>
      </c>
      <c r="J225" s="77">
        <v>0</v>
      </c>
    </row>
    <row r="226" spans="2:10" x14ac:dyDescent="0.25">
      <c r="B226" s="96"/>
      <c r="C226" s="96" t="s">
        <v>79</v>
      </c>
      <c r="D226" s="123">
        <v>0</v>
      </c>
      <c r="E226" s="146">
        <v>0</v>
      </c>
      <c r="F226" s="146">
        <v>0</v>
      </c>
      <c r="G226" s="146">
        <v>0</v>
      </c>
      <c r="H226" s="146">
        <v>0</v>
      </c>
      <c r="I226" s="146">
        <v>0</v>
      </c>
      <c r="J226" s="146">
        <v>0</v>
      </c>
    </row>
    <row r="227" spans="2:10" ht="15.75" thickBot="1" x14ac:dyDescent="0.3">
      <c r="B227" s="63"/>
      <c r="C227" s="63" t="s">
        <v>48</v>
      </c>
      <c r="D227" s="144">
        <v>0</v>
      </c>
      <c r="E227" s="97">
        <v>0</v>
      </c>
      <c r="F227" s="97">
        <v>0</v>
      </c>
      <c r="G227" s="97">
        <v>0</v>
      </c>
      <c r="H227" s="97">
        <v>0</v>
      </c>
      <c r="I227" s="97">
        <v>0</v>
      </c>
      <c r="J227" s="97">
        <v>0</v>
      </c>
    </row>
    <row r="228" spans="2:10" x14ac:dyDescent="0.25">
      <c r="D228" s="116"/>
      <c r="E228" s="115"/>
      <c r="F228" s="115"/>
      <c r="G228" s="115"/>
      <c r="H228" s="115"/>
      <c r="I228" s="115"/>
      <c r="J228" s="115"/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7"/>
  <sheetViews>
    <sheetView zoomScale="85" zoomScaleNormal="85" workbookViewId="0">
      <pane xSplit="4" ySplit="6" topLeftCell="E7" activePane="bottomRight" state="frozen"/>
      <selection activeCell="B4" sqref="B4"/>
      <selection pane="topRight" activeCell="B4" sqref="B4"/>
      <selection pane="bottomLeft" activeCell="B4" sqref="B4"/>
      <selection pane="bottomRight" activeCell="L22" sqref="L22"/>
    </sheetView>
  </sheetViews>
  <sheetFormatPr defaultColWidth="9.140625" defaultRowHeight="15" x14ac:dyDescent="0.25"/>
  <cols>
    <col min="1" max="1" width="3.28515625" style="95" customWidth="1"/>
    <col min="2" max="2" width="28.7109375" style="95" customWidth="1"/>
    <col min="3" max="3" width="30.7109375" style="95" bestFit="1" customWidth="1"/>
    <col min="4" max="10" width="8.85546875" style="95" customWidth="1"/>
    <col min="11" max="16384" width="9.140625" style="95"/>
  </cols>
  <sheetData>
    <row r="1" spans="2:10" ht="15.75" thickBot="1" x14ac:dyDescent="0.3"/>
    <row r="2" spans="2:10" ht="19.5" thickBot="1" x14ac:dyDescent="0.3">
      <c r="B2" s="181" t="s">
        <v>73</v>
      </c>
      <c r="C2" s="182"/>
      <c r="D2" s="182"/>
      <c r="E2" s="182"/>
      <c r="F2" s="182"/>
      <c r="G2" s="182"/>
      <c r="H2" s="182"/>
      <c r="I2" s="182"/>
      <c r="J2" s="182"/>
    </row>
    <row r="3" spans="2:10" x14ac:dyDescent="0.25">
      <c r="B3" s="93" t="s">
        <v>104</v>
      </c>
    </row>
    <row r="4" spans="2:10" x14ac:dyDescent="0.25">
      <c r="B4" s="92">
        <v>41715</v>
      </c>
      <c r="C4" s="66"/>
      <c r="D4" s="66"/>
      <c r="E4" s="66"/>
      <c r="F4" s="66"/>
      <c r="G4" s="66"/>
      <c r="H4" s="66"/>
      <c r="I4" s="66"/>
      <c r="J4" s="66"/>
    </row>
    <row r="6" spans="2:10" ht="15.75" thickBot="1" x14ac:dyDescent="0.3">
      <c r="B6" s="67"/>
      <c r="C6" s="67" t="s">
        <v>89</v>
      </c>
      <c r="D6" s="117" t="s">
        <v>84</v>
      </c>
      <c r="E6" s="67">
        <v>2013</v>
      </c>
      <c r="F6" s="67">
        <v>2014</v>
      </c>
      <c r="G6" s="67">
        <v>2016</v>
      </c>
      <c r="H6" s="67">
        <v>2018</v>
      </c>
      <c r="I6" s="67">
        <v>2020</v>
      </c>
      <c r="J6" s="67">
        <v>2025</v>
      </c>
    </row>
    <row r="7" spans="2:10" x14ac:dyDescent="0.25">
      <c r="B7" s="95" t="s">
        <v>75</v>
      </c>
      <c r="C7" s="95" t="s">
        <v>63</v>
      </c>
      <c r="D7" s="122">
        <v>133.96266029999998</v>
      </c>
      <c r="E7" s="115">
        <v>5.6947610464</v>
      </c>
      <c r="F7" s="115">
        <v>3.9815163800000004</v>
      </c>
      <c r="G7" s="115">
        <v>30.544753545225003</v>
      </c>
      <c r="H7" s="115">
        <v>26.903893798089278</v>
      </c>
      <c r="I7" s="115">
        <v>4.2099355239999996</v>
      </c>
      <c r="J7" s="115">
        <v>3.2372992360000006</v>
      </c>
    </row>
    <row r="8" spans="2:10" x14ac:dyDescent="0.25">
      <c r="C8" s="95" t="s">
        <v>64</v>
      </c>
      <c r="D8" s="121">
        <v>23.166578999999999</v>
      </c>
      <c r="E8" s="116">
        <v>6.8625971162451469</v>
      </c>
      <c r="F8" s="116">
        <v>4.7533849999999997</v>
      </c>
      <c r="G8" s="116">
        <v>6.9595547179999997</v>
      </c>
      <c r="H8" s="116">
        <v>0</v>
      </c>
      <c r="I8" s="116">
        <v>0.33017400087328885</v>
      </c>
      <c r="J8" s="116">
        <v>0.10766802000000002</v>
      </c>
    </row>
    <row r="9" spans="2:10" x14ac:dyDescent="0.25">
      <c r="C9" s="95" t="s">
        <v>51</v>
      </c>
      <c r="D9" s="121">
        <v>53.778000000000006</v>
      </c>
      <c r="E9" s="116">
        <v>74.526585168049962</v>
      </c>
      <c r="F9" s="116">
        <v>8.6386574822992852</v>
      </c>
      <c r="G9" s="116">
        <v>103.7558752585865</v>
      </c>
      <c r="H9" s="116">
        <v>4.844133975000001</v>
      </c>
      <c r="I9" s="116">
        <v>2.3609049999999998</v>
      </c>
      <c r="J9" s="116">
        <v>1.026101532</v>
      </c>
    </row>
    <row r="10" spans="2:10" x14ac:dyDescent="0.25">
      <c r="C10" s="95" t="s">
        <v>49</v>
      </c>
      <c r="D10" s="121">
        <v>1.8620000000000001</v>
      </c>
      <c r="E10" s="116">
        <v>2.1215359779999998</v>
      </c>
      <c r="F10" s="116">
        <v>4.8606088569999999</v>
      </c>
      <c r="G10" s="116">
        <v>9.2202559539999989</v>
      </c>
      <c r="H10" s="116">
        <v>11.60718</v>
      </c>
      <c r="I10" s="116">
        <v>0.21093999999999999</v>
      </c>
      <c r="J10" s="116">
        <v>0.28984935000000001</v>
      </c>
    </row>
    <row r="11" spans="2:10" x14ac:dyDescent="0.25">
      <c r="C11" s="95" t="s">
        <v>85</v>
      </c>
      <c r="D11" s="121">
        <v>181.5738838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</row>
    <row r="12" spans="2:10" x14ac:dyDescent="0.25">
      <c r="C12" s="114" t="s">
        <v>50</v>
      </c>
      <c r="D12" s="121">
        <v>0</v>
      </c>
      <c r="E12" s="116">
        <v>12.5888215167375</v>
      </c>
      <c r="F12" s="116">
        <v>13.972206596575003</v>
      </c>
      <c r="G12" s="116">
        <v>15.996824958175003</v>
      </c>
      <c r="H12" s="116">
        <v>16.214963537949998</v>
      </c>
      <c r="I12" s="116">
        <v>1.139556</v>
      </c>
      <c r="J12" s="116">
        <v>5.7511907300000003</v>
      </c>
    </row>
    <row r="13" spans="2:10" ht="14.45" customHeight="1" x14ac:dyDescent="0.25">
      <c r="C13" s="114" t="s">
        <v>71</v>
      </c>
      <c r="D13" s="121">
        <v>0</v>
      </c>
      <c r="E13" s="116">
        <v>17.512499343000002</v>
      </c>
      <c r="F13" s="116">
        <v>2.7371796749999997</v>
      </c>
      <c r="G13" s="116">
        <v>3.9905292966099997</v>
      </c>
      <c r="H13" s="116">
        <v>1.7730263249999998</v>
      </c>
      <c r="I13" s="116">
        <v>1.0227899999999999</v>
      </c>
      <c r="J13" s="116">
        <v>0</v>
      </c>
    </row>
    <row r="14" spans="2:10" ht="14.45" customHeight="1" x14ac:dyDescent="0.25">
      <c r="C14" s="95" t="s">
        <v>72</v>
      </c>
      <c r="D14" s="121">
        <v>78.205905299999998</v>
      </c>
      <c r="E14" s="116">
        <v>1.7412500000000001E-2</v>
      </c>
      <c r="F14" s="116">
        <v>0</v>
      </c>
      <c r="G14" s="116">
        <v>51.973964592000009</v>
      </c>
      <c r="H14" s="116">
        <v>0</v>
      </c>
      <c r="I14" s="116">
        <v>0.21093999999999999</v>
      </c>
      <c r="J14" s="116">
        <v>0</v>
      </c>
    </row>
    <row r="15" spans="2:10" x14ac:dyDescent="0.25">
      <c r="B15" s="96"/>
      <c r="C15" s="96" t="s">
        <v>65</v>
      </c>
      <c r="D15" s="121">
        <v>249.98222829999997</v>
      </c>
      <c r="E15" s="116">
        <v>0</v>
      </c>
      <c r="F15" s="116">
        <v>0</v>
      </c>
      <c r="G15" s="116">
        <v>47.336773700000009</v>
      </c>
      <c r="H15" s="116">
        <v>0</v>
      </c>
      <c r="I15" s="116">
        <v>0</v>
      </c>
      <c r="J15" s="116">
        <v>0</v>
      </c>
    </row>
    <row r="16" spans="2:10" x14ac:dyDescent="0.25">
      <c r="B16" s="64"/>
      <c r="C16" s="64" t="s">
        <v>66</v>
      </c>
      <c r="D16" s="121">
        <v>0</v>
      </c>
      <c r="E16" s="116">
        <v>0</v>
      </c>
      <c r="F16" s="116">
        <v>0</v>
      </c>
      <c r="G16" s="116">
        <v>0</v>
      </c>
      <c r="H16" s="116">
        <v>0.90895999999999999</v>
      </c>
      <c r="I16" s="116">
        <v>3.1988639999999995</v>
      </c>
      <c r="J16" s="116">
        <v>0</v>
      </c>
    </row>
    <row r="17" spans="2:10" x14ac:dyDescent="0.25">
      <c r="B17" s="64"/>
      <c r="C17" s="64" t="s">
        <v>67</v>
      </c>
      <c r="D17" s="121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1.5674950000000001</v>
      </c>
      <c r="J17" s="116">
        <v>0</v>
      </c>
    </row>
    <row r="18" spans="2:10" x14ac:dyDescent="0.25">
      <c r="B18" s="64"/>
      <c r="C18" s="64" t="s">
        <v>68</v>
      </c>
      <c r="D18" s="121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</row>
    <row r="19" spans="2:10" x14ac:dyDescent="0.25">
      <c r="B19" s="64"/>
      <c r="C19" s="64" t="s">
        <v>69</v>
      </c>
      <c r="D19" s="121">
        <v>0</v>
      </c>
      <c r="E19" s="116">
        <v>0</v>
      </c>
      <c r="F19" s="116">
        <v>0</v>
      </c>
      <c r="G19" s="116">
        <v>0</v>
      </c>
      <c r="H19" s="116">
        <v>8.350166999999999</v>
      </c>
      <c r="I19" s="116">
        <v>3.6755999999999998</v>
      </c>
      <c r="J19" s="116">
        <v>0</v>
      </c>
    </row>
    <row r="20" spans="2:10" x14ac:dyDescent="0.25">
      <c r="B20" s="96"/>
      <c r="C20" s="96" t="s">
        <v>70</v>
      </c>
      <c r="D20" s="121">
        <v>0</v>
      </c>
      <c r="E20" s="116">
        <v>0</v>
      </c>
      <c r="F20" s="116">
        <v>0</v>
      </c>
      <c r="G20" s="116">
        <v>0</v>
      </c>
      <c r="H20" s="116">
        <v>9.2591269999999994</v>
      </c>
      <c r="I20" s="116">
        <v>8.4419589999999989</v>
      </c>
      <c r="J20" s="116">
        <v>0</v>
      </c>
    </row>
    <row r="21" spans="2:10" x14ac:dyDescent="0.25">
      <c r="B21" s="96"/>
      <c r="C21" s="96" t="s">
        <v>78</v>
      </c>
      <c r="D21" s="121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</row>
    <row r="22" spans="2:10" x14ac:dyDescent="0.25">
      <c r="B22" s="96"/>
      <c r="C22" s="96" t="s">
        <v>79</v>
      </c>
      <c r="D22" s="121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</row>
    <row r="23" spans="2:10" ht="15.75" thickBot="1" x14ac:dyDescent="0.3">
      <c r="B23" s="63"/>
      <c r="C23" s="63" t="s">
        <v>48</v>
      </c>
      <c r="D23" s="121">
        <v>0</v>
      </c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</row>
    <row r="24" spans="2:10" x14ac:dyDescent="0.25">
      <c r="B24" s="95" t="s">
        <v>34</v>
      </c>
      <c r="C24" s="95" t="s">
        <v>63</v>
      </c>
      <c r="D24" s="124">
        <v>1.4225364999999999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</row>
    <row r="25" spans="2:10" x14ac:dyDescent="0.25">
      <c r="C25" s="95" t="s">
        <v>64</v>
      </c>
      <c r="D25" s="136">
        <v>0.24523800000000001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</row>
    <row r="26" spans="2:10" x14ac:dyDescent="0.25">
      <c r="C26" s="95" t="s">
        <v>51</v>
      </c>
      <c r="D26" s="136">
        <v>1.53</v>
      </c>
      <c r="E26" s="116">
        <v>3.3548646845500003</v>
      </c>
      <c r="F26" s="116">
        <v>0</v>
      </c>
      <c r="G26" s="116">
        <v>0.44361049999999991</v>
      </c>
      <c r="H26" s="116">
        <v>0</v>
      </c>
      <c r="I26" s="116">
        <v>0</v>
      </c>
      <c r="J26" s="116">
        <v>0</v>
      </c>
    </row>
    <row r="27" spans="2:10" x14ac:dyDescent="0.25">
      <c r="C27" s="95" t="s">
        <v>49</v>
      </c>
      <c r="D27" s="13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</row>
    <row r="28" spans="2:10" x14ac:dyDescent="0.25">
      <c r="C28" s="95" t="s">
        <v>85</v>
      </c>
      <c r="D28" s="136">
        <v>1.0545365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</row>
    <row r="29" spans="2:10" x14ac:dyDescent="0.25">
      <c r="C29" s="114" t="s">
        <v>50</v>
      </c>
      <c r="D29" s="13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</row>
    <row r="30" spans="2:10" x14ac:dyDescent="0.25">
      <c r="C30" s="114" t="s">
        <v>71</v>
      </c>
      <c r="D30" s="136">
        <v>0</v>
      </c>
      <c r="E30" s="116">
        <v>0.60771600000000003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</row>
    <row r="31" spans="2:10" x14ac:dyDescent="0.25">
      <c r="C31" s="95" t="s">
        <v>72</v>
      </c>
      <c r="D31" s="136">
        <v>1.0624829999999998</v>
      </c>
      <c r="E31" s="116">
        <v>0</v>
      </c>
      <c r="F31" s="116">
        <v>0</v>
      </c>
      <c r="G31" s="116">
        <v>4.7500000000000001E-2</v>
      </c>
      <c r="H31" s="116">
        <v>0</v>
      </c>
      <c r="I31" s="116">
        <v>0</v>
      </c>
      <c r="J31" s="116">
        <v>0</v>
      </c>
    </row>
    <row r="32" spans="2:10" x14ac:dyDescent="0.25">
      <c r="B32" s="96"/>
      <c r="C32" s="96" t="s">
        <v>65</v>
      </c>
      <c r="D32" s="136">
        <v>2.2472625000000002</v>
      </c>
      <c r="E32" s="116">
        <v>0</v>
      </c>
      <c r="F32" s="116">
        <v>0</v>
      </c>
      <c r="G32" s="116">
        <v>0.57321749999999994</v>
      </c>
      <c r="H32" s="116">
        <v>0</v>
      </c>
      <c r="I32" s="116">
        <v>0</v>
      </c>
      <c r="J32" s="116">
        <v>0</v>
      </c>
    </row>
    <row r="33" spans="2:10" x14ac:dyDescent="0.25">
      <c r="B33" s="64"/>
      <c r="C33" s="64" t="s">
        <v>66</v>
      </c>
      <c r="D33" s="13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0.628664</v>
      </c>
      <c r="J33" s="116">
        <v>0</v>
      </c>
    </row>
    <row r="34" spans="2:10" x14ac:dyDescent="0.25">
      <c r="B34" s="64"/>
      <c r="C34" s="64" t="s">
        <v>67</v>
      </c>
      <c r="D34" s="13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0.56149499999999997</v>
      </c>
      <c r="J34" s="116">
        <v>0</v>
      </c>
    </row>
    <row r="35" spans="2:10" x14ac:dyDescent="0.25">
      <c r="B35" s="64"/>
      <c r="C35" s="64" t="s">
        <v>68</v>
      </c>
      <c r="D35" s="13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</row>
    <row r="36" spans="2:10" x14ac:dyDescent="0.25">
      <c r="B36" s="64"/>
      <c r="C36" s="64" t="s">
        <v>69</v>
      </c>
      <c r="D36" s="136">
        <v>0</v>
      </c>
      <c r="E36" s="116">
        <v>0</v>
      </c>
      <c r="F36" s="116">
        <v>0</v>
      </c>
      <c r="G36" s="116">
        <v>0</v>
      </c>
      <c r="H36" s="116">
        <v>2.0211669999999997</v>
      </c>
      <c r="I36" s="116">
        <v>0</v>
      </c>
      <c r="J36" s="116">
        <v>0</v>
      </c>
    </row>
    <row r="37" spans="2:10" x14ac:dyDescent="0.25">
      <c r="B37" s="96"/>
      <c r="C37" s="96" t="s">
        <v>70</v>
      </c>
      <c r="D37" s="136">
        <v>0</v>
      </c>
      <c r="E37" s="116">
        <v>0</v>
      </c>
      <c r="F37" s="116">
        <v>0</v>
      </c>
      <c r="G37" s="116">
        <v>0</v>
      </c>
      <c r="H37" s="116">
        <v>2.0211669999999997</v>
      </c>
      <c r="I37" s="116">
        <v>1.190159</v>
      </c>
      <c r="J37" s="116">
        <v>0</v>
      </c>
    </row>
    <row r="38" spans="2:10" x14ac:dyDescent="0.25">
      <c r="B38" s="96"/>
      <c r="C38" s="96" t="s">
        <v>78</v>
      </c>
      <c r="D38" s="13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</row>
    <row r="39" spans="2:10" x14ac:dyDescent="0.25">
      <c r="B39" s="96"/>
      <c r="C39" s="96" t="s">
        <v>79</v>
      </c>
      <c r="D39" s="13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</row>
    <row r="40" spans="2:10" ht="15.75" thickBot="1" x14ac:dyDescent="0.3">
      <c r="B40" s="63"/>
      <c r="C40" s="63" t="s">
        <v>48</v>
      </c>
      <c r="D40" s="136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</row>
    <row r="41" spans="2:10" x14ac:dyDescent="0.25">
      <c r="B41" s="95" t="s">
        <v>36</v>
      </c>
      <c r="C41" s="95" t="s">
        <v>63</v>
      </c>
      <c r="D41" s="122">
        <v>0.83510000000000018</v>
      </c>
      <c r="E41" s="115">
        <v>0</v>
      </c>
      <c r="F41" s="115">
        <v>0</v>
      </c>
      <c r="G41" s="115">
        <v>0</v>
      </c>
      <c r="H41" s="115">
        <v>0</v>
      </c>
      <c r="I41" s="115">
        <v>0</v>
      </c>
      <c r="J41" s="115">
        <v>0</v>
      </c>
    </row>
    <row r="42" spans="2:10" x14ac:dyDescent="0.25">
      <c r="C42" s="95" t="s">
        <v>64</v>
      </c>
      <c r="D42" s="121">
        <v>0.91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</row>
    <row r="43" spans="2:10" x14ac:dyDescent="0.25">
      <c r="C43" s="95" t="s">
        <v>51</v>
      </c>
      <c r="D43" s="121">
        <v>0.95599999999999996</v>
      </c>
      <c r="E43" s="116">
        <v>1.6134340000000003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</row>
    <row r="44" spans="2:10" x14ac:dyDescent="0.25">
      <c r="C44" s="95" t="s">
        <v>49</v>
      </c>
      <c r="D44" s="121">
        <v>0.91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</row>
    <row r="45" spans="2:10" x14ac:dyDescent="0.25">
      <c r="C45" s="95" t="s">
        <v>85</v>
      </c>
      <c r="D45" s="121">
        <v>0.98890000000000011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</row>
    <row r="46" spans="2:10" x14ac:dyDescent="0.25">
      <c r="C46" s="114" t="s">
        <v>50</v>
      </c>
      <c r="D46" s="121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</row>
    <row r="47" spans="2:10" x14ac:dyDescent="0.25">
      <c r="C47" s="114" t="s">
        <v>71</v>
      </c>
      <c r="D47" s="121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</row>
    <row r="48" spans="2:10" x14ac:dyDescent="0.25">
      <c r="C48" s="95" t="s">
        <v>72</v>
      </c>
      <c r="D48" s="121">
        <v>0.97989999999999999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</row>
    <row r="49" spans="2:10" x14ac:dyDescent="0.25">
      <c r="B49" s="96"/>
      <c r="C49" s="96" t="s">
        <v>65</v>
      </c>
      <c r="D49" s="121">
        <v>1.0316000000000001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</row>
    <row r="50" spans="2:10" x14ac:dyDescent="0.25">
      <c r="B50" s="64"/>
      <c r="C50" s="64" t="s">
        <v>66</v>
      </c>
      <c r="D50" s="121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</row>
    <row r="51" spans="2:10" x14ac:dyDescent="0.25">
      <c r="B51" s="64"/>
      <c r="C51" s="64" t="s">
        <v>67</v>
      </c>
      <c r="D51" s="121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</row>
    <row r="52" spans="2:10" x14ac:dyDescent="0.25">
      <c r="B52" s="64"/>
      <c r="C52" s="64" t="s">
        <v>68</v>
      </c>
      <c r="D52" s="121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</row>
    <row r="53" spans="2:10" x14ac:dyDescent="0.25">
      <c r="B53" s="64"/>
      <c r="C53" s="64" t="s">
        <v>69</v>
      </c>
      <c r="D53" s="121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1.5895999999999999</v>
      </c>
      <c r="J53" s="116">
        <v>0</v>
      </c>
    </row>
    <row r="54" spans="2:10" x14ac:dyDescent="0.25">
      <c r="B54" s="96"/>
      <c r="C54" s="96" t="s">
        <v>70</v>
      </c>
      <c r="D54" s="121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1.5895999999999999</v>
      </c>
      <c r="J54" s="116">
        <v>0</v>
      </c>
    </row>
    <row r="55" spans="2:10" x14ac:dyDescent="0.25">
      <c r="B55" s="96"/>
      <c r="C55" s="96" t="s">
        <v>78</v>
      </c>
      <c r="D55" s="121">
        <v>0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</row>
    <row r="56" spans="2:10" x14ac:dyDescent="0.25">
      <c r="B56" s="96"/>
      <c r="C56" s="96" t="s">
        <v>79</v>
      </c>
      <c r="D56" s="121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</row>
    <row r="57" spans="2:10" ht="15.75" thickBot="1" x14ac:dyDescent="0.3">
      <c r="B57" s="63"/>
      <c r="C57" s="63" t="s">
        <v>48</v>
      </c>
      <c r="D57" s="121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</row>
    <row r="58" spans="2:10" x14ac:dyDescent="0.25">
      <c r="B58" s="95" t="s">
        <v>35</v>
      </c>
      <c r="C58" s="95" t="s">
        <v>63</v>
      </c>
      <c r="D58" s="122">
        <v>19.687676500000002</v>
      </c>
      <c r="E58" s="115">
        <v>2.0873105966250001</v>
      </c>
      <c r="F58" s="115">
        <v>0</v>
      </c>
      <c r="G58" s="115">
        <v>6.3850105448749988</v>
      </c>
      <c r="H58" s="115">
        <v>1.0800540925</v>
      </c>
      <c r="I58" s="115">
        <v>2.1374197399999999</v>
      </c>
      <c r="J58" s="115">
        <v>0.3078620480000005</v>
      </c>
    </row>
    <row r="59" spans="2:10" x14ac:dyDescent="0.25">
      <c r="C59" s="95" t="s">
        <v>64</v>
      </c>
      <c r="D59" s="121">
        <v>2.1862460000000001</v>
      </c>
      <c r="E59" s="116">
        <v>4.0697591202451484</v>
      </c>
      <c r="F59" s="116">
        <v>1.3753850000000001</v>
      </c>
      <c r="G59" s="116">
        <v>0</v>
      </c>
      <c r="H59" s="116">
        <v>0</v>
      </c>
      <c r="I59" s="116">
        <v>0.33017400087328885</v>
      </c>
      <c r="J59" s="116">
        <v>0</v>
      </c>
    </row>
    <row r="60" spans="2:10" x14ac:dyDescent="0.25">
      <c r="C60" s="95" t="s">
        <v>51</v>
      </c>
      <c r="D60" s="121">
        <v>5.08</v>
      </c>
      <c r="E60" s="116">
        <v>7.6823815484999987</v>
      </c>
      <c r="F60" s="116">
        <v>0.23567748229928487</v>
      </c>
      <c r="G60" s="116">
        <v>33.076468153220013</v>
      </c>
      <c r="H60" s="116">
        <v>0</v>
      </c>
      <c r="I60" s="116">
        <v>0</v>
      </c>
      <c r="J60" s="116">
        <v>0</v>
      </c>
    </row>
    <row r="61" spans="2:10" x14ac:dyDescent="0.25">
      <c r="C61" s="95" t="s">
        <v>49</v>
      </c>
      <c r="D61" s="121">
        <v>0.28000000000000003</v>
      </c>
      <c r="E61" s="116">
        <v>2.8022414000000002E-2</v>
      </c>
      <c r="F61" s="116">
        <v>0.78942149999999989</v>
      </c>
      <c r="G61" s="116">
        <v>0.25512059999999998</v>
      </c>
      <c r="H61" s="116">
        <v>0</v>
      </c>
      <c r="I61" s="116">
        <v>0.21093999999999999</v>
      </c>
      <c r="J61" s="116">
        <v>0</v>
      </c>
    </row>
    <row r="62" spans="2:10" x14ac:dyDescent="0.25">
      <c r="C62" s="95" t="s">
        <v>85</v>
      </c>
      <c r="D62" s="121">
        <v>26.378095999999996</v>
      </c>
      <c r="E62" s="116"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</row>
    <row r="63" spans="2:10" x14ac:dyDescent="0.25">
      <c r="C63" s="114" t="s">
        <v>50</v>
      </c>
      <c r="D63" s="121">
        <v>0</v>
      </c>
      <c r="E63" s="116">
        <v>8.4823081167374994</v>
      </c>
      <c r="F63" s="116">
        <v>13.972206596575003</v>
      </c>
      <c r="G63" s="116">
        <v>1.5730400675</v>
      </c>
      <c r="H63" s="116">
        <v>0</v>
      </c>
      <c r="I63" s="116">
        <v>0</v>
      </c>
      <c r="J63" s="116">
        <v>0</v>
      </c>
    </row>
    <row r="64" spans="2:10" x14ac:dyDescent="0.25">
      <c r="C64" s="114" t="s">
        <v>71</v>
      </c>
      <c r="D64" s="121">
        <v>0</v>
      </c>
      <c r="E64" s="116">
        <v>0</v>
      </c>
      <c r="F64" s="116">
        <v>0.51139499999999993</v>
      </c>
      <c r="G64" s="116">
        <v>1.9953895796100001</v>
      </c>
      <c r="H64" s="116">
        <v>0</v>
      </c>
      <c r="I64" s="116">
        <v>0</v>
      </c>
      <c r="J64" s="116">
        <v>0</v>
      </c>
    </row>
    <row r="65" spans="2:10" x14ac:dyDescent="0.25">
      <c r="C65" s="95" t="s">
        <v>72</v>
      </c>
      <c r="D65" s="121">
        <v>11.5474815</v>
      </c>
      <c r="E65" s="116">
        <v>0</v>
      </c>
      <c r="F65" s="116">
        <v>0</v>
      </c>
      <c r="G65" s="116">
        <v>10.615103992</v>
      </c>
      <c r="H65" s="116">
        <v>0</v>
      </c>
      <c r="I65" s="116">
        <v>0.21093999999999999</v>
      </c>
      <c r="J65" s="116">
        <v>0</v>
      </c>
    </row>
    <row r="66" spans="2:10" x14ac:dyDescent="0.25">
      <c r="B66" s="96"/>
      <c r="C66" s="96" t="s">
        <v>65</v>
      </c>
      <c r="D66" s="121">
        <v>46.812956499999977</v>
      </c>
      <c r="E66" s="116">
        <v>0</v>
      </c>
      <c r="F66" s="116">
        <v>0</v>
      </c>
      <c r="G66" s="116">
        <v>8.3261389999999995</v>
      </c>
      <c r="H66" s="116">
        <v>0</v>
      </c>
      <c r="I66" s="116">
        <v>0</v>
      </c>
      <c r="J66" s="116">
        <v>0</v>
      </c>
    </row>
    <row r="67" spans="2:10" x14ac:dyDescent="0.25">
      <c r="B67" s="64"/>
      <c r="C67" s="64" t="s">
        <v>66</v>
      </c>
      <c r="D67" s="121">
        <v>0</v>
      </c>
      <c r="E67" s="116"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</row>
    <row r="68" spans="2:10" x14ac:dyDescent="0.25">
      <c r="B68" s="64"/>
      <c r="C68" s="64" t="s">
        <v>67</v>
      </c>
      <c r="D68" s="121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</row>
    <row r="69" spans="2:10" x14ac:dyDescent="0.25">
      <c r="B69" s="64"/>
      <c r="C69" s="64" t="s">
        <v>68</v>
      </c>
      <c r="D69" s="121">
        <v>0</v>
      </c>
      <c r="E69" s="116"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</row>
    <row r="70" spans="2:10" x14ac:dyDescent="0.25">
      <c r="B70" s="64"/>
      <c r="C70" s="64" t="s">
        <v>69</v>
      </c>
      <c r="D70" s="121">
        <v>0</v>
      </c>
      <c r="E70" s="116"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</row>
    <row r="71" spans="2:10" x14ac:dyDescent="0.25">
      <c r="B71" s="96"/>
      <c r="C71" s="96" t="s">
        <v>70</v>
      </c>
      <c r="D71" s="121">
        <v>0</v>
      </c>
      <c r="E71" s="116"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</row>
    <row r="72" spans="2:10" x14ac:dyDescent="0.25">
      <c r="B72" s="96"/>
      <c r="C72" s="96" t="s">
        <v>78</v>
      </c>
      <c r="D72" s="121">
        <v>0</v>
      </c>
      <c r="E72" s="116">
        <v>0</v>
      </c>
      <c r="F72" s="116">
        <v>0</v>
      </c>
      <c r="G72" s="116">
        <v>0</v>
      </c>
      <c r="H72" s="116">
        <v>0</v>
      </c>
      <c r="I72" s="116">
        <v>0</v>
      </c>
      <c r="J72" s="116">
        <v>0</v>
      </c>
    </row>
    <row r="73" spans="2:10" x14ac:dyDescent="0.25">
      <c r="B73" s="96"/>
      <c r="C73" s="96" t="s">
        <v>79</v>
      </c>
      <c r="D73" s="121">
        <v>0</v>
      </c>
      <c r="E73" s="116"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</row>
    <row r="74" spans="2:10" ht="15.75" thickBot="1" x14ac:dyDescent="0.3">
      <c r="B74" s="63"/>
      <c r="C74" s="63" t="s">
        <v>48</v>
      </c>
      <c r="D74" s="121">
        <v>0</v>
      </c>
      <c r="E74" s="116"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</row>
    <row r="75" spans="2:10" x14ac:dyDescent="0.25">
      <c r="B75" s="95" t="s">
        <v>105</v>
      </c>
      <c r="C75" s="95" t="s">
        <v>63</v>
      </c>
      <c r="D75" s="122">
        <v>42.096015600000008</v>
      </c>
      <c r="E75" s="115">
        <v>0</v>
      </c>
      <c r="F75" s="115">
        <v>0</v>
      </c>
      <c r="G75" s="115">
        <v>7.8457565129999995</v>
      </c>
      <c r="H75" s="115">
        <v>12.733757270000002</v>
      </c>
      <c r="I75" s="115">
        <v>0.67605431300000074</v>
      </c>
      <c r="J75" s="115">
        <v>0</v>
      </c>
    </row>
    <row r="76" spans="2:10" x14ac:dyDescent="0.25">
      <c r="C76" s="95" t="s">
        <v>64</v>
      </c>
      <c r="D76" s="121">
        <v>11.503500000000001</v>
      </c>
      <c r="E76" s="116">
        <v>0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</row>
    <row r="77" spans="2:10" x14ac:dyDescent="0.25">
      <c r="C77" s="95" t="s">
        <v>51</v>
      </c>
      <c r="D77" s="121">
        <v>14.244999999999999</v>
      </c>
      <c r="E77" s="116">
        <v>11.122292563000002</v>
      </c>
      <c r="F77" s="116">
        <v>0</v>
      </c>
      <c r="G77" s="116">
        <v>1.323596499999999</v>
      </c>
      <c r="H77" s="116">
        <v>0</v>
      </c>
      <c r="I77" s="116">
        <v>0</v>
      </c>
      <c r="J77" s="116">
        <v>0.33123505200000003</v>
      </c>
    </row>
    <row r="78" spans="2:10" x14ac:dyDescent="0.25">
      <c r="C78" s="95" t="s">
        <v>49</v>
      </c>
      <c r="D78" s="121">
        <v>0</v>
      </c>
      <c r="E78" s="116">
        <v>0</v>
      </c>
      <c r="F78" s="116">
        <v>2.3110965000000001</v>
      </c>
      <c r="G78" s="116">
        <v>3.2136135000000001</v>
      </c>
      <c r="H78" s="116">
        <v>8.6255999999999986</v>
      </c>
      <c r="I78" s="116">
        <v>0</v>
      </c>
      <c r="J78" s="116">
        <v>0</v>
      </c>
    </row>
    <row r="79" spans="2:10" x14ac:dyDescent="0.25">
      <c r="C79" s="95" t="s">
        <v>85</v>
      </c>
      <c r="D79" s="121">
        <v>47.799797599999991</v>
      </c>
      <c r="E79" s="116">
        <v>0</v>
      </c>
      <c r="F79" s="116">
        <v>0</v>
      </c>
      <c r="G79" s="116">
        <v>0</v>
      </c>
      <c r="H79" s="116">
        <v>0</v>
      </c>
      <c r="I79" s="116">
        <v>0</v>
      </c>
      <c r="J79" s="116">
        <v>0</v>
      </c>
    </row>
    <row r="80" spans="2:10" x14ac:dyDescent="0.25">
      <c r="C80" s="114" t="s">
        <v>50</v>
      </c>
      <c r="D80" s="121">
        <v>0</v>
      </c>
      <c r="E80" s="116">
        <v>0</v>
      </c>
      <c r="F80" s="116">
        <v>0</v>
      </c>
      <c r="G80" s="116">
        <v>0</v>
      </c>
      <c r="H80" s="116">
        <v>7.5980826350000008</v>
      </c>
      <c r="I80" s="116">
        <v>0</v>
      </c>
      <c r="J80" s="116">
        <v>2.532673</v>
      </c>
    </row>
    <row r="81" spans="2:10" x14ac:dyDescent="0.25">
      <c r="C81" s="114" t="s">
        <v>71</v>
      </c>
      <c r="D81" s="121">
        <v>0</v>
      </c>
      <c r="E81" s="116">
        <v>3.63866976</v>
      </c>
      <c r="F81" s="116">
        <v>1.2253620000000001</v>
      </c>
      <c r="G81" s="116">
        <v>1.092904882</v>
      </c>
      <c r="H81" s="116">
        <v>0</v>
      </c>
      <c r="I81" s="116">
        <v>0</v>
      </c>
      <c r="J81" s="116">
        <v>0</v>
      </c>
    </row>
    <row r="82" spans="2:10" x14ac:dyDescent="0.25">
      <c r="C82" s="95" t="s">
        <v>72</v>
      </c>
      <c r="D82" s="121">
        <v>11.198441000000001</v>
      </c>
      <c r="E82" s="116">
        <v>0</v>
      </c>
      <c r="F82" s="116">
        <v>0</v>
      </c>
      <c r="G82" s="116">
        <v>13.3820896</v>
      </c>
      <c r="H82" s="116">
        <v>0</v>
      </c>
      <c r="I82" s="116">
        <v>0</v>
      </c>
      <c r="J82" s="116">
        <v>0</v>
      </c>
    </row>
    <row r="83" spans="2:10" x14ac:dyDescent="0.25">
      <c r="B83" s="96"/>
      <c r="C83" s="96" t="s">
        <v>65</v>
      </c>
      <c r="D83" s="121">
        <v>63.431749600000003</v>
      </c>
      <c r="E83" s="116">
        <v>0</v>
      </c>
      <c r="F83" s="116">
        <v>0</v>
      </c>
      <c r="G83" s="116">
        <v>23.564058200000002</v>
      </c>
      <c r="H83" s="116">
        <v>0</v>
      </c>
      <c r="I83" s="116">
        <v>0</v>
      </c>
      <c r="J83" s="116">
        <v>0</v>
      </c>
    </row>
    <row r="84" spans="2:10" x14ac:dyDescent="0.25">
      <c r="B84" s="64"/>
      <c r="C84" s="64" t="s">
        <v>66</v>
      </c>
      <c r="D84" s="121">
        <v>0</v>
      </c>
      <c r="E84" s="116">
        <v>0</v>
      </c>
      <c r="F84" s="116">
        <v>0</v>
      </c>
      <c r="G84" s="116">
        <v>0</v>
      </c>
      <c r="H84" s="116">
        <v>0</v>
      </c>
      <c r="I84" s="116">
        <v>0.45900000000000002</v>
      </c>
      <c r="J84" s="116">
        <v>0</v>
      </c>
    </row>
    <row r="85" spans="2:10" x14ac:dyDescent="0.25">
      <c r="B85" s="64"/>
      <c r="C85" s="64" t="s">
        <v>67</v>
      </c>
      <c r="D85" s="121">
        <v>0</v>
      </c>
      <c r="E85" s="116">
        <v>0</v>
      </c>
      <c r="F85" s="116">
        <v>0</v>
      </c>
      <c r="G85" s="116">
        <v>0</v>
      </c>
      <c r="H85" s="116">
        <v>0</v>
      </c>
      <c r="I85" s="116">
        <v>0.501</v>
      </c>
      <c r="J85" s="116">
        <v>0</v>
      </c>
    </row>
    <row r="86" spans="2:10" x14ac:dyDescent="0.25">
      <c r="B86" s="64"/>
      <c r="C86" s="64" t="s">
        <v>68</v>
      </c>
      <c r="D86" s="121">
        <v>0</v>
      </c>
      <c r="E86" s="116">
        <v>0</v>
      </c>
      <c r="F86" s="116">
        <v>0</v>
      </c>
      <c r="G86" s="116">
        <v>0</v>
      </c>
      <c r="H86" s="116">
        <v>0</v>
      </c>
      <c r="I86" s="116">
        <v>0</v>
      </c>
      <c r="J86" s="116">
        <v>0</v>
      </c>
    </row>
    <row r="87" spans="2:10" x14ac:dyDescent="0.25">
      <c r="B87" s="64"/>
      <c r="C87" s="64" t="s">
        <v>69</v>
      </c>
      <c r="D87" s="121">
        <v>0</v>
      </c>
      <c r="E87" s="116">
        <v>0</v>
      </c>
      <c r="F87" s="116">
        <v>0</v>
      </c>
      <c r="G87" s="116">
        <v>0</v>
      </c>
      <c r="H87" s="116">
        <v>6.3289999999999997</v>
      </c>
      <c r="I87" s="116">
        <v>2.0859999999999999</v>
      </c>
      <c r="J87" s="116">
        <v>0</v>
      </c>
    </row>
    <row r="88" spans="2:10" x14ac:dyDescent="0.25">
      <c r="B88" s="96"/>
      <c r="C88" s="96" t="s">
        <v>70</v>
      </c>
      <c r="D88" s="121">
        <v>0</v>
      </c>
      <c r="E88" s="116">
        <v>0</v>
      </c>
      <c r="F88" s="116">
        <v>0</v>
      </c>
      <c r="G88" s="116">
        <v>0</v>
      </c>
      <c r="H88" s="116">
        <v>6.3289999999999997</v>
      </c>
      <c r="I88" s="116">
        <v>3.0459999999999998</v>
      </c>
      <c r="J88" s="116">
        <v>0</v>
      </c>
    </row>
    <row r="89" spans="2:10" x14ac:dyDescent="0.25">
      <c r="B89" s="96"/>
      <c r="C89" s="96" t="s">
        <v>78</v>
      </c>
      <c r="D89" s="121">
        <v>0</v>
      </c>
      <c r="E89" s="116">
        <v>0</v>
      </c>
      <c r="F89" s="116">
        <v>0</v>
      </c>
      <c r="G89" s="116">
        <v>0</v>
      </c>
      <c r="H89" s="116">
        <v>0</v>
      </c>
      <c r="I89" s="116">
        <v>0</v>
      </c>
      <c r="J89" s="116">
        <v>0</v>
      </c>
    </row>
    <row r="90" spans="2:10" x14ac:dyDescent="0.25">
      <c r="B90" s="96"/>
      <c r="C90" s="96" t="s">
        <v>79</v>
      </c>
      <c r="D90" s="121">
        <v>0</v>
      </c>
      <c r="E90" s="116">
        <v>0</v>
      </c>
      <c r="F90" s="116">
        <v>0</v>
      </c>
      <c r="G90" s="116">
        <v>0</v>
      </c>
      <c r="H90" s="116">
        <v>0</v>
      </c>
      <c r="I90" s="116">
        <v>0</v>
      </c>
      <c r="J90" s="116">
        <v>0</v>
      </c>
    </row>
    <row r="91" spans="2:10" ht="15.75" thickBot="1" x14ac:dyDescent="0.3">
      <c r="B91" s="63"/>
      <c r="C91" s="63" t="s">
        <v>48</v>
      </c>
      <c r="D91" s="121">
        <v>0</v>
      </c>
      <c r="E91" s="116">
        <v>0</v>
      </c>
      <c r="F91" s="116">
        <v>0</v>
      </c>
      <c r="G91" s="116">
        <v>0</v>
      </c>
      <c r="H91" s="116">
        <v>0</v>
      </c>
      <c r="I91" s="116">
        <v>0</v>
      </c>
      <c r="J91" s="116">
        <v>0</v>
      </c>
    </row>
    <row r="92" spans="2:10" x14ac:dyDescent="0.25">
      <c r="B92" s="95" t="s">
        <v>38</v>
      </c>
      <c r="C92" s="95" t="s">
        <v>63</v>
      </c>
      <c r="D92" s="122">
        <v>14.586644</v>
      </c>
      <c r="E92" s="115">
        <v>1.251583679775</v>
      </c>
      <c r="F92" s="115">
        <v>0</v>
      </c>
      <c r="G92" s="115">
        <v>4.1587845904000007</v>
      </c>
      <c r="H92" s="115">
        <v>5.6578175304392753</v>
      </c>
      <c r="I92" s="115">
        <v>0</v>
      </c>
      <c r="J92" s="115">
        <v>0</v>
      </c>
    </row>
    <row r="93" spans="2:10" x14ac:dyDescent="0.25">
      <c r="C93" s="95" t="s">
        <v>64</v>
      </c>
      <c r="D93" s="121">
        <v>1.2330000000000001</v>
      </c>
      <c r="E93" s="116">
        <v>0</v>
      </c>
      <c r="F93" s="116">
        <v>0</v>
      </c>
      <c r="G93" s="116">
        <v>0</v>
      </c>
      <c r="H93" s="116">
        <v>0</v>
      </c>
      <c r="I93" s="116">
        <v>0</v>
      </c>
      <c r="J93" s="116">
        <v>0</v>
      </c>
    </row>
    <row r="94" spans="2:10" x14ac:dyDescent="0.25">
      <c r="C94" s="95" t="s">
        <v>51</v>
      </c>
      <c r="D94" s="121">
        <v>0.73199999999999998</v>
      </c>
      <c r="E94" s="116">
        <v>0</v>
      </c>
      <c r="F94" s="116">
        <v>0.48158000000000001</v>
      </c>
      <c r="G94" s="116">
        <v>1.7480010750000001</v>
      </c>
      <c r="H94" s="116">
        <v>0</v>
      </c>
      <c r="I94" s="116">
        <v>1.620905</v>
      </c>
      <c r="J94" s="116">
        <v>0</v>
      </c>
    </row>
    <row r="95" spans="2:10" x14ac:dyDescent="0.25">
      <c r="C95" s="95" t="s">
        <v>49</v>
      </c>
      <c r="D95" s="121">
        <v>0</v>
      </c>
      <c r="E95" s="116">
        <v>0</v>
      </c>
      <c r="F95" s="116">
        <v>0</v>
      </c>
      <c r="G95" s="116">
        <v>1.2962710749999999</v>
      </c>
      <c r="H95" s="116">
        <v>0</v>
      </c>
      <c r="I95" s="116">
        <v>0</v>
      </c>
      <c r="J95" s="116">
        <v>0</v>
      </c>
    </row>
    <row r="96" spans="2:10" x14ac:dyDescent="0.25">
      <c r="C96" s="95" t="s">
        <v>85</v>
      </c>
      <c r="D96" s="121">
        <v>15.392431999999999</v>
      </c>
      <c r="E96" s="116">
        <v>0</v>
      </c>
      <c r="F96" s="116">
        <v>0</v>
      </c>
      <c r="G96" s="116">
        <v>0</v>
      </c>
      <c r="H96" s="116">
        <v>0</v>
      </c>
      <c r="I96" s="116">
        <v>0</v>
      </c>
      <c r="J96" s="116">
        <v>0</v>
      </c>
    </row>
    <row r="97" spans="2:10" x14ac:dyDescent="0.25">
      <c r="C97" s="114" t="s">
        <v>50</v>
      </c>
      <c r="D97" s="121">
        <v>0</v>
      </c>
      <c r="E97" s="116">
        <v>0</v>
      </c>
      <c r="F97" s="116">
        <v>0</v>
      </c>
      <c r="G97" s="116">
        <v>4.9224486454000012</v>
      </c>
      <c r="H97" s="116">
        <v>5.5610528199500004</v>
      </c>
      <c r="I97" s="116">
        <v>0</v>
      </c>
      <c r="J97" s="116">
        <v>0.93318217800000025</v>
      </c>
    </row>
    <row r="98" spans="2:10" x14ac:dyDescent="0.25">
      <c r="C98" s="114" t="s">
        <v>71</v>
      </c>
      <c r="D98" s="121">
        <v>0</v>
      </c>
      <c r="E98" s="116">
        <v>0.44461574999999998</v>
      </c>
      <c r="F98" s="116">
        <v>0</v>
      </c>
      <c r="G98" s="116">
        <v>0</v>
      </c>
      <c r="H98" s="116">
        <v>0</v>
      </c>
      <c r="I98" s="116">
        <v>0</v>
      </c>
      <c r="J98" s="116">
        <v>0</v>
      </c>
    </row>
    <row r="99" spans="2:10" x14ac:dyDescent="0.25">
      <c r="C99" s="95" t="s">
        <v>72</v>
      </c>
      <c r="D99" s="121">
        <v>2.9129999999999998</v>
      </c>
      <c r="E99" s="116">
        <v>0</v>
      </c>
      <c r="F99" s="116">
        <v>0</v>
      </c>
      <c r="G99" s="116">
        <v>5.1319539999999995</v>
      </c>
      <c r="H99" s="116">
        <v>0</v>
      </c>
      <c r="I99" s="116">
        <v>0</v>
      </c>
      <c r="J99" s="116">
        <v>0</v>
      </c>
    </row>
    <row r="100" spans="2:10" x14ac:dyDescent="0.25">
      <c r="B100" s="96"/>
      <c r="C100" s="96" t="s">
        <v>65</v>
      </c>
      <c r="D100" s="121">
        <v>20.810307000000002</v>
      </c>
      <c r="E100" s="116">
        <v>0</v>
      </c>
      <c r="F100" s="116">
        <v>0</v>
      </c>
      <c r="G100" s="116">
        <v>1.0620000000000001</v>
      </c>
      <c r="H100" s="116">
        <v>0</v>
      </c>
      <c r="I100" s="116">
        <v>0</v>
      </c>
      <c r="J100" s="116">
        <v>0</v>
      </c>
    </row>
    <row r="101" spans="2:10" x14ac:dyDescent="0.25">
      <c r="B101" s="64"/>
      <c r="C101" s="64" t="s">
        <v>66</v>
      </c>
      <c r="D101" s="121">
        <v>0</v>
      </c>
      <c r="E101" s="116">
        <v>0</v>
      </c>
      <c r="F101" s="116">
        <v>0</v>
      </c>
      <c r="G101" s="116">
        <v>0</v>
      </c>
      <c r="H101" s="116">
        <v>0</v>
      </c>
      <c r="I101" s="116">
        <v>0</v>
      </c>
      <c r="J101" s="116">
        <v>0</v>
      </c>
    </row>
    <row r="102" spans="2:10" x14ac:dyDescent="0.25">
      <c r="B102" s="64"/>
      <c r="C102" s="64" t="s">
        <v>67</v>
      </c>
      <c r="D102" s="121">
        <v>0</v>
      </c>
      <c r="E102" s="116">
        <v>0</v>
      </c>
      <c r="F102" s="116">
        <v>0</v>
      </c>
      <c r="G102" s="116">
        <v>0</v>
      </c>
      <c r="H102" s="116">
        <v>0</v>
      </c>
      <c r="I102" s="116">
        <v>0</v>
      </c>
      <c r="J102" s="116">
        <v>0</v>
      </c>
    </row>
    <row r="103" spans="2:10" x14ac:dyDescent="0.25">
      <c r="B103" s="64"/>
      <c r="C103" s="64" t="s">
        <v>68</v>
      </c>
      <c r="D103" s="121">
        <v>0</v>
      </c>
      <c r="E103" s="116">
        <v>0</v>
      </c>
      <c r="F103" s="116">
        <v>0</v>
      </c>
      <c r="G103" s="116">
        <v>0</v>
      </c>
      <c r="H103" s="116">
        <v>0</v>
      </c>
      <c r="I103" s="116">
        <v>0</v>
      </c>
      <c r="J103" s="116">
        <v>0</v>
      </c>
    </row>
    <row r="104" spans="2:10" x14ac:dyDescent="0.25">
      <c r="B104" s="64"/>
      <c r="C104" s="64" t="s">
        <v>69</v>
      </c>
      <c r="D104" s="121">
        <v>0</v>
      </c>
      <c r="E104" s="116">
        <v>0</v>
      </c>
      <c r="F104" s="116">
        <v>0</v>
      </c>
      <c r="G104" s="116">
        <v>0</v>
      </c>
      <c r="H104" s="116">
        <v>0</v>
      </c>
      <c r="I104" s="116">
        <v>0</v>
      </c>
      <c r="J104" s="116">
        <v>0</v>
      </c>
    </row>
    <row r="105" spans="2:10" x14ac:dyDescent="0.25">
      <c r="B105" s="96"/>
      <c r="C105" s="96" t="s">
        <v>70</v>
      </c>
      <c r="D105" s="121">
        <v>0</v>
      </c>
      <c r="E105" s="116">
        <v>0</v>
      </c>
      <c r="F105" s="116">
        <v>0</v>
      </c>
      <c r="G105" s="116">
        <v>0</v>
      </c>
      <c r="H105" s="116">
        <v>0</v>
      </c>
      <c r="I105" s="116">
        <v>0</v>
      </c>
      <c r="J105" s="116">
        <v>0</v>
      </c>
    </row>
    <row r="106" spans="2:10" x14ac:dyDescent="0.25">
      <c r="B106" s="96"/>
      <c r="C106" s="96" t="s">
        <v>78</v>
      </c>
      <c r="D106" s="121">
        <v>0</v>
      </c>
      <c r="E106" s="116">
        <v>0</v>
      </c>
      <c r="F106" s="116">
        <v>0</v>
      </c>
      <c r="G106" s="116">
        <v>0</v>
      </c>
      <c r="H106" s="116">
        <v>0</v>
      </c>
      <c r="I106" s="116">
        <v>0</v>
      </c>
      <c r="J106" s="116">
        <v>0</v>
      </c>
    </row>
    <row r="107" spans="2:10" x14ac:dyDescent="0.25">
      <c r="B107" s="96"/>
      <c r="C107" s="96" t="s">
        <v>79</v>
      </c>
      <c r="D107" s="121">
        <v>0</v>
      </c>
      <c r="E107" s="116">
        <v>0</v>
      </c>
      <c r="F107" s="116">
        <v>0</v>
      </c>
      <c r="G107" s="116">
        <v>0</v>
      </c>
      <c r="H107" s="116">
        <v>0</v>
      </c>
      <c r="I107" s="116">
        <v>0</v>
      </c>
      <c r="J107" s="116">
        <v>0</v>
      </c>
    </row>
    <row r="108" spans="2:10" ht="15.75" thickBot="1" x14ac:dyDescent="0.3">
      <c r="B108" s="63"/>
      <c r="C108" s="63" t="s">
        <v>48</v>
      </c>
      <c r="D108" s="121">
        <v>0</v>
      </c>
      <c r="E108" s="116">
        <v>0</v>
      </c>
      <c r="F108" s="116">
        <v>0</v>
      </c>
      <c r="G108" s="116">
        <v>0</v>
      </c>
      <c r="H108" s="116">
        <v>0</v>
      </c>
      <c r="I108" s="116">
        <v>0</v>
      </c>
      <c r="J108" s="116">
        <v>0</v>
      </c>
    </row>
    <row r="109" spans="2:10" x14ac:dyDescent="0.25">
      <c r="B109" s="95" t="s">
        <v>39</v>
      </c>
      <c r="C109" s="95" t="s">
        <v>63</v>
      </c>
      <c r="D109" s="122">
        <v>6.8166000000000002</v>
      </c>
      <c r="E109" s="115">
        <v>0</v>
      </c>
      <c r="F109" s="115">
        <v>0</v>
      </c>
      <c r="G109" s="115">
        <v>4.1318445719500003</v>
      </c>
      <c r="H109" s="115">
        <v>0</v>
      </c>
      <c r="I109" s="115">
        <v>0</v>
      </c>
      <c r="J109" s="115">
        <v>0.34656248000000001</v>
      </c>
    </row>
    <row r="110" spans="2:10" x14ac:dyDescent="0.25">
      <c r="C110" s="95" t="s">
        <v>64</v>
      </c>
      <c r="D110" s="121">
        <v>0.1077</v>
      </c>
      <c r="E110" s="116">
        <v>0</v>
      </c>
      <c r="F110" s="116">
        <v>0</v>
      </c>
      <c r="G110" s="116">
        <v>5.3283797179999999</v>
      </c>
      <c r="H110" s="116">
        <v>0</v>
      </c>
      <c r="I110" s="116">
        <v>0</v>
      </c>
      <c r="J110" s="116">
        <v>0</v>
      </c>
    </row>
    <row r="111" spans="2:10" x14ac:dyDescent="0.25">
      <c r="C111" s="95" t="s">
        <v>51</v>
      </c>
      <c r="D111" s="121">
        <v>2.504</v>
      </c>
      <c r="E111" s="116">
        <v>0.66500000000000004</v>
      </c>
      <c r="F111" s="116">
        <v>4.3726999999999991</v>
      </c>
      <c r="G111" s="116">
        <v>22.20085858169152</v>
      </c>
      <c r="H111" s="116">
        <v>4.844133975000001</v>
      </c>
      <c r="I111" s="116">
        <v>0</v>
      </c>
      <c r="J111" s="116">
        <v>0.69486647999999995</v>
      </c>
    </row>
    <row r="112" spans="2:10" x14ac:dyDescent="0.25">
      <c r="C112" s="95" t="s">
        <v>49</v>
      </c>
      <c r="D112" s="121">
        <v>0</v>
      </c>
      <c r="E112" s="116">
        <v>0</v>
      </c>
      <c r="F112" s="116">
        <v>0</v>
      </c>
      <c r="G112" s="116">
        <v>1.4469493500000001</v>
      </c>
      <c r="H112" s="116">
        <v>0</v>
      </c>
      <c r="I112" s="116">
        <v>0</v>
      </c>
      <c r="J112" s="116">
        <v>0.28984935000000001</v>
      </c>
    </row>
    <row r="113" spans="2:10" x14ac:dyDescent="0.25">
      <c r="C113" s="95" t="s">
        <v>85</v>
      </c>
      <c r="D113" s="121">
        <v>6.2652950000000001</v>
      </c>
      <c r="E113" s="116">
        <v>0</v>
      </c>
      <c r="F113" s="116">
        <v>0</v>
      </c>
      <c r="G113" s="116">
        <v>0</v>
      </c>
      <c r="H113" s="116">
        <v>0</v>
      </c>
      <c r="I113" s="116">
        <v>0</v>
      </c>
      <c r="J113" s="116">
        <v>0</v>
      </c>
    </row>
    <row r="114" spans="2:10" x14ac:dyDescent="0.25">
      <c r="C114" s="114" t="s">
        <v>50</v>
      </c>
      <c r="D114" s="121">
        <v>0</v>
      </c>
      <c r="E114" s="116">
        <v>0</v>
      </c>
      <c r="F114" s="116">
        <v>0</v>
      </c>
      <c r="G114" s="116">
        <v>5.5776166589499994</v>
      </c>
      <c r="H114" s="116">
        <v>0.78241386300000004</v>
      </c>
      <c r="I114" s="116">
        <v>0</v>
      </c>
      <c r="J114" s="116">
        <v>2.2853355520000003</v>
      </c>
    </row>
    <row r="115" spans="2:10" x14ac:dyDescent="0.25">
      <c r="C115" s="114" t="s">
        <v>71</v>
      </c>
      <c r="D115" s="121">
        <v>0</v>
      </c>
      <c r="E115" s="116">
        <v>0</v>
      </c>
      <c r="F115" s="116">
        <v>0</v>
      </c>
      <c r="G115" s="116">
        <v>0.54341925000000002</v>
      </c>
      <c r="H115" s="116">
        <v>1.7730263249999998</v>
      </c>
      <c r="I115" s="116">
        <v>0</v>
      </c>
      <c r="J115" s="116">
        <v>0</v>
      </c>
    </row>
    <row r="116" spans="2:10" x14ac:dyDescent="0.25">
      <c r="C116" s="95" t="s">
        <v>72</v>
      </c>
      <c r="D116" s="121">
        <v>3.18</v>
      </c>
      <c r="E116" s="116">
        <v>0</v>
      </c>
      <c r="F116" s="116">
        <v>0</v>
      </c>
      <c r="G116" s="116">
        <v>4.1228999999999996</v>
      </c>
      <c r="H116" s="116">
        <v>0</v>
      </c>
      <c r="I116" s="116">
        <v>0</v>
      </c>
      <c r="J116" s="116">
        <v>0</v>
      </c>
    </row>
    <row r="117" spans="2:10" x14ac:dyDescent="0.25">
      <c r="B117" s="96"/>
      <c r="C117" s="96" t="s">
        <v>65</v>
      </c>
      <c r="D117" s="121">
        <v>15.233699999999999</v>
      </c>
      <c r="E117" s="116">
        <v>0</v>
      </c>
      <c r="F117" s="116">
        <v>0</v>
      </c>
      <c r="G117" s="116">
        <v>2.2788000000000004</v>
      </c>
      <c r="H117" s="116">
        <v>0</v>
      </c>
      <c r="I117" s="116">
        <v>0</v>
      </c>
      <c r="J117" s="116">
        <v>0</v>
      </c>
    </row>
    <row r="118" spans="2:10" x14ac:dyDescent="0.25">
      <c r="B118" s="64"/>
      <c r="C118" s="64" t="s">
        <v>66</v>
      </c>
      <c r="D118" s="121">
        <v>0</v>
      </c>
      <c r="E118" s="116">
        <v>0</v>
      </c>
      <c r="F118" s="116">
        <v>0</v>
      </c>
      <c r="G118" s="116">
        <v>0</v>
      </c>
      <c r="H118" s="116">
        <v>0</v>
      </c>
      <c r="I118" s="116">
        <v>0</v>
      </c>
      <c r="J118" s="116">
        <v>0</v>
      </c>
    </row>
    <row r="119" spans="2:10" x14ac:dyDescent="0.25">
      <c r="B119" s="64"/>
      <c r="C119" s="64" t="s">
        <v>67</v>
      </c>
      <c r="D119" s="121">
        <v>0</v>
      </c>
      <c r="E119" s="116">
        <v>0</v>
      </c>
      <c r="F119" s="116">
        <v>0</v>
      </c>
      <c r="G119" s="116">
        <v>0</v>
      </c>
      <c r="H119" s="116">
        <v>0</v>
      </c>
      <c r="I119" s="116">
        <v>0</v>
      </c>
      <c r="J119" s="116">
        <v>0</v>
      </c>
    </row>
    <row r="120" spans="2:10" x14ac:dyDescent="0.25">
      <c r="B120" s="64"/>
      <c r="C120" s="64" t="s">
        <v>68</v>
      </c>
      <c r="D120" s="121">
        <v>0</v>
      </c>
      <c r="E120" s="116">
        <v>0</v>
      </c>
      <c r="F120" s="116">
        <v>0</v>
      </c>
      <c r="G120" s="116">
        <v>0</v>
      </c>
      <c r="H120" s="116">
        <v>0</v>
      </c>
      <c r="I120" s="116">
        <v>0</v>
      </c>
      <c r="J120" s="116">
        <v>0</v>
      </c>
    </row>
    <row r="121" spans="2:10" x14ac:dyDescent="0.25">
      <c r="B121" s="64"/>
      <c r="C121" s="64" t="s">
        <v>69</v>
      </c>
      <c r="D121" s="121">
        <v>0</v>
      </c>
      <c r="E121" s="116">
        <v>0</v>
      </c>
      <c r="F121" s="116">
        <v>0</v>
      </c>
      <c r="G121" s="116">
        <v>0</v>
      </c>
      <c r="H121" s="116">
        <v>0</v>
      </c>
      <c r="I121" s="116">
        <v>0</v>
      </c>
      <c r="J121" s="116">
        <v>0</v>
      </c>
    </row>
    <row r="122" spans="2:10" x14ac:dyDescent="0.25">
      <c r="B122" s="96"/>
      <c r="C122" s="96" t="s">
        <v>70</v>
      </c>
      <c r="D122" s="121">
        <v>0</v>
      </c>
      <c r="E122" s="116"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</row>
    <row r="123" spans="2:10" x14ac:dyDescent="0.25">
      <c r="B123" s="96"/>
      <c r="C123" s="96" t="s">
        <v>78</v>
      </c>
      <c r="D123" s="121">
        <v>0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</row>
    <row r="124" spans="2:10" x14ac:dyDescent="0.25">
      <c r="B124" s="96"/>
      <c r="C124" s="96" t="s">
        <v>79</v>
      </c>
      <c r="D124" s="121">
        <v>0</v>
      </c>
      <c r="E124" s="116">
        <v>0</v>
      </c>
      <c r="F124" s="116">
        <v>0</v>
      </c>
      <c r="G124" s="116">
        <v>0</v>
      </c>
      <c r="H124" s="116">
        <v>0</v>
      </c>
      <c r="I124" s="116">
        <v>0</v>
      </c>
      <c r="J124" s="116">
        <v>0</v>
      </c>
    </row>
    <row r="125" spans="2:10" ht="15.75" thickBot="1" x14ac:dyDescent="0.3">
      <c r="B125" s="63"/>
      <c r="C125" s="63" t="s">
        <v>48</v>
      </c>
      <c r="D125" s="137">
        <v>0</v>
      </c>
      <c r="E125" s="138">
        <v>0</v>
      </c>
      <c r="F125" s="138">
        <v>0</v>
      </c>
      <c r="G125" s="138">
        <v>0</v>
      </c>
      <c r="H125" s="138">
        <v>0</v>
      </c>
      <c r="I125" s="138">
        <v>0</v>
      </c>
      <c r="J125" s="138">
        <v>0</v>
      </c>
    </row>
    <row r="126" spans="2:10" x14ac:dyDescent="0.25">
      <c r="B126" s="95" t="s">
        <v>40</v>
      </c>
      <c r="C126" s="95" t="s">
        <v>63</v>
      </c>
      <c r="D126" s="121">
        <v>4.70024</v>
      </c>
      <c r="E126" s="116">
        <v>0</v>
      </c>
      <c r="F126" s="116">
        <v>0</v>
      </c>
      <c r="G126" s="116">
        <v>0</v>
      </c>
      <c r="H126" s="116">
        <v>0</v>
      </c>
      <c r="I126" s="116">
        <v>0</v>
      </c>
      <c r="J126" s="116">
        <v>0</v>
      </c>
    </row>
    <row r="127" spans="2:10" x14ac:dyDescent="0.25">
      <c r="C127" s="95" t="s">
        <v>64</v>
      </c>
      <c r="D127" s="121">
        <v>0.12489499999999999</v>
      </c>
      <c r="E127" s="116">
        <v>0</v>
      </c>
      <c r="F127" s="116">
        <v>0</v>
      </c>
      <c r="G127" s="116">
        <v>0</v>
      </c>
      <c r="H127" s="116">
        <v>0</v>
      </c>
      <c r="I127" s="116">
        <v>0</v>
      </c>
      <c r="J127" s="116">
        <v>0</v>
      </c>
    </row>
    <row r="128" spans="2:10" x14ac:dyDescent="0.25">
      <c r="C128" s="95" t="s">
        <v>51</v>
      </c>
      <c r="D128" s="121">
        <v>6.976</v>
      </c>
      <c r="E128" s="116">
        <v>12.493233319999995</v>
      </c>
      <c r="F128" s="116">
        <v>0</v>
      </c>
      <c r="G128" s="116">
        <v>0.74720414867499985</v>
      </c>
      <c r="H128" s="116">
        <v>0</v>
      </c>
      <c r="I128" s="116">
        <v>0.74</v>
      </c>
      <c r="J128" s="116">
        <v>0</v>
      </c>
    </row>
    <row r="129" spans="2:10" x14ac:dyDescent="0.25">
      <c r="C129" s="95" t="s">
        <v>49</v>
      </c>
      <c r="D129" s="121">
        <v>0</v>
      </c>
      <c r="E129" s="116">
        <v>0</v>
      </c>
      <c r="F129" s="116">
        <v>0</v>
      </c>
      <c r="G129" s="116">
        <v>0</v>
      </c>
      <c r="H129" s="116">
        <v>2.9815800000000001</v>
      </c>
      <c r="I129" s="116">
        <v>0</v>
      </c>
      <c r="J129" s="116">
        <v>0</v>
      </c>
    </row>
    <row r="130" spans="2:10" x14ac:dyDescent="0.25">
      <c r="C130" s="95" t="s">
        <v>85</v>
      </c>
      <c r="D130" s="121">
        <v>2.7721000000000005</v>
      </c>
      <c r="E130" s="116">
        <v>0</v>
      </c>
      <c r="F130" s="116">
        <v>0</v>
      </c>
      <c r="G130" s="116">
        <v>0</v>
      </c>
      <c r="H130" s="116">
        <v>0</v>
      </c>
      <c r="I130" s="116">
        <v>0</v>
      </c>
      <c r="J130" s="116">
        <v>0</v>
      </c>
    </row>
    <row r="131" spans="2:10" x14ac:dyDescent="0.25">
      <c r="C131" s="114" t="s">
        <v>50</v>
      </c>
      <c r="D131" s="121">
        <v>0</v>
      </c>
      <c r="E131" s="116">
        <v>0</v>
      </c>
      <c r="F131" s="116">
        <v>0</v>
      </c>
      <c r="G131" s="116">
        <v>0</v>
      </c>
      <c r="H131" s="116">
        <v>2.2734142200000003</v>
      </c>
      <c r="I131" s="116">
        <v>1.139556</v>
      </c>
      <c r="J131" s="116">
        <v>0</v>
      </c>
    </row>
    <row r="132" spans="2:10" x14ac:dyDescent="0.25">
      <c r="C132" s="114" t="s">
        <v>71</v>
      </c>
      <c r="D132" s="121">
        <v>0</v>
      </c>
      <c r="E132" s="116">
        <v>4.958088720000001</v>
      </c>
      <c r="F132" s="116">
        <v>0</v>
      </c>
      <c r="G132" s="116">
        <v>0</v>
      </c>
      <c r="H132" s="116">
        <v>0</v>
      </c>
      <c r="I132" s="116">
        <v>1.0227899999999999</v>
      </c>
      <c r="J132" s="116">
        <v>0</v>
      </c>
    </row>
    <row r="133" spans="2:10" x14ac:dyDescent="0.25">
      <c r="C133" s="95" t="s">
        <v>72</v>
      </c>
      <c r="D133" s="121">
        <v>4.4039999999999999</v>
      </c>
      <c r="E133" s="116">
        <v>0</v>
      </c>
      <c r="F133" s="116">
        <v>0</v>
      </c>
      <c r="G133" s="116">
        <v>2.4802399999999998</v>
      </c>
      <c r="H133" s="116">
        <v>0</v>
      </c>
      <c r="I133" s="116">
        <v>0</v>
      </c>
      <c r="J133" s="116">
        <v>0</v>
      </c>
    </row>
    <row r="134" spans="2:10" x14ac:dyDescent="0.25">
      <c r="B134" s="96"/>
      <c r="C134" s="96" t="s">
        <v>65</v>
      </c>
      <c r="D134" s="121">
        <v>9.3311000000000011</v>
      </c>
      <c r="E134" s="116">
        <v>0</v>
      </c>
      <c r="F134" s="116">
        <v>0</v>
      </c>
      <c r="G134" s="116">
        <v>0</v>
      </c>
      <c r="H134" s="116">
        <v>0</v>
      </c>
      <c r="I134" s="116">
        <v>0</v>
      </c>
      <c r="J134" s="116">
        <v>0</v>
      </c>
    </row>
    <row r="135" spans="2:10" x14ac:dyDescent="0.25">
      <c r="B135" s="64"/>
      <c r="C135" s="64" t="s">
        <v>66</v>
      </c>
      <c r="D135" s="121">
        <v>0</v>
      </c>
      <c r="E135" s="116"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0</v>
      </c>
    </row>
    <row r="136" spans="2:10" x14ac:dyDescent="0.25">
      <c r="B136" s="64"/>
      <c r="C136" s="64" t="s">
        <v>67</v>
      </c>
      <c r="D136" s="121">
        <v>0</v>
      </c>
      <c r="E136" s="116"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0</v>
      </c>
    </row>
    <row r="137" spans="2:10" x14ac:dyDescent="0.25">
      <c r="B137" s="64"/>
      <c r="C137" s="64" t="s">
        <v>68</v>
      </c>
      <c r="D137" s="121">
        <v>0</v>
      </c>
      <c r="E137" s="116">
        <v>0</v>
      </c>
      <c r="F137" s="116">
        <v>0</v>
      </c>
      <c r="G137" s="116">
        <v>0</v>
      </c>
      <c r="H137" s="116">
        <v>0</v>
      </c>
      <c r="I137" s="116">
        <v>0</v>
      </c>
      <c r="J137" s="116">
        <v>0</v>
      </c>
    </row>
    <row r="138" spans="2:10" x14ac:dyDescent="0.25">
      <c r="B138" s="64"/>
      <c r="C138" s="64" t="s">
        <v>69</v>
      </c>
      <c r="D138" s="121">
        <v>0</v>
      </c>
      <c r="E138" s="116">
        <v>0</v>
      </c>
      <c r="F138" s="116">
        <v>0</v>
      </c>
      <c r="G138" s="116">
        <v>0</v>
      </c>
      <c r="H138" s="116">
        <v>0</v>
      </c>
      <c r="I138" s="116">
        <v>0</v>
      </c>
      <c r="J138" s="116">
        <v>0</v>
      </c>
    </row>
    <row r="139" spans="2:10" x14ac:dyDescent="0.25">
      <c r="B139" s="96"/>
      <c r="C139" s="96" t="s">
        <v>70</v>
      </c>
      <c r="D139" s="121">
        <v>0</v>
      </c>
      <c r="E139" s="116">
        <v>0</v>
      </c>
      <c r="F139" s="116">
        <v>0</v>
      </c>
      <c r="G139" s="116">
        <v>0</v>
      </c>
      <c r="H139" s="116">
        <v>0</v>
      </c>
      <c r="I139" s="116">
        <v>0</v>
      </c>
      <c r="J139" s="116">
        <v>0</v>
      </c>
    </row>
    <row r="140" spans="2:10" x14ac:dyDescent="0.25">
      <c r="B140" s="96"/>
      <c r="C140" s="96" t="s">
        <v>78</v>
      </c>
      <c r="D140" s="121">
        <v>0</v>
      </c>
      <c r="E140" s="116">
        <v>0</v>
      </c>
      <c r="F140" s="116">
        <v>0</v>
      </c>
      <c r="G140" s="116">
        <v>0</v>
      </c>
      <c r="H140" s="116">
        <v>0</v>
      </c>
      <c r="I140" s="116">
        <v>0</v>
      </c>
      <c r="J140" s="116">
        <v>0</v>
      </c>
    </row>
    <row r="141" spans="2:10" x14ac:dyDescent="0.25">
      <c r="B141" s="96"/>
      <c r="C141" s="96" t="s">
        <v>79</v>
      </c>
      <c r="D141" s="121">
        <v>0</v>
      </c>
      <c r="E141" s="116">
        <v>0</v>
      </c>
      <c r="F141" s="116">
        <v>0</v>
      </c>
      <c r="G141" s="116">
        <v>0</v>
      </c>
      <c r="H141" s="116">
        <v>0</v>
      </c>
      <c r="I141" s="116">
        <v>0</v>
      </c>
      <c r="J141" s="116">
        <v>0</v>
      </c>
    </row>
    <row r="142" spans="2:10" ht="15.75" thickBot="1" x14ac:dyDescent="0.3">
      <c r="B142" s="63"/>
      <c r="C142" s="63" t="s">
        <v>48</v>
      </c>
      <c r="D142" s="137">
        <v>0</v>
      </c>
      <c r="E142" s="138">
        <v>0</v>
      </c>
      <c r="F142" s="138">
        <v>0</v>
      </c>
      <c r="G142" s="138">
        <v>0</v>
      </c>
      <c r="H142" s="138">
        <v>0</v>
      </c>
      <c r="I142" s="138">
        <v>0</v>
      </c>
      <c r="J142" s="138">
        <v>0</v>
      </c>
    </row>
    <row r="143" spans="2:10" x14ac:dyDescent="0.25">
      <c r="B143" s="95" t="s">
        <v>41</v>
      </c>
      <c r="C143" s="95" t="s">
        <v>63</v>
      </c>
      <c r="D143" s="121">
        <v>26.389424699999999</v>
      </c>
      <c r="E143" s="116">
        <v>2.3558667699999996</v>
      </c>
      <c r="F143" s="116">
        <v>2.4811260300000004</v>
      </c>
      <c r="G143" s="116">
        <v>1.8985999999999998</v>
      </c>
      <c r="H143" s="116">
        <v>4.4472649051499991</v>
      </c>
      <c r="I143" s="116">
        <v>1.1392749999999996</v>
      </c>
      <c r="J143" s="116">
        <v>0</v>
      </c>
    </row>
    <row r="144" spans="2:10" x14ac:dyDescent="0.25">
      <c r="C144" s="95" t="s">
        <v>64</v>
      </c>
      <c r="D144" s="121">
        <v>2.3559999999999999</v>
      </c>
      <c r="E144" s="116">
        <v>0</v>
      </c>
      <c r="F144" s="116">
        <v>0</v>
      </c>
      <c r="G144" s="116">
        <v>0</v>
      </c>
      <c r="H144" s="116">
        <v>0</v>
      </c>
      <c r="I144" s="116">
        <v>0</v>
      </c>
      <c r="J144" s="116">
        <v>0</v>
      </c>
    </row>
    <row r="145" spans="2:10" x14ac:dyDescent="0.25">
      <c r="C145" s="95" t="s">
        <v>51</v>
      </c>
      <c r="D145" s="121">
        <v>3.4</v>
      </c>
      <c r="E145" s="116">
        <v>7.413702514999998</v>
      </c>
      <c r="F145" s="116">
        <v>3.5487000000000002</v>
      </c>
      <c r="G145" s="116">
        <v>9.9648118999999991</v>
      </c>
      <c r="H145" s="116">
        <v>0</v>
      </c>
      <c r="I145" s="116">
        <v>0</v>
      </c>
      <c r="J145" s="116">
        <v>0</v>
      </c>
    </row>
    <row r="146" spans="2:10" x14ac:dyDescent="0.25">
      <c r="C146" s="95" t="s">
        <v>49</v>
      </c>
      <c r="D146" s="121">
        <v>0</v>
      </c>
      <c r="E146" s="116">
        <v>0</v>
      </c>
      <c r="F146" s="116">
        <v>0</v>
      </c>
      <c r="G146" s="116">
        <v>0</v>
      </c>
      <c r="H146" s="116">
        <v>0</v>
      </c>
      <c r="I146" s="116">
        <v>0</v>
      </c>
      <c r="J146" s="116">
        <v>0</v>
      </c>
    </row>
    <row r="147" spans="2:10" x14ac:dyDescent="0.25">
      <c r="C147" s="95" t="s">
        <v>85</v>
      </c>
      <c r="D147" s="121">
        <v>30.396972699999999</v>
      </c>
      <c r="E147" s="116">
        <v>0</v>
      </c>
      <c r="F147" s="116">
        <v>0</v>
      </c>
      <c r="G147" s="116">
        <v>0</v>
      </c>
      <c r="H147" s="116">
        <v>0</v>
      </c>
      <c r="I147" s="116">
        <v>0</v>
      </c>
      <c r="J147" s="116">
        <v>0</v>
      </c>
    </row>
    <row r="148" spans="2:10" x14ac:dyDescent="0.25">
      <c r="C148" s="114" t="s">
        <v>50</v>
      </c>
      <c r="D148" s="121">
        <v>0</v>
      </c>
      <c r="E148" s="116">
        <v>4.1065133999999999</v>
      </c>
      <c r="F148" s="116">
        <v>0</v>
      </c>
      <c r="G148" s="116">
        <v>3.9237195863250003</v>
      </c>
      <c r="H148" s="116">
        <v>0</v>
      </c>
      <c r="I148" s="116">
        <v>0</v>
      </c>
      <c r="J148" s="116">
        <v>0</v>
      </c>
    </row>
    <row r="149" spans="2:10" x14ac:dyDescent="0.25">
      <c r="C149" s="114" t="s">
        <v>71</v>
      </c>
      <c r="D149" s="121">
        <v>0</v>
      </c>
      <c r="E149" s="116">
        <v>0</v>
      </c>
      <c r="F149" s="116">
        <v>0</v>
      </c>
      <c r="G149" s="116">
        <v>0</v>
      </c>
      <c r="H149" s="116">
        <v>0</v>
      </c>
      <c r="I149" s="116">
        <v>0</v>
      </c>
      <c r="J149" s="116">
        <v>0</v>
      </c>
    </row>
    <row r="150" spans="2:10" x14ac:dyDescent="0.25">
      <c r="C150" s="95" t="s">
        <v>72</v>
      </c>
      <c r="D150" s="121">
        <v>6.5759817999999983</v>
      </c>
      <c r="E150" s="116">
        <v>0</v>
      </c>
      <c r="F150" s="116">
        <v>0</v>
      </c>
      <c r="G150" s="116">
        <v>13.241027000000001</v>
      </c>
      <c r="H150" s="116">
        <v>0</v>
      </c>
      <c r="I150" s="116">
        <v>0</v>
      </c>
      <c r="J150" s="116">
        <v>0</v>
      </c>
    </row>
    <row r="151" spans="2:10" x14ac:dyDescent="0.25">
      <c r="B151" s="96"/>
      <c r="C151" s="96" t="s">
        <v>65</v>
      </c>
      <c r="D151" s="121">
        <v>42.395148700000007</v>
      </c>
      <c r="E151" s="116">
        <v>0</v>
      </c>
      <c r="F151" s="116">
        <v>0</v>
      </c>
      <c r="G151" s="116">
        <v>4.4231180000000005</v>
      </c>
      <c r="H151" s="116">
        <v>0</v>
      </c>
      <c r="I151" s="116">
        <v>0</v>
      </c>
      <c r="J151" s="116">
        <v>0</v>
      </c>
    </row>
    <row r="152" spans="2:10" x14ac:dyDescent="0.25">
      <c r="B152" s="64"/>
      <c r="C152" s="64" t="s">
        <v>66</v>
      </c>
      <c r="D152" s="121">
        <v>0</v>
      </c>
      <c r="E152" s="116">
        <v>0</v>
      </c>
      <c r="F152" s="116">
        <v>0</v>
      </c>
      <c r="G152" s="116">
        <v>0</v>
      </c>
      <c r="H152" s="116">
        <v>0.90895999999999999</v>
      </c>
      <c r="I152" s="116">
        <v>0</v>
      </c>
      <c r="J152" s="116">
        <v>0</v>
      </c>
    </row>
    <row r="153" spans="2:10" x14ac:dyDescent="0.25">
      <c r="B153" s="64"/>
      <c r="C153" s="64" t="s">
        <v>67</v>
      </c>
      <c r="D153" s="121">
        <v>0</v>
      </c>
      <c r="E153" s="116">
        <v>0</v>
      </c>
      <c r="F153" s="116">
        <v>0</v>
      </c>
      <c r="G153" s="116">
        <v>0</v>
      </c>
      <c r="H153" s="116">
        <v>0</v>
      </c>
      <c r="I153" s="116">
        <v>0</v>
      </c>
      <c r="J153" s="116">
        <v>0</v>
      </c>
    </row>
    <row r="154" spans="2:10" x14ac:dyDescent="0.25">
      <c r="B154" s="64"/>
      <c r="C154" s="64" t="s">
        <v>68</v>
      </c>
      <c r="D154" s="121">
        <v>0</v>
      </c>
      <c r="E154" s="116">
        <v>0</v>
      </c>
      <c r="F154" s="116">
        <v>0</v>
      </c>
      <c r="G154" s="116">
        <v>0</v>
      </c>
      <c r="H154" s="116">
        <v>0</v>
      </c>
      <c r="I154" s="116">
        <v>0</v>
      </c>
      <c r="J154" s="116">
        <v>0</v>
      </c>
    </row>
    <row r="155" spans="2:10" x14ac:dyDescent="0.25">
      <c r="B155" s="64"/>
      <c r="C155" s="64" t="s">
        <v>69</v>
      </c>
      <c r="D155" s="121">
        <v>0</v>
      </c>
      <c r="E155" s="116">
        <v>0</v>
      </c>
      <c r="F155" s="116">
        <v>0</v>
      </c>
      <c r="G155" s="116">
        <v>0</v>
      </c>
      <c r="H155" s="116">
        <v>0</v>
      </c>
      <c r="I155" s="116">
        <v>0</v>
      </c>
      <c r="J155" s="116">
        <v>0</v>
      </c>
    </row>
    <row r="156" spans="2:10" x14ac:dyDescent="0.25">
      <c r="B156" s="96"/>
      <c r="C156" s="96" t="s">
        <v>70</v>
      </c>
      <c r="D156" s="121">
        <v>0</v>
      </c>
      <c r="E156" s="116">
        <v>0</v>
      </c>
      <c r="F156" s="116">
        <v>0</v>
      </c>
      <c r="G156" s="116">
        <v>0</v>
      </c>
      <c r="H156" s="116">
        <v>0.90895999999999999</v>
      </c>
      <c r="I156" s="116">
        <v>0</v>
      </c>
      <c r="J156" s="116">
        <v>0</v>
      </c>
    </row>
    <row r="157" spans="2:10" x14ac:dyDescent="0.25">
      <c r="B157" s="96"/>
      <c r="C157" s="96" t="s">
        <v>78</v>
      </c>
      <c r="D157" s="121">
        <v>0</v>
      </c>
      <c r="E157" s="116">
        <v>0</v>
      </c>
      <c r="F157" s="116">
        <v>0</v>
      </c>
      <c r="G157" s="116">
        <v>0</v>
      </c>
      <c r="H157" s="116">
        <v>0</v>
      </c>
      <c r="I157" s="116">
        <v>0</v>
      </c>
      <c r="J157" s="116">
        <v>0</v>
      </c>
    </row>
    <row r="158" spans="2:10" x14ac:dyDescent="0.25">
      <c r="B158" s="96"/>
      <c r="C158" s="96" t="s">
        <v>79</v>
      </c>
      <c r="D158" s="121">
        <v>0</v>
      </c>
      <c r="E158" s="116">
        <v>0</v>
      </c>
      <c r="F158" s="116">
        <v>0</v>
      </c>
      <c r="G158" s="116">
        <v>0</v>
      </c>
      <c r="H158" s="116">
        <v>0</v>
      </c>
      <c r="I158" s="116">
        <v>0</v>
      </c>
      <c r="J158" s="116">
        <v>0</v>
      </c>
    </row>
    <row r="159" spans="2:10" ht="15.75" thickBot="1" x14ac:dyDescent="0.3">
      <c r="B159" s="63"/>
      <c r="C159" s="63" t="s">
        <v>48</v>
      </c>
      <c r="D159" s="137">
        <v>0</v>
      </c>
      <c r="E159" s="138">
        <v>0</v>
      </c>
      <c r="F159" s="138">
        <v>0</v>
      </c>
      <c r="G159" s="138">
        <v>0</v>
      </c>
      <c r="H159" s="138">
        <v>0</v>
      </c>
      <c r="I159" s="138">
        <v>0</v>
      </c>
      <c r="J159" s="138">
        <v>0</v>
      </c>
    </row>
    <row r="160" spans="2:10" x14ac:dyDescent="0.25">
      <c r="B160" s="95" t="s">
        <v>107</v>
      </c>
      <c r="C160" s="95" t="s">
        <v>63</v>
      </c>
      <c r="D160" s="121">
        <v>2.351</v>
      </c>
      <c r="E160" s="116">
        <v>0</v>
      </c>
      <c r="F160" s="116">
        <v>1.50039035</v>
      </c>
      <c r="G160" s="116">
        <v>2.6273323249999994</v>
      </c>
      <c r="H160" s="116">
        <v>2.9850000000000012</v>
      </c>
      <c r="I160" s="116">
        <v>4.0514899999992693E-3</v>
      </c>
      <c r="J160" s="116">
        <v>0</v>
      </c>
    </row>
    <row r="161" spans="2:10" x14ac:dyDescent="0.25">
      <c r="C161" s="95" t="s">
        <v>64</v>
      </c>
      <c r="D161" s="121">
        <v>0.17299999999999999</v>
      </c>
      <c r="E161" s="116">
        <v>0</v>
      </c>
      <c r="F161" s="116">
        <v>0</v>
      </c>
      <c r="G161" s="116">
        <v>1.6311749999999998</v>
      </c>
      <c r="H161" s="116">
        <v>0</v>
      </c>
      <c r="I161" s="116">
        <v>0</v>
      </c>
      <c r="J161" s="116">
        <v>0</v>
      </c>
    </row>
    <row r="162" spans="2:10" x14ac:dyDescent="0.25">
      <c r="C162" s="95" t="s">
        <v>51</v>
      </c>
      <c r="D162" s="121">
        <v>7.077</v>
      </c>
      <c r="E162" s="116">
        <v>3.213121348</v>
      </c>
      <c r="F162" s="116">
        <v>0</v>
      </c>
      <c r="G162" s="116">
        <v>7.4530025369999988</v>
      </c>
      <c r="H162" s="116">
        <v>0</v>
      </c>
      <c r="I162" s="116">
        <v>0</v>
      </c>
      <c r="J162" s="116">
        <v>0</v>
      </c>
    </row>
    <row r="163" spans="2:10" x14ac:dyDescent="0.25">
      <c r="C163" s="95" t="s">
        <v>49</v>
      </c>
      <c r="D163" s="121">
        <v>0</v>
      </c>
      <c r="E163" s="116">
        <v>3.8412714000000001E-2</v>
      </c>
      <c r="F163" s="116">
        <v>8.0158569999999943E-3</v>
      </c>
      <c r="G163" s="116">
        <v>0.15557142899999998</v>
      </c>
      <c r="H163" s="116">
        <v>0</v>
      </c>
      <c r="I163" s="116">
        <v>0</v>
      </c>
      <c r="J163" s="116">
        <v>0</v>
      </c>
    </row>
    <row r="164" spans="2:10" x14ac:dyDescent="0.25">
      <c r="C164" s="95" t="s">
        <v>85</v>
      </c>
      <c r="D164" s="121">
        <v>19.463099</v>
      </c>
      <c r="E164" s="116">
        <v>0</v>
      </c>
      <c r="F164" s="116">
        <v>0</v>
      </c>
      <c r="G164" s="116">
        <v>0</v>
      </c>
      <c r="H164" s="116">
        <v>0</v>
      </c>
      <c r="I164" s="116">
        <v>0</v>
      </c>
      <c r="J164" s="116">
        <v>0</v>
      </c>
    </row>
    <row r="165" spans="2:10" x14ac:dyDescent="0.25">
      <c r="C165" s="114" t="s">
        <v>50</v>
      </c>
      <c r="D165" s="121">
        <v>0</v>
      </c>
      <c r="E165" s="116">
        <v>0</v>
      </c>
      <c r="F165" s="116">
        <v>0</v>
      </c>
      <c r="G165" s="116">
        <v>0</v>
      </c>
      <c r="H165" s="116">
        <v>0</v>
      </c>
      <c r="I165" s="116">
        <v>0</v>
      </c>
      <c r="J165" s="116">
        <v>0</v>
      </c>
    </row>
    <row r="166" spans="2:10" x14ac:dyDescent="0.25">
      <c r="C166" s="114" t="s">
        <v>71</v>
      </c>
      <c r="D166" s="121">
        <v>0</v>
      </c>
      <c r="E166" s="116">
        <v>0.76461000000000001</v>
      </c>
      <c r="F166" s="116">
        <v>1.000422675</v>
      </c>
      <c r="G166" s="116">
        <v>0.25951558499999999</v>
      </c>
      <c r="H166" s="116">
        <v>0</v>
      </c>
      <c r="I166" s="116">
        <v>0</v>
      </c>
      <c r="J166" s="116">
        <v>0</v>
      </c>
    </row>
    <row r="167" spans="2:10" x14ac:dyDescent="0.25">
      <c r="C167" s="95" t="s">
        <v>72</v>
      </c>
      <c r="D167" s="121">
        <v>14.760797999999999</v>
      </c>
      <c r="E167" s="116">
        <v>1.7412500000000001E-2</v>
      </c>
      <c r="F167" s="116">
        <v>0</v>
      </c>
      <c r="G167" s="116">
        <v>0.52987499999999998</v>
      </c>
      <c r="H167" s="116">
        <v>0</v>
      </c>
      <c r="I167" s="116">
        <v>0</v>
      </c>
      <c r="J167" s="116">
        <v>0</v>
      </c>
    </row>
    <row r="168" spans="2:10" x14ac:dyDescent="0.25">
      <c r="B168" s="96"/>
      <c r="C168" s="96" t="s">
        <v>65</v>
      </c>
      <c r="D168" s="121">
        <v>8.6254990000000014</v>
      </c>
      <c r="E168" s="116">
        <v>0</v>
      </c>
      <c r="F168" s="116">
        <v>0</v>
      </c>
      <c r="G168" s="116">
        <v>0</v>
      </c>
      <c r="H168" s="116">
        <v>0</v>
      </c>
      <c r="I168" s="116">
        <v>0</v>
      </c>
      <c r="J168" s="116">
        <v>0</v>
      </c>
    </row>
    <row r="169" spans="2:10" x14ac:dyDescent="0.25">
      <c r="B169" s="64"/>
      <c r="C169" s="64" t="s">
        <v>66</v>
      </c>
      <c r="D169" s="121">
        <v>0</v>
      </c>
      <c r="E169" s="116">
        <v>0</v>
      </c>
      <c r="F169" s="116">
        <v>0</v>
      </c>
      <c r="G169" s="116">
        <v>0</v>
      </c>
      <c r="H169" s="116">
        <v>0</v>
      </c>
      <c r="I169" s="116">
        <v>0</v>
      </c>
      <c r="J169" s="116">
        <v>0</v>
      </c>
    </row>
    <row r="170" spans="2:10" x14ac:dyDescent="0.25">
      <c r="B170" s="64"/>
      <c r="C170" s="64" t="s">
        <v>67</v>
      </c>
      <c r="D170" s="121">
        <v>0</v>
      </c>
      <c r="E170" s="116">
        <v>0</v>
      </c>
      <c r="F170" s="116">
        <v>0</v>
      </c>
      <c r="G170" s="116">
        <v>0</v>
      </c>
      <c r="H170" s="116">
        <v>0</v>
      </c>
      <c r="I170" s="116">
        <v>0</v>
      </c>
      <c r="J170" s="116">
        <v>0</v>
      </c>
    </row>
    <row r="171" spans="2:10" x14ac:dyDescent="0.25">
      <c r="B171" s="64"/>
      <c r="C171" s="64" t="s">
        <v>68</v>
      </c>
      <c r="D171" s="121">
        <v>0</v>
      </c>
      <c r="E171" s="116">
        <v>0</v>
      </c>
      <c r="F171" s="116">
        <v>0</v>
      </c>
      <c r="G171" s="116">
        <v>0</v>
      </c>
      <c r="H171" s="116">
        <v>0</v>
      </c>
      <c r="I171" s="116">
        <v>0</v>
      </c>
      <c r="J171" s="116">
        <v>0</v>
      </c>
    </row>
    <row r="172" spans="2:10" x14ac:dyDescent="0.25">
      <c r="B172" s="64"/>
      <c r="C172" s="64" t="s">
        <v>69</v>
      </c>
      <c r="D172" s="121">
        <v>0</v>
      </c>
      <c r="E172" s="116">
        <v>0</v>
      </c>
      <c r="F172" s="116">
        <v>0</v>
      </c>
      <c r="G172" s="116">
        <v>0</v>
      </c>
      <c r="H172" s="116">
        <v>0</v>
      </c>
      <c r="I172" s="116">
        <v>0</v>
      </c>
      <c r="J172" s="116">
        <v>0</v>
      </c>
    </row>
    <row r="173" spans="2:10" x14ac:dyDescent="0.25">
      <c r="B173" s="96"/>
      <c r="C173" s="96" t="s">
        <v>70</v>
      </c>
      <c r="D173" s="121">
        <v>0</v>
      </c>
      <c r="E173" s="116">
        <v>0</v>
      </c>
      <c r="F173" s="116">
        <v>0</v>
      </c>
      <c r="G173" s="116">
        <v>0</v>
      </c>
      <c r="H173" s="116">
        <v>0</v>
      </c>
      <c r="I173" s="116">
        <v>0</v>
      </c>
      <c r="J173" s="116">
        <v>0</v>
      </c>
    </row>
    <row r="174" spans="2:10" x14ac:dyDescent="0.25">
      <c r="B174" s="96"/>
      <c r="C174" s="96" t="s">
        <v>78</v>
      </c>
      <c r="D174" s="121">
        <v>0</v>
      </c>
      <c r="E174" s="116">
        <v>0</v>
      </c>
      <c r="F174" s="116">
        <v>0</v>
      </c>
      <c r="G174" s="116">
        <v>0</v>
      </c>
      <c r="H174" s="116">
        <v>0</v>
      </c>
      <c r="I174" s="116">
        <v>0</v>
      </c>
      <c r="J174" s="116">
        <v>0</v>
      </c>
    </row>
    <row r="175" spans="2:10" x14ac:dyDescent="0.25">
      <c r="B175" s="96"/>
      <c r="C175" s="96" t="s">
        <v>79</v>
      </c>
      <c r="D175" s="121">
        <v>0</v>
      </c>
      <c r="E175" s="116">
        <v>0</v>
      </c>
      <c r="F175" s="116">
        <v>0</v>
      </c>
      <c r="G175" s="116">
        <v>0</v>
      </c>
      <c r="H175" s="116">
        <v>0</v>
      </c>
      <c r="I175" s="116">
        <v>0</v>
      </c>
      <c r="J175" s="116">
        <v>0</v>
      </c>
    </row>
    <row r="176" spans="2:10" ht="15.75" thickBot="1" x14ac:dyDescent="0.3">
      <c r="B176" s="63"/>
      <c r="C176" s="63" t="s">
        <v>48</v>
      </c>
      <c r="D176" s="121">
        <v>0</v>
      </c>
      <c r="E176" s="116">
        <v>0</v>
      </c>
      <c r="F176" s="116">
        <v>0</v>
      </c>
      <c r="G176" s="116">
        <v>0</v>
      </c>
      <c r="H176" s="116">
        <v>0</v>
      </c>
      <c r="I176" s="116">
        <v>0</v>
      </c>
      <c r="J176" s="116">
        <v>0</v>
      </c>
    </row>
    <row r="177" spans="2:10" x14ac:dyDescent="0.25">
      <c r="B177" s="95" t="s">
        <v>106</v>
      </c>
      <c r="C177" s="95" t="s">
        <v>63</v>
      </c>
      <c r="D177" s="122">
        <v>8.3212450000000011</v>
      </c>
      <c r="E177" s="152">
        <v>0</v>
      </c>
      <c r="F177" s="115">
        <v>0</v>
      </c>
      <c r="G177" s="115">
        <v>0.51739999999999997</v>
      </c>
      <c r="H177" s="115">
        <v>0</v>
      </c>
      <c r="I177" s="115">
        <v>1.0347004999999965E-2</v>
      </c>
      <c r="J177" s="115">
        <v>0.47347470799999991</v>
      </c>
    </row>
    <row r="178" spans="2:10" x14ac:dyDescent="0.25">
      <c r="C178" s="95" t="s">
        <v>64</v>
      </c>
      <c r="D178" s="121">
        <v>3.5270000000000001</v>
      </c>
      <c r="E178" s="153">
        <v>0</v>
      </c>
      <c r="F178" s="116">
        <v>3.3780000000000001</v>
      </c>
      <c r="G178" s="116">
        <v>0</v>
      </c>
      <c r="H178" s="116">
        <v>0</v>
      </c>
      <c r="I178" s="116">
        <v>0</v>
      </c>
      <c r="J178" s="116">
        <v>0</v>
      </c>
    </row>
    <row r="179" spans="2:10" x14ac:dyDescent="0.25">
      <c r="C179" s="95" t="s">
        <v>51</v>
      </c>
      <c r="D179" s="121">
        <v>11.059999999999999</v>
      </c>
      <c r="E179" s="153">
        <v>26.381622175</v>
      </c>
      <c r="F179" s="116">
        <v>0</v>
      </c>
      <c r="G179" s="116">
        <v>19.725180312999999</v>
      </c>
      <c r="H179" s="116">
        <v>0</v>
      </c>
      <c r="I179" s="116">
        <v>0</v>
      </c>
      <c r="J179" s="116">
        <v>0</v>
      </c>
    </row>
    <row r="180" spans="2:10" x14ac:dyDescent="0.25">
      <c r="C180" s="95" t="s">
        <v>49</v>
      </c>
      <c r="D180" s="121">
        <v>0.67200000000000004</v>
      </c>
      <c r="E180" s="153">
        <v>2.0551008499999996</v>
      </c>
      <c r="F180" s="116">
        <v>0</v>
      </c>
      <c r="G180" s="116">
        <v>2.3460000000000001</v>
      </c>
      <c r="H180" s="116">
        <v>0</v>
      </c>
      <c r="I180" s="116">
        <v>0</v>
      </c>
      <c r="J180" s="116">
        <v>0</v>
      </c>
    </row>
    <row r="181" spans="2:10" x14ac:dyDescent="0.25">
      <c r="C181" s="95" t="s">
        <v>85</v>
      </c>
      <c r="D181" s="121">
        <v>14.092247</v>
      </c>
      <c r="E181" s="153">
        <v>0</v>
      </c>
      <c r="F181" s="116">
        <v>0</v>
      </c>
      <c r="G181" s="116">
        <v>0</v>
      </c>
      <c r="H181" s="116">
        <v>0</v>
      </c>
      <c r="I181" s="116">
        <v>0</v>
      </c>
      <c r="J181" s="116">
        <v>0</v>
      </c>
    </row>
    <row r="182" spans="2:10" x14ac:dyDescent="0.25">
      <c r="C182" s="114" t="s">
        <v>50</v>
      </c>
      <c r="D182" s="121">
        <v>0</v>
      </c>
      <c r="E182" s="153">
        <v>0</v>
      </c>
      <c r="F182" s="116">
        <v>0</v>
      </c>
      <c r="G182" s="116">
        <v>0</v>
      </c>
      <c r="H182" s="116">
        <v>0</v>
      </c>
      <c r="I182" s="116">
        <v>0</v>
      </c>
      <c r="J182" s="116">
        <v>0</v>
      </c>
    </row>
    <row r="183" spans="2:10" x14ac:dyDescent="0.25">
      <c r="C183" s="114" t="s">
        <v>71</v>
      </c>
      <c r="D183" s="121">
        <v>0</v>
      </c>
      <c r="E183" s="153">
        <v>5.4647183129999997</v>
      </c>
      <c r="F183" s="116">
        <v>0</v>
      </c>
      <c r="G183" s="116">
        <v>9.9299999999999999E-2</v>
      </c>
      <c r="H183" s="116">
        <v>0</v>
      </c>
      <c r="I183" s="116">
        <v>0</v>
      </c>
      <c r="J183" s="116">
        <v>0</v>
      </c>
    </row>
    <row r="184" spans="2:10" x14ac:dyDescent="0.25">
      <c r="C184" s="95" t="s">
        <v>72</v>
      </c>
      <c r="D184" s="121">
        <v>15.275070000000001</v>
      </c>
      <c r="E184" s="153">
        <v>0</v>
      </c>
      <c r="F184" s="116">
        <v>0</v>
      </c>
      <c r="G184" s="116">
        <v>1.8402750000000001</v>
      </c>
      <c r="H184" s="116">
        <v>0</v>
      </c>
      <c r="I184" s="116">
        <v>0</v>
      </c>
      <c r="J184" s="116">
        <v>0</v>
      </c>
    </row>
    <row r="185" spans="2:10" x14ac:dyDescent="0.25">
      <c r="B185" s="96"/>
      <c r="C185" s="96" t="s">
        <v>65</v>
      </c>
      <c r="D185" s="121">
        <v>24.940846999999998</v>
      </c>
      <c r="E185" s="153">
        <v>0</v>
      </c>
      <c r="F185" s="116">
        <v>0</v>
      </c>
      <c r="G185" s="116">
        <v>6.3063159999999998</v>
      </c>
      <c r="H185" s="116">
        <v>0</v>
      </c>
      <c r="I185" s="116">
        <v>0</v>
      </c>
      <c r="J185" s="116">
        <v>0</v>
      </c>
    </row>
    <row r="186" spans="2:10" x14ac:dyDescent="0.25">
      <c r="B186" s="64"/>
      <c r="C186" s="64" t="s">
        <v>66</v>
      </c>
      <c r="D186" s="121">
        <v>0</v>
      </c>
      <c r="E186" s="153">
        <v>0</v>
      </c>
      <c r="F186" s="116">
        <v>0</v>
      </c>
      <c r="G186" s="116">
        <v>0</v>
      </c>
      <c r="H186" s="116">
        <v>0</v>
      </c>
      <c r="I186" s="116">
        <v>0</v>
      </c>
      <c r="J186" s="116">
        <v>0</v>
      </c>
    </row>
    <row r="187" spans="2:10" x14ac:dyDescent="0.25">
      <c r="B187" s="64"/>
      <c r="C187" s="64" t="s">
        <v>67</v>
      </c>
      <c r="D187" s="121">
        <v>0</v>
      </c>
      <c r="E187" s="153">
        <v>0</v>
      </c>
      <c r="F187" s="116">
        <v>0</v>
      </c>
      <c r="G187" s="116">
        <v>0</v>
      </c>
      <c r="H187" s="116">
        <v>0</v>
      </c>
      <c r="I187" s="116">
        <v>0</v>
      </c>
      <c r="J187" s="116">
        <v>0</v>
      </c>
    </row>
    <row r="188" spans="2:10" x14ac:dyDescent="0.25">
      <c r="B188" s="64"/>
      <c r="C188" s="64" t="s">
        <v>68</v>
      </c>
      <c r="D188" s="121">
        <v>0</v>
      </c>
      <c r="E188" s="153">
        <v>0</v>
      </c>
      <c r="F188" s="116">
        <v>0</v>
      </c>
      <c r="G188" s="116">
        <v>0</v>
      </c>
      <c r="H188" s="116">
        <v>0</v>
      </c>
      <c r="I188" s="116">
        <v>0</v>
      </c>
      <c r="J188" s="116">
        <v>0</v>
      </c>
    </row>
    <row r="189" spans="2:10" x14ac:dyDescent="0.25">
      <c r="B189" s="64"/>
      <c r="C189" s="64" t="s">
        <v>69</v>
      </c>
      <c r="D189" s="121">
        <v>0</v>
      </c>
      <c r="E189" s="153">
        <v>0</v>
      </c>
      <c r="F189" s="116">
        <v>0</v>
      </c>
      <c r="G189" s="116">
        <v>0</v>
      </c>
      <c r="H189" s="116">
        <v>0</v>
      </c>
      <c r="I189" s="116">
        <v>0</v>
      </c>
      <c r="J189" s="116">
        <v>0</v>
      </c>
    </row>
    <row r="190" spans="2:10" x14ac:dyDescent="0.25">
      <c r="B190" s="96"/>
      <c r="C190" s="96" t="s">
        <v>70</v>
      </c>
      <c r="D190" s="121">
        <v>0</v>
      </c>
      <c r="E190" s="153">
        <v>0</v>
      </c>
      <c r="F190" s="116">
        <v>0</v>
      </c>
      <c r="G190" s="116">
        <v>0</v>
      </c>
      <c r="H190" s="116">
        <v>0</v>
      </c>
      <c r="I190" s="116">
        <v>0</v>
      </c>
      <c r="J190" s="116">
        <v>0</v>
      </c>
    </row>
    <row r="191" spans="2:10" x14ac:dyDescent="0.25">
      <c r="B191" s="96"/>
      <c r="C191" s="96" t="s">
        <v>78</v>
      </c>
      <c r="D191" s="121">
        <v>0</v>
      </c>
      <c r="E191" s="153">
        <v>0</v>
      </c>
      <c r="F191" s="116">
        <v>0</v>
      </c>
      <c r="G191" s="116">
        <v>0</v>
      </c>
      <c r="H191" s="116">
        <v>0</v>
      </c>
      <c r="I191" s="116">
        <v>0</v>
      </c>
      <c r="J191" s="116">
        <v>0</v>
      </c>
    </row>
    <row r="192" spans="2:10" x14ac:dyDescent="0.25">
      <c r="B192" s="96"/>
      <c r="C192" s="96" t="s">
        <v>79</v>
      </c>
      <c r="D192" s="121">
        <v>0</v>
      </c>
      <c r="E192" s="153">
        <v>0</v>
      </c>
      <c r="F192" s="116">
        <v>0</v>
      </c>
      <c r="G192" s="116">
        <v>0</v>
      </c>
      <c r="H192" s="116">
        <v>0</v>
      </c>
      <c r="I192" s="116">
        <v>0</v>
      </c>
      <c r="J192" s="116">
        <v>0</v>
      </c>
    </row>
    <row r="193" spans="2:10" ht="15.75" thickBot="1" x14ac:dyDescent="0.3">
      <c r="B193" s="63"/>
      <c r="C193" s="63" t="s">
        <v>48</v>
      </c>
      <c r="D193" s="137">
        <v>0</v>
      </c>
      <c r="E193" s="154">
        <v>0</v>
      </c>
      <c r="F193" s="138">
        <v>0</v>
      </c>
      <c r="G193" s="138">
        <v>0</v>
      </c>
      <c r="H193" s="138">
        <v>0</v>
      </c>
      <c r="I193" s="138">
        <v>0</v>
      </c>
      <c r="J193" s="138">
        <v>0</v>
      </c>
    </row>
    <row r="194" spans="2:10" x14ac:dyDescent="0.25">
      <c r="B194" s="95" t="s">
        <v>33</v>
      </c>
      <c r="C194" s="95" t="s">
        <v>63</v>
      </c>
      <c r="D194" s="121">
        <v>6.5561780000000009</v>
      </c>
      <c r="E194" s="116">
        <v>0</v>
      </c>
      <c r="F194" s="116">
        <v>0</v>
      </c>
      <c r="G194" s="116">
        <v>0</v>
      </c>
      <c r="H194" s="116">
        <v>0</v>
      </c>
      <c r="I194" s="116">
        <v>0.17401174700000002</v>
      </c>
      <c r="J194" s="116">
        <v>0</v>
      </c>
    </row>
    <row r="195" spans="2:10" x14ac:dyDescent="0.25">
      <c r="C195" s="95" t="s">
        <v>64</v>
      </c>
      <c r="D195" s="121">
        <v>0.8</v>
      </c>
      <c r="E195" s="116">
        <v>0</v>
      </c>
      <c r="F195" s="116">
        <v>0</v>
      </c>
      <c r="G195" s="116">
        <v>0</v>
      </c>
      <c r="H195" s="116">
        <v>0</v>
      </c>
      <c r="I195" s="116">
        <v>0</v>
      </c>
      <c r="J195" s="116">
        <v>0</v>
      </c>
    </row>
    <row r="196" spans="2:10" x14ac:dyDescent="0.25">
      <c r="C196" s="95" t="s">
        <v>51</v>
      </c>
      <c r="D196" s="121">
        <v>0</v>
      </c>
      <c r="E196" s="116">
        <v>0</v>
      </c>
      <c r="F196" s="116">
        <v>0</v>
      </c>
      <c r="G196" s="116">
        <v>0</v>
      </c>
      <c r="H196" s="116">
        <v>0</v>
      </c>
      <c r="I196" s="116">
        <v>0</v>
      </c>
      <c r="J196" s="116">
        <v>0</v>
      </c>
    </row>
    <row r="197" spans="2:10" x14ac:dyDescent="0.25">
      <c r="C197" s="95" t="s">
        <v>49</v>
      </c>
      <c r="D197" s="121">
        <v>0</v>
      </c>
      <c r="E197" s="116">
        <v>0</v>
      </c>
      <c r="F197" s="116">
        <v>0</v>
      </c>
      <c r="G197" s="116">
        <v>0</v>
      </c>
      <c r="H197" s="116">
        <v>0</v>
      </c>
      <c r="I197" s="116">
        <v>0</v>
      </c>
      <c r="J197" s="116">
        <v>0</v>
      </c>
    </row>
    <row r="198" spans="2:10" x14ac:dyDescent="0.25">
      <c r="C198" s="95" t="s">
        <v>85</v>
      </c>
      <c r="D198" s="121">
        <v>7.4771780000000003</v>
      </c>
      <c r="E198" s="116">
        <v>0</v>
      </c>
      <c r="F198" s="116">
        <v>0</v>
      </c>
      <c r="G198" s="116">
        <v>0</v>
      </c>
      <c r="H198" s="116">
        <v>0</v>
      </c>
      <c r="I198" s="116">
        <v>0</v>
      </c>
      <c r="J198" s="116">
        <v>0</v>
      </c>
    </row>
    <row r="199" spans="2:10" x14ac:dyDescent="0.25">
      <c r="C199" s="114" t="s">
        <v>50</v>
      </c>
      <c r="D199" s="121">
        <v>0</v>
      </c>
      <c r="E199" s="116">
        <v>0</v>
      </c>
      <c r="F199" s="116">
        <v>0</v>
      </c>
      <c r="G199" s="116">
        <v>0</v>
      </c>
      <c r="H199" s="116">
        <v>0</v>
      </c>
      <c r="I199" s="116">
        <v>0</v>
      </c>
      <c r="J199" s="116">
        <v>0</v>
      </c>
    </row>
    <row r="200" spans="2:10" x14ac:dyDescent="0.25">
      <c r="C200" s="114" t="s">
        <v>71</v>
      </c>
      <c r="D200" s="121">
        <v>0</v>
      </c>
      <c r="E200" s="116">
        <v>0</v>
      </c>
      <c r="F200" s="116">
        <v>0</v>
      </c>
      <c r="G200" s="116">
        <v>0</v>
      </c>
      <c r="H200" s="116">
        <v>0</v>
      </c>
      <c r="I200" s="116">
        <v>0</v>
      </c>
      <c r="J200" s="116">
        <v>0</v>
      </c>
    </row>
    <row r="201" spans="2:10" x14ac:dyDescent="0.25">
      <c r="C201" s="95" t="s">
        <v>72</v>
      </c>
      <c r="D201" s="121">
        <v>1.4957499999999999</v>
      </c>
      <c r="E201" s="116">
        <v>0</v>
      </c>
      <c r="F201" s="116">
        <v>0</v>
      </c>
      <c r="G201" s="116">
        <v>0.372</v>
      </c>
      <c r="H201" s="116">
        <v>0</v>
      </c>
      <c r="I201" s="116">
        <v>0</v>
      </c>
      <c r="J201" s="116">
        <v>0</v>
      </c>
    </row>
    <row r="202" spans="2:10" x14ac:dyDescent="0.25">
      <c r="B202" s="96"/>
      <c r="C202" s="96" t="s">
        <v>65</v>
      </c>
      <c r="D202" s="121">
        <v>7.8758280000000003</v>
      </c>
      <c r="E202" s="116">
        <v>0</v>
      </c>
      <c r="F202" s="116">
        <v>0</v>
      </c>
      <c r="G202" s="116">
        <v>0.37312499999999998</v>
      </c>
      <c r="H202" s="116">
        <v>0</v>
      </c>
      <c r="I202" s="116">
        <v>0</v>
      </c>
      <c r="J202" s="116">
        <v>0</v>
      </c>
    </row>
    <row r="203" spans="2:10" x14ac:dyDescent="0.25">
      <c r="B203" s="64"/>
      <c r="C203" s="64" t="s">
        <v>66</v>
      </c>
      <c r="D203" s="121">
        <v>0</v>
      </c>
      <c r="E203" s="116">
        <v>0</v>
      </c>
      <c r="F203" s="116">
        <v>0</v>
      </c>
      <c r="G203" s="116">
        <v>0</v>
      </c>
      <c r="H203" s="116">
        <v>0</v>
      </c>
      <c r="I203" s="116">
        <v>2.1111999999999997</v>
      </c>
      <c r="J203" s="116">
        <v>0</v>
      </c>
    </row>
    <row r="204" spans="2:10" x14ac:dyDescent="0.25">
      <c r="B204" s="64"/>
      <c r="C204" s="64" t="s">
        <v>67</v>
      </c>
      <c r="D204" s="121">
        <v>0</v>
      </c>
      <c r="E204" s="116">
        <v>0</v>
      </c>
      <c r="F204" s="116">
        <v>0</v>
      </c>
      <c r="G204" s="116">
        <v>0</v>
      </c>
      <c r="H204" s="116">
        <v>0</v>
      </c>
      <c r="I204" s="116">
        <v>0.505</v>
      </c>
      <c r="J204" s="116">
        <v>0</v>
      </c>
    </row>
    <row r="205" spans="2:10" x14ac:dyDescent="0.25">
      <c r="B205" s="64"/>
      <c r="C205" s="64" t="s">
        <v>68</v>
      </c>
      <c r="D205" s="121">
        <v>0</v>
      </c>
      <c r="E205" s="116">
        <v>0</v>
      </c>
      <c r="F205" s="116">
        <v>0</v>
      </c>
      <c r="G205" s="116">
        <v>0</v>
      </c>
      <c r="H205" s="116">
        <v>0</v>
      </c>
      <c r="I205" s="116">
        <v>0</v>
      </c>
      <c r="J205" s="116">
        <v>0</v>
      </c>
    </row>
    <row r="206" spans="2:10" x14ac:dyDescent="0.25">
      <c r="B206" s="64"/>
      <c r="C206" s="64" t="s">
        <v>69</v>
      </c>
      <c r="D206" s="121">
        <v>0</v>
      </c>
      <c r="E206" s="116">
        <v>0</v>
      </c>
      <c r="F206" s="116">
        <v>0</v>
      </c>
      <c r="G206" s="116">
        <v>0</v>
      </c>
      <c r="H206" s="116">
        <v>0</v>
      </c>
      <c r="I206" s="116">
        <v>0</v>
      </c>
      <c r="J206" s="116">
        <v>0</v>
      </c>
    </row>
    <row r="207" spans="2:10" x14ac:dyDescent="0.25">
      <c r="B207" s="96"/>
      <c r="C207" s="96" t="s">
        <v>70</v>
      </c>
      <c r="D207" s="121">
        <v>0</v>
      </c>
      <c r="E207" s="116">
        <v>0</v>
      </c>
      <c r="F207" s="116">
        <v>0</v>
      </c>
      <c r="G207" s="116">
        <v>0</v>
      </c>
      <c r="H207" s="116">
        <v>0</v>
      </c>
      <c r="I207" s="116">
        <v>2.6161999999999996</v>
      </c>
      <c r="J207" s="116">
        <v>0</v>
      </c>
    </row>
    <row r="208" spans="2:10" x14ac:dyDescent="0.25">
      <c r="B208" s="96"/>
      <c r="C208" s="96" t="s">
        <v>78</v>
      </c>
      <c r="D208" s="121">
        <v>0</v>
      </c>
      <c r="E208" s="116">
        <v>0</v>
      </c>
      <c r="F208" s="116">
        <v>0</v>
      </c>
      <c r="G208" s="116">
        <v>0</v>
      </c>
      <c r="H208" s="116">
        <v>0</v>
      </c>
      <c r="I208" s="116">
        <v>0</v>
      </c>
      <c r="J208" s="116">
        <v>0</v>
      </c>
    </row>
    <row r="209" spans="2:10" x14ac:dyDescent="0.25">
      <c r="B209" s="96"/>
      <c r="C209" s="96" t="s">
        <v>79</v>
      </c>
      <c r="D209" s="121">
        <v>0</v>
      </c>
      <c r="E209" s="116">
        <v>0</v>
      </c>
      <c r="F209" s="116">
        <v>0</v>
      </c>
      <c r="G209" s="116">
        <v>0</v>
      </c>
      <c r="H209" s="116">
        <v>0</v>
      </c>
      <c r="I209" s="116">
        <v>0</v>
      </c>
      <c r="J209" s="116">
        <v>0</v>
      </c>
    </row>
    <row r="210" spans="2:10" ht="15.75" thickBot="1" x14ac:dyDescent="0.3">
      <c r="B210" s="63"/>
      <c r="C210" s="63" t="s">
        <v>48</v>
      </c>
      <c r="D210" s="121">
        <v>0</v>
      </c>
      <c r="E210" s="116">
        <v>0</v>
      </c>
      <c r="F210" s="116">
        <v>0</v>
      </c>
      <c r="G210" s="116">
        <v>0</v>
      </c>
      <c r="H210" s="116">
        <v>0</v>
      </c>
      <c r="I210" s="116">
        <v>0</v>
      </c>
      <c r="J210" s="116">
        <v>0</v>
      </c>
    </row>
    <row r="211" spans="2:10" x14ac:dyDescent="0.25">
      <c r="B211" s="95" t="s">
        <v>37</v>
      </c>
      <c r="C211" s="95" t="s">
        <v>63</v>
      </c>
      <c r="D211" s="122">
        <v>0.2</v>
      </c>
      <c r="E211" s="115">
        <v>0</v>
      </c>
      <c r="F211" s="115">
        <v>0</v>
      </c>
      <c r="G211" s="115">
        <v>2.9800249999999995</v>
      </c>
      <c r="H211" s="115">
        <v>0</v>
      </c>
      <c r="I211" s="115">
        <v>6.8776229000000244E-2</v>
      </c>
      <c r="J211" s="115">
        <v>2.1093999999999999</v>
      </c>
    </row>
    <row r="212" spans="2:10" x14ac:dyDescent="0.25">
      <c r="C212" s="95" t="s">
        <v>64</v>
      </c>
      <c r="D212" s="121">
        <v>0</v>
      </c>
      <c r="E212" s="116">
        <v>2.7928379960000003</v>
      </c>
      <c r="F212" s="116">
        <v>0</v>
      </c>
      <c r="G212" s="116">
        <v>0</v>
      </c>
      <c r="H212" s="116">
        <v>0</v>
      </c>
      <c r="I212" s="116">
        <v>0</v>
      </c>
      <c r="J212" s="116">
        <v>0.10766802000000002</v>
      </c>
    </row>
    <row r="213" spans="2:10" x14ac:dyDescent="0.25">
      <c r="C213" s="95" t="s">
        <v>51</v>
      </c>
      <c r="D213" s="121">
        <v>0.218</v>
      </c>
      <c r="E213" s="116">
        <v>3.1871370040000002</v>
      </c>
      <c r="F213" s="116">
        <v>0</v>
      </c>
      <c r="G213" s="116">
        <v>7.0731415500000008</v>
      </c>
      <c r="H213" s="116">
        <v>0</v>
      </c>
      <c r="I213" s="116">
        <v>0</v>
      </c>
      <c r="J213" s="116">
        <v>0</v>
      </c>
    </row>
    <row r="214" spans="2:10" x14ac:dyDescent="0.25">
      <c r="C214" s="95" t="s">
        <v>49</v>
      </c>
      <c r="D214" s="121">
        <v>0</v>
      </c>
      <c r="E214" s="116">
        <v>0</v>
      </c>
      <c r="F214" s="116">
        <v>1.752075</v>
      </c>
      <c r="G214" s="116">
        <v>0.50673000000000001</v>
      </c>
      <c r="H214" s="116">
        <v>0</v>
      </c>
      <c r="I214" s="116">
        <v>0</v>
      </c>
      <c r="J214" s="116">
        <v>0</v>
      </c>
    </row>
    <row r="215" spans="2:10" x14ac:dyDescent="0.25">
      <c r="C215" s="95" t="s">
        <v>85</v>
      </c>
      <c r="D215" s="121">
        <v>9.4932299999999987</v>
      </c>
      <c r="E215" s="116">
        <v>0</v>
      </c>
      <c r="F215" s="116">
        <v>0</v>
      </c>
      <c r="G215" s="116">
        <v>0</v>
      </c>
      <c r="H215" s="116">
        <v>0</v>
      </c>
      <c r="I215" s="116">
        <v>0</v>
      </c>
      <c r="J215" s="116">
        <v>0</v>
      </c>
    </row>
    <row r="216" spans="2:10" x14ac:dyDescent="0.25">
      <c r="C216" s="114" t="s">
        <v>50</v>
      </c>
      <c r="D216" s="121">
        <v>0</v>
      </c>
      <c r="E216" s="116">
        <v>0</v>
      </c>
      <c r="F216" s="116">
        <v>0</v>
      </c>
      <c r="G216" s="116">
        <v>0</v>
      </c>
      <c r="H216" s="116">
        <v>0</v>
      </c>
      <c r="I216" s="116">
        <v>0</v>
      </c>
      <c r="J216" s="116">
        <v>0</v>
      </c>
    </row>
    <row r="217" spans="2:10" x14ac:dyDescent="0.25">
      <c r="C217" s="114" t="s">
        <v>71</v>
      </c>
      <c r="D217" s="121">
        <v>0</v>
      </c>
      <c r="E217" s="116">
        <v>1.6340808</v>
      </c>
      <c r="F217" s="116">
        <v>0</v>
      </c>
      <c r="G217" s="116">
        <v>0</v>
      </c>
      <c r="H217" s="116">
        <v>0</v>
      </c>
      <c r="I217" s="116">
        <v>0</v>
      </c>
      <c r="J217" s="116">
        <v>0</v>
      </c>
    </row>
    <row r="218" spans="2:10" x14ac:dyDescent="0.25">
      <c r="C218" s="95" t="s">
        <v>72</v>
      </c>
      <c r="D218" s="121">
        <v>4.8129999999999997</v>
      </c>
      <c r="E218" s="116">
        <v>0</v>
      </c>
      <c r="F218" s="116">
        <v>0</v>
      </c>
      <c r="G218" s="116">
        <v>0.21099999999999999</v>
      </c>
      <c r="H218" s="116">
        <v>0</v>
      </c>
      <c r="I218" s="116">
        <v>0</v>
      </c>
      <c r="J218" s="116">
        <v>0</v>
      </c>
    </row>
    <row r="219" spans="2:10" x14ac:dyDescent="0.25">
      <c r="B219" s="96"/>
      <c r="C219" s="96" t="s">
        <v>65</v>
      </c>
      <c r="D219" s="121">
        <v>7.2462300000000006</v>
      </c>
      <c r="E219" s="116">
        <v>0</v>
      </c>
      <c r="F219" s="116">
        <v>0</v>
      </c>
      <c r="G219" s="116">
        <v>0.43</v>
      </c>
      <c r="H219" s="116">
        <v>0</v>
      </c>
      <c r="I219" s="116">
        <v>0</v>
      </c>
      <c r="J219" s="116">
        <v>0</v>
      </c>
    </row>
    <row r="220" spans="2:10" x14ac:dyDescent="0.25">
      <c r="B220" s="64"/>
      <c r="C220" s="64" t="s">
        <v>66</v>
      </c>
      <c r="D220" s="121">
        <v>0</v>
      </c>
      <c r="E220" s="116">
        <v>0</v>
      </c>
      <c r="F220" s="116">
        <v>0</v>
      </c>
      <c r="G220" s="116">
        <v>0</v>
      </c>
      <c r="H220" s="116">
        <v>0</v>
      </c>
      <c r="I220" s="116">
        <v>0</v>
      </c>
      <c r="J220" s="116">
        <v>0</v>
      </c>
    </row>
    <row r="221" spans="2:10" x14ac:dyDescent="0.25">
      <c r="B221" s="64"/>
      <c r="C221" s="64" t="s">
        <v>67</v>
      </c>
      <c r="D221" s="121">
        <v>0</v>
      </c>
      <c r="E221" s="116">
        <v>0</v>
      </c>
      <c r="F221" s="116">
        <v>0</v>
      </c>
      <c r="G221" s="116">
        <v>0</v>
      </c>
      <c r="H221" s="116">
        <v>0</v>
      </c>
      <c r="I221" s="116">
        <v>0</v>
      </c>
      <c r="J221" s="116">
        <v>0</v>
      </c>
    </row>
    <row r="222" spans="2:10" x14ac:dyDescent="0.25">
      <c r="B222" s="64"/>
      <c r="C222" s="64" t="s">
        <v>68</v>
      </c>
      <c r="D222" s="121">
        <v>0</v>
      </c>
      <c r="E222" s="116">
        <v>0</v>
      </c>
      <c r="F222" s="116">
        <v>0</v>
      </c>
      <c r="G222" s="116">
        <v>0</v>
      </c>
      <c r="H222" s="116">
        <v>0</v>
      </c>
      <c r="I222" s="116">
        <v>0</v>
      </c>
      <c r="J222" s="116">
        <v>0</v>
      </c>
    </row>
    <row r="223" spans="2:10" x14ac:dyDescent="0.25">
      <c r="B223" s="64"/>
      <c r="C223" s="64" t="s">
        <v>69</v>
      </c>
      <c r="D223" s="121">
        <v>0</v>
      </c>
      <c r="E223" s="116">
        <v>0</v>
      </c>
      <c r="F223" s="116">
        <v>0</v>
      </c>
      <c r="G223" s="116">
        <v>0</v>
      </c>
      <c r="H223" s="116">
        <v>0</v>
      </c>
      <c r="I223" s="116">
        <v>0</v>
      </c>
      <c r="J223" s="116">
        <v>0</v>
      </c>
    </row>
    <row r="224" spans="2:10" x14ac:dyDescent="0.25">
      <c r="B224" s="96"/>
      <c r="C224" s="96" t="s">
        <v>70</v>
      </c>
      <c r="D224" s="121">
        <v>0</v>
      </c>
      <c r="E224" s="116">
        <v>0</v>
      </c>
      <c r="F224" s="116">
        <v>0</v>
      </c>
      <c r="G224" s="116">
        <v>0</v>
      </c>
      <c r="H224" s="116">
        <v>0</v>
      </c>
      <c r="I224" s="116">
        <v>0</v>
      </c>
      <c r="J224" s="116">
        <v>0</v>
      </c>
    </row>
    <row r="225" spans="2:10" x14ac:dyDescent="0.25">
      <c r="B225" s="96"/>
      <c r="C225" s="96" t="s">
        <v>78</v>
      </c>
      <c r="D225" s="121">
        <v>0</v>
      </c>
      <c r="E225" s="116">
        <v>0</v>
      </c>
      <c r="F225" s="116">
        <v>0</v>
      </c>
      <c r="G225" s="116">
        <v>0</v>
      </c>
      <c r="H225" s="116">
        <v>0</v>
      </c>
      <c r="I225" s="116">
        <v>0</v>
      </c>
      <c r="J225" s="116">
        <v>0</v>
      </c>
    </row>
    <row r="226" spans="2:10" x14ac:dyDescent="0.25">
      <c r="B226" s="96"/>
      <c r="C226" s="96" t="s">
        <v>79</v>
      </c>
      <c r="D226" s="121">
        <v>0</v>
      </c>
      <c r="E226" s="116">
        <v>0</v>
      </c>
      <c r="F226" s="116">
        <v>0</v>
      </c>
      <c r="G226" s="116">
        <v>0</v>
      </c>
      <c r="H226" s="116">
        <v>0</v>
      </c>
      <c r="I226" s="116">
        <v>0</v>
      </c>
      <c r="J226" s="116">
        <v>0</v>
      </c>
    </row>
    <row r="227" spans="2:10" ht="15.75" thickBot="1" x14ac:dyDescent="0.3">
      <c r="B227" s="63"/>
      <c r="C227" s="63" t="s">
        <v>48</v>
      </c>
      <c r="D227" s="137">
        <v>0</v>
      </c>
      <c r="E227" s="138">
        <v>0</v>
      </c>
      <c r="F227" s="138">
        <v>0</v>
      </c>
      <c r="G227" s="138">
        <v>0</v>
      </c>
      <c r="H227" s="138">
        <v>0</v>
      </c>
      <c r="I227" s="138">
        <v>0</v>
      </c>
      <c r="J227" s="138">
        <v>0</v>
      </c>
    </row>
  </sheetData>
  <mergeCells count="1">
    <mergeCell ref="B2:J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8"/>
  <sheetViews>
    <sheetView topLeftCell="A32" workbookViewId="0">
      <selection activeCell="D61" sqref="D61"/>
    </sheetView>
  </sheetViews>
  <sheetFormatPr defaultColWidth="9.140625" defaultRowHeight="15" x14ac:dyDescent="0.25"/>
  <cols>
    <col min="1" max="1" width="9.140625" style="95"/>
    <col min="2" max="2" width="29.42578125" style="95" bestFit="1" customWidth="1"/>
    <col min="3" max="3" width="26" style="95" bestFit="1" customWidth="1"/>
    <col min="4" max="12" width="10.5703125" style="95" bestFit="1" customWidth="1"/>
    <col min="13" max="15" width="9.140625" style="95"/>
    <col min="16" max="16" width="29.42578125" style="95" bestFit="1" customWidth="1"/>
    <col min="17" max="17" width="26" style="95" bestFit="1" customWidth="1"/>
    <col min="18" max="26" width="10.5703125" style="95" bestFit="1" customWidth="1"/>
    <col min="27" max="16384" width="9.140625" style="95"/>
  </cols>
  <sheetData>
    <row r="1" spans="2:26" x14ac:dyDescent="0.25">
      <c r="B1" s="127" t="s">
        <v>97</v>
      </c>
      <c r="P1" s="127" t="s">
        <v>103</v>
      </c>
    </row>
    <row r="2" spans="2:26" ht="15.75" thickBot="1" x14ac:dyDescent="0.3">
      <c r="B2" s="5"/>
      <c r="C2" s="6" t="s">
        <v>98</v>
      </c>
      <c r="D2" s="6">
        <v>2013</v>
      </c>
      <c r="E2" s="6">
        <v>2014</v>
      </c>
      <c r="F2" s="6">
        <v>2016</v>
      </c>
      <c r="G2" s="6">
        <v>2018</v>
      </c>
      <c r="H2" s="6">
        <v>2020</v>
      </c>
      <c r="I2" s="6">
        <v>2025</v>
      </c>
      <c r="J2" s="6">
        <v>2030</v>
      </c>
      <c r="K2" s="6">
        <v>2035</v>
      </c>
      <c r="L2" s="6">
        <v>2040</v>
      </c>
      <c r="P2" s="5"/>
      <c r="Q2" s="6"/>
      <c r="R2" s="6">
        <v>2013</v>
      </c>
      <c r="S2" s="6">
        <v>2014</v>
      </c>
      <c r="T2" s="6">
        <v>2016</v>
      </c>
      <c r="U2" s="6">
        <v>2018</v>
      </c>
      <c r="V2" s="6">
        <v>2020</v>
      </c>
      <c r="W2" s="6">
        <v>2025</v>
      </c>
      <c r="X2" s="6">
        <v>2030</v>
      </c>
      <c r="Y2" s="6">
        <v>2035</v>
      </c>
      <c r="Z2" s="6">
        <v>2040</v>
      </c>
    </row>
    <row r="3" spans="2:26" x14ac:dyDescent="0.25">
      <c r="B3" s="38" t="s">
        <v>75</v>
      </c>
      <c r="C3" s="95" t="s">
        <v>96</v>
      </c>
      <c r="D3" s="129">
        <f>INDEX('Market Prices'!$D$7:$P$7,MATCH('Data for Charts'!D$2,'Market Prices'!$D$6:$P$6,0))</f>
        <v>3.4660779580000001</v>
      </c>
      <c r="E3" s="129">
        <f>INDEX('Market Prices'!$D$7:$P$7,MATCH('Data for Charts'!E$2,'Market Prices'!$D$6:$P$6,0))</f>
        <v>3.5900000002187902</v>
      </c>
      <c r="F3" s="129">
        <f>INDEX('Market Prices'!$D$7:$P$7,MATCH('Data for Charts'!F$2,'Market Prices'!$D$6:$P$6,0))</f>
        <v>3.8404794291739699</v>
      </c>
      <c r="G3" s="129">
        <f>INDEX('Market Prices'!$D$7:$P$7,MATCH('Data for Charts'!G$2,'Market Prices'!$D$6:$P$6,0))</f>
        <v>4.2424703666298402</v>
      </c>
      <c r="H3" s="129">
        <f>INDEX('Market Prices'!$D$7:$P$7,MATCH('Data for Charts'!H$2,'Market Prices'!$D$6:$P$6,0))</f>
        <v>4.3227896920663298</v>
      </c>
      <c r="I3" s="129">
        <f>INDEX('Market Prices'!$D$7:$P$7,MATCH('Data for Charts'!I$2,'Market Prices'!$D$6:$P$6,0))</f>
        <v>4.9101606723308899</v>
      </c>
      <c r="J3" s="129" t="e">
        <f>INDEX('Market Prices'!$D$7:$P$7,MATCH('Data for Charts'!J$2,'Market Prices'!$D$6:$P$6,0))</f>
        <v>#N/A</v>
      </c>
      <c r="K3" s="129" t="e">
        <f>INDEX('Market Prices'!$D$7:$P$7,MATCH('Data for Charts'!K$2,'Market Prices'!$D$6:$P$6,0))</f>
        <v>#N/A</v>
      </c>
      <c r="L3" s="129" t="e">
        <f>INDEX('Market Prices'!$D$7:$P$7,MATCH('Data for Charts'!L$2,'Market Prices'!$D$6:$P$6,0))</f>
        <v>#N/A</v>
      </c>
      <c r="P3" s="38" t="s">
        <v>75</v>
      </c>
      <c r="R3" s="129">
        <f>'Total Retirements'!D10</f>
        <v>4.3254999999999999</v>
      </c>
      <c r="S3" s="129">
        <f>'Total Retirements'!E10+R3</f>
        <v>16.601207125000002</v>
      </c>
      <c r="T3" s="129">
        <f>'Total Retirements'!F10+S3</f>
        <v>55.946058211377348</v>
      </c>
      <c r="U3" s="129">
        <f>'Total Retirements'!G10+T3</f>
        <v>56.903528211890638</v>
      </c>
      <c r="V3" s="129">
        <f>'Total Retirements'!H10+U3</f>
        <v>56.903528211890638</v>
      </c>
      <c r="W3" s="129">
        <f>'Total Retirements'!I10+V3</f>
        <v>57.245933228890635</v>
      </c>
      <c r="X3" s="129" t="e">
        <f>'Total Retirements'!#REF!+W3</f>
        <v>#REF!</v>
      </c>
      <c r="Y3" s="129" t="e">
        <f>'Total Retirements'!#REF!+X3</f>
        <v>#REF!</v>
      </c>
      <c r="Z3" s="129" t="e">
        <f>'Total Retirements'!#REF!+Y3</f>
        <v>#REF!</v>
      </c>
    </row>
    <row r="5" spans="2:26" x14ac:dyDescent="0.25">
      <c r="B5" s="127" t="s">
        <v>91</v>
      </c>
      <c r="P5" s="127" t="s">
        <v>91</v>
      </c>
    </row>
    <row r="7" spans="2:26" ht="15.75" thickBot="1" x14ac:dyDescent="0.3">
      <c r="B7" s="5"/>
      <c r="C7" s="6" t="s">
        <v>23</v>
      </c>
      <c r="D7" s="6">
        <v>2013</v>
      </c>
      <c r="E7" s="6">
        <v>2014</v>
      </c>
      <c r="F7" s="6">
        <v>2016</v>
      </c>
      <c r="G7" s="6">
        <v>2018</v>
      </c>
      <c r="H7" s="6">
        <v>2020</v>
      </c>
      <c r="I7" s="6">
        <v>2025</v>
      </c>
      <c r="J7" s="6">
        <v>2030</v>
      </c>
      <c r="K7" s="6">
        <v>2035</v>
      </c>
      <c r="L7" s="6">
        <v>2040</v>
      </c>
      <c r="P7" s="5"/>
      <c r="Q7" s="6" t="s">
        <v>23</v>
      </c>
      <c r="R7" s="6">
        <v>2013</v>
      </c>
      <c r="S7" s="6">
        <v>2014</v>
      </c>
      <c r="T7" s="6">
        <v>2016</v>
      </c>
      <c r="U7" s="6">
        <v>2018</v>
      </c>
      <c r="V7" s="6">
        <v>2020</v>
      </c>
      <c r="W7" s="6">
        <v>2025</v>
      </c>
      <c r="X7" s="6">
        <v>2030</v>
      </c>
      <c r="Y7" s="6">
        <v>2035</v>
      </c>
      <c r="Z7" s="6">
        <v>2040</v>
      </c>
    </row>
    <row r="8" spans="2:26" x14ac:dyDescent="0.25">
      <c r="B8" s="38" t="s">
        <v>75</v>
      </c>
      <c r="C8" s="95" t="s">
        <v>9</v>
      </c>
      <c r="D8" s="28">
        <f>Generation!D7</f>
        <v>1022.9553164414046</v>
      </c>
      <c r="E8" s="28">
        <f>Generation!E7</f>
        <v>1056.2936890227809</v>
      </c>
      <c r="F8" s="28">
        <f>Generation!F7</f>
        <v>1106.2396796054456</v>
      </c>
      <c r="G8" s="28">
        <f>Generation!G7</f>
        <v>1050.6137195959129</v>
      </c>
      <c r="H8" s="28">
        <f>Generation!H7</f>
        <v>1030.291104955405</v>
      </c>
      <c r="I8" s="28">
        <f>Generation!I7</f>
        <v>1055.120193342744</v>
      </c>
      <c r="J8" s="28" t="e">
        <f>Generation!#REF!</f>
        <v>#REF!</v>
      </c>
      <c r="K8" s="28" t="e">
        <f>Generation!#REF!</f>
        <v>#REF!</v>
      </c>
      <c r="L8" s="28" t="e">
        <f>Generation!#REF!</f>
        <v>#REF!</v>
      </c>
      <c r="P8" s="38" t="s">
        <v>75</v>
      </c>
      <c r="Q8" s="95" t="s">
        <v>17</v>
      </c>
      <c r="R8" s="142">
        <f>D23</f>
        <v>0</v>
      </c>
      <c r="S8" s="142">
        <f t="shared" ref="S8:Z8" si="0">E23</f>
        <v>0</v>
      </c>
      <c r="T8" s="142">
        <f t="shared" si="0"/>
        <v>0</v>
      </c>
      <c r="U8" s="142">
        <f t="shared" si="0"/>
        <v>0</v>
      </c>
      <c r="V8" s="142">
        <f t="shared" si="0"/>
        <v>0</v>
      </c>
      <c r="W8" s="142">
        <f t="shared" si="0"/>
        <v>0</v>
      </c>
      <c r="X8" s="142" t="e">
        <f t="shared" si="0"/>
        <v>#REF!</v>
      </c>
      <c r="Y8" s="142" t="e">
        <f t="shared" si="0"/>
        <v>#REF!</v>
      </c>
      <c r="Z8" s="142" t="e">
        <f t="shared" si="0"/>
        <v>#REF!</v>
      </c>
    </row>
    <row r="9" spans="2:26" x14ac:dyDescent="0.25">
      <c r="C9" s="95" t="s">
        <v>88</v>
      </c>
      <c r="D9" s="83">
        <f>Generation!D8</f>
        <v>0</v>
      </c>
      <c r="E9" s="83">
        <f>Generation!E8</f>
        <v>0</v>
      </c>
      <c r="F9" s="83">
        <f>Generation!F8</f>
        <v>0</v>
      </c>
      <c r="G9" s="83">
        <f>Generation!G8</f>
        <v>0</v>
      </c>
      <c r="H9" s="83">
        <f>Generation!H8</f>
        <v>0</v>
      </c>
      <c r="I9" s="83">
        <f>Generation!I8</f>
        <v>0</v>
      </c>
      <c r="J9" s="83" t="e">
        <f>Generation!#REF!</f>
        <v>#REF!</v>
      </c>
      <c r="K9" s="83" t="e">
        <f>Generation!#REF!</f>
        <v>#REF!</v>
      </c>
      <c r="L9" s="83" t="e">
        <f>Generation!#REF!</f>
        <v>#REF!</v>
      </c>
      <c r="Q9" s="96" t="s">
        <v>99</v>
      </c>
      <c r="R9" s="45">
        <f>D11</f>
        <v>1515.341212240038</v>
      </c>
      <c r="S9" s="45">
        <f t="shared" ref="S9:Z9" si="1">E11</f>
        <v>1501.7690131344684</v>
      </c>
      <c r="T9" s="45">
        <f t="shared" si="1"/>
        <v>1486.3671861801406</v>
      </c>
      <c r="U9" s="45">
        <f t="shared" si="1"/>
        <v>1599.1597031953993</v>
      </c>
      <c r="V9" s="45">
        <f t="shared" si="1"/>
        <v>1639.023873249067</v>
      </c>
      <c r="W9" s="45">
        <f t="shared" si="1"/>
        <v>1758.178495737832</v>
      </c>
      <c r="X9" s="45" t="e">
        <f t="shared" si="1"/>
        <v>#REF!</v>
      </c>
      <c r="Y9" s="45" t="e">
        <f t="shared" si="1"/>
        <v>#REF!</v>
      </c>
      <c r="Z9" s="45" t="e">
        <f t="shared" si="1"/>
        <v>#REF!</v>
      </c>
    </row>
    <row r="10" spans="2:26" x14ac:dyDescent="0.25">
      <c r="C10" s="95" t="s">
        <v>10</v>
      </c>
      <c r="D10" s="83">
        <f>Generation!D9</f>
        <v>68.270464242651656</v>
      </c>
      <c r="E10" s="83">
        <f>Generation!E9</f>
        <v>77.888895954259013</v>
      </c>
      <c r="F10" s="83">
        <f>Generation!F9</f>
        <v>78.199667006632993</v>
      </c>
      <c r="G10" s="83">
        <f>Generation!G9</f>
        <v>74.709812211309</v>
      </c>
      <c r="H10" s="83">
        <f>Generation!H9</f>
        <v>74.563931239074009</v>
      </c>
      <c r="I10" s="83">
        <f>Generation!I9</f>
        <v>79.427328680107991</v>
      </c>
      <c r="J10" s="83" t="e">
        <f>Generation!#REF!</f>
        <v>#REF!</v>
      </c>
      <c r="K10" s="83" t="e">
        <f>Generation!#REF!</f>
        <v>#REF!</v>
      </c>
      <c r="L10" s="83" t="e">
        <f>Generation!#REF!</f>
        <v>#REF!</v>
      </c>
      <c r="Q10" s="96" t="s">
        <v>83</v>
      </c>
      <c r="R10" s="45">
        <f>D14</f>
        <v>0</v>
      </c>
      <c r="S10" s="45">
        <f t="shared" ref="S10:Z10" si="2">E14</f>
        <v>2.6659287923040003</v>
      </c>
      <c r="T10" s="45">
        <f t="shared" si="2"/>
        <v>7.1597902161120004</v>
      </c>
      <c r="U10" s="45">
        <f t="shared" si="2"/>
        <v>7.3865549374560002</v>
      </c>
      <c r="V10" s="45">
        <f t="shared" si="2"/>
        <v>7.3865549374560002</v>
      </c>
      <c r="W10" s="45">
        <f t="shared" si="2"/>
        <v>7.3865549374560002</v>
      </c>
      <c r="X10" s="45" t="e">
        <f t="shared" si="2"/>
        <v>#REF!</v>
      </c>
      <c r="Y10" s="45" t="e">
        <f t="shared" si="2"/>
        <v>#REF!</v>
      </c>
      <c r="Z10" s="45" t="e">
        <f t="shared" si="2"/>
        <v>#REF!</v>
      </c>
    </row>
    <row r="11" spans="2:26" x14ac:dyDescent="0.25">
      <c r="C11" s="96" t="s">
        <v>82</v>
      </c>
      <c r="D11" s="83">
        <f>Generation!D10</f>
        <v>1515.341212240038</v>
      </c>
      <c r="E11" s="83">
        <f>Generation!E10</f>
        <v>1501.7690131344684</v>
      </c>
      <c r="F11" s="83">
        <f>Generation!F10</f>
        <v>1486.3671861801406</v>
      </c>
      <c r="G11" s="83">
        <f>Generation!G10</f>
        <v>1599.1597031953993</v>
      </c>
      <c r="H11" s="83">
        <f>Generation!H10</f>
        <v>1639.023873249067</v>
      </c>
      <c r="I11" s="83">
        <f>Generation!I10</f>
        <v>1758.178495737832</v>
      </c>
      <c r="J11" s="83" t="e">
        <f>Generation!#REF!</f>
        <v>#REF!</v>
      </c>
      <c r="K11" s="83" t="e">
        <f>Generation!#REF!</f>
        <v>#REF!</v>
      </c>
      <c r="L11" s="83" t="e">
        <f>Generation!#REF!</f>
        <v>#REF!</v>
      </c>
      <c r="Q11" s="96" t="s">
        <v>100</v>
      </c>
      <c r="R11" s="45">
        <f>(D8+D10+D17)</f>
        <v>1112.3537897838021</v>
      </c>
      <c r="S11" s="45">
        <f t="shared" ref="S11:Z11" si="3">(E8+E10+E17)</f>
        <v>1147.0901976398748</v>
      </c>
      <c r="T11" s="45">
        <f t="shared" si="3"/>
        <v>1190.3807957731167</v>
      </c>
      <c r="U11" s="45">
        <f t="shared" si="3"/>
        <v>1129.621617460469</v>
      </c>
      <c r="V11" s="45">
        <f t="shared" si="3"/>
        <v>1109.8875837986079</v>
      </c>
      <c r="W11" s="45">
        <f t="shared" si="3"/>
        <v>1142.2858962581661</v>
      </c>
      <c r="X11" s="45" t="e">
        <f t="shared" si="3"/>
        <v>#REF!</v>
      </c>
      <c r="Y11" s="45" t="e">
        <f t="shared" si="3"/>
        <v>#REF!</v>
      </c>
      <c r="Z11" s="45" t="e">
        <f t="shared" si="3"/>
        <v>#REF!</v>
      </c>
    </row>
    <row r="12" spans="2:26" x14ac:dyDescent="0.25">
      <c r="C12" s="85" t="s">
        <v>76</v>
      </c>
      <c r="D12" s="83">
        <f>Generation!D11</f>
        <v>0.35140342397299995</v>
      </c>
      <c r="E12" s="83">
        <f>Generation!E11</f>
        <v>7.3719403769999994E-3</v>
      </c>
      <c r="F12" s="83">
        <f>Generation!F11</f>
        <v>5.3087940000000001E-6</v>
      </c>
      <c r="G12" s="83">
        <f>Generation!G11</f>
        <v>0</v>
      </c>
      <c r="H12" s="83">
        <f>Generation!H11</f>
        <v>0</v>
      </c>
      <c r="I12" s="83">
        <f>Generation!I11</f>
        <v>0</v>
      </c>
      <c r="J12" s="83" t="e">
        <f>Generation!#REF!</f>
        <v>#REF!</v>
      </c>
      <c r="K12" s="83" t="e">
        <f>Generation!#REF!</f>
        <v>#REF!</v>
      </c>
      <c r="L12" s="83" t="e">
        <f>Generation!#REF!</f>
        <v>#REF!</v>
      </c>
      <c r="Q12" s="96" t="s">
        <v>101</v>
      </c>
      <c r="R12" s="45">
        <f>D9</f>
        <v>0</v>
      </c>
      <c r="S12" s="45">
        <f t="shared" ref="S12:Z12" si="4">E9</f>
        <v>0</v>
      </c>
      <c r="T12" s="45">
        <f t="shared" si="4"/>
        <v>0</v>
      </c>
      <c r="U12" s="45">
        <f t="shared" si="4"/>
        <v>0</v>
      </c>
      <c r="V12" s="45">
        <f t="shared" si="4"/>
        <v>0</v>
      </c>
      <c r="W12" s="45">
        <f t="shared" si="4"/>
        <v>0</v>
      </c>
      <c r="X12" s="45" t="e">
        <f t="shared" si="4"/>
        <v>#REF!</v>
      </c>
      <c r="Y12" s="45" t="e">
        <f t="shared" si="4"/>
        <v>#REF!</v>
      </c>
      <c r="Z12" s="45" t="e">
        <f t="shared" si="4"/>
        <v>#REF!</v>
      </c>
    </row>
    <row r="13" spans="2:26" x14ac:dyDescent="0.25">
      <c r="C13" s="85" t="s">
        <v>77</v>
      </c>
      <c r="D13" s="83">
        <f>Generation!D12</f>
        <v>7.1305205407439995</v>
      </c>
      <c r="E13" s="83">
        <f>Generation!E12</f>
        <v>6.1808219261849997</v>
      </c>
      <c r="F13" s="83">
        <f>Generation!F12</f>
        <v>6.6140986699000006</v>
      </c>
      <c r="G13" s="83">
        <f>Generation!G12</f>
        <v>7.9572723242840002</v>
      </c>
      <c r="H13" s="83">
        <f>Generation!H12</f>
        <v>8.0055677811170014</v>
      </c>
      <c r="I13" s="83">
        <f>Generation!I12</f>
        <v>8.8853321737529996</v>
      </c>
      <c r="J13" s="83" t="e">
        <f>Generation!#REF!</f>
        <v>#REF!</v>
      </c>
      <c r="K13" s="83" t="e">
        <f>Generation!#REF!</f>
        <v>#REF!</v>
      </c>
      <c r="L13" s="83" t="e">
        <f>Generation!#REF!</f>
        <v>#REF!</v>
      </c>
      <c r="Q13" s="96" t="s">
        <v>12</v>
      </c>
      <c r="R13" s="45">
        <f>D18</f>
        <v>779.73629002759196</v>
      </c>
      <c r="S13" s="45">
        <f t="shared" ref="S13:Z13" si="5">E18</f>
        <v>746.15365482196796</v>
      </c>
      <c r="T13" s="45">
        <f t="shared" si="5"/>
        <v>767.08870659511217</v>
      </c>
      <c r="U13" s="45">
        <f t="shared" si="5"/>
        <v>790.03634572404007</v>
      </c>
      <c r="V13" s="45">
        <f t="shared" si="5"/>
        <v>804.01918364964013</v>
      </c>
      <c r="W13" s="45">
        <f t="shared" si="5"/>
        <v>809.85332558078392</v>
      </c>
      <c r="X13" s="45" t="e">
        <f t="shared" si="5"/>
        <v>#REF!</v>
      </c>
      <c r="Y13" s="45" t="e">
        <f t="shared" si="5"/>
        <v>#REF!</v>
      </c>
      <c r="Z13" s="45" t="e">
        <f t="shared" si="5"/>
        <v>#REF!</v>
      </c>
    </row>
    <row r="14" spans="2:26" ht="14.45" x14ac:dyDescent="0.3">
      <c r="C14" s="96" t="s">
        <v>83</v>
      </c>
      <c r="D14" s="83">
        <f>Generation!D13</f>
        <v>0</v>
      </c>
      <c r="E14" s="83">
        <f>Generation!E13</f>
        <v>2.6659287923040003</v>
      </c>
      <c r="F14" s="83">
        <f>Generation!F13</f>
        <v>7.1597902161120004</v>
      </c>
      <c r="G14" s="83">
        <f>Generation!G13</f>
        <v>7.3865549374560002</v>
      </c>
      <c r="H14" s="83">
        <f>Generation!H13</f>
        <v>7.3865549374560002</v>
      </c>
      <c r="I14" s="83">
        <f>Generation!I13</f>
        <v>7.3865549374560002</v>
      </c>
      <c r="J14" s="83" t="e">
        <f>Generation!#REF!</f>
        <v>#REF!</v>
      </c>
      <c r="K14" s="83" t="e">
        <f>Generation!#REF!</f>
        <v>#REF!</v>
      </c>
      <c r="L14" s="83" t="e">
        <f>Generation!#REF!</f>
        <v>#REF!</v>
      </c>
      <c r="Q14" s="96" t="s">
        <v>102</v>
      </c>
      <c r="R14" s="45">
        <f>SUM(D8:D27)-SUM(R8:R13)</f>
        <v>553.10972554369573</v>
      </c>
      <c r="S14" s="45">
        <f t="shared" ref="S14:Z14" si="6">SUM(E8:E27)-SUM(S8:S13)</f>
        <v>585.52587199586151</v>
      </c>
      <c r="T14" s="45">
        <f t="shared" si="6"/>
        <v>604.11244535672949</v>
      </c>
      <c r="U14" s="45">
        <f t="shared" si="6"/>
        <v>611.97175983369107</v>
      </c>
      <c r="V14" s="45">
        <f t="shared" si="6"/>
        <v>660.23050450709115</v>
      </c>
      <c r="W14" s="45">
        <f t="shared" si="6"/>
        <v>682.23553202898665</v>
      </c>
      <c r="X14" s="45" t="e">
        <f t="shared" si="6"/>
        <v>#REF!</v>
      </c>
      <c r="Y14" s="45" t="e">
        <f t="shared" si="6"/>
        <v>#REF!</v>
      </c>
      <c r="Z14" s="45" t="e">
        <f t="shared" si="6"/>
        <v>#REF!</v>
      </c>
    </row>
    <row r="15" spans="2:26" ht="14.45" x14ac:dyDescent="0.3">
      <c r="C15" s="85" t="s">
        <v>76</v>
      </c>
      <c r="D15" s="83">
        <f>Generation!D14</f>
        <v>0</v>
      </c>
      <c r="E15" s="83">
        <f>Generation!E14</f>
        <v>0</v>
      </c>
      <c r="F15" s="83">
        <f>Generation!F14</f>
        <v>0</v>
      </c>
      <c r="G15" s="83">
        <f>Generation!G14</f>
        <v>0</v>
      </c>
      <c r="H15" s="83">
        <f>Generation!H14</f>
        <v>0</v>
      </c>
      <c r="I15" s="83">
        <f>Generation!I14</f>
        <v>0</v>
      </c>
      <c r="J15" s="83" t="e">
        <f>Generation!#REF!</f>
        <v>#REF!</v>
      </c>
      <c r="K15" s="83" t="e">
        <f>Generation!#REF!</f>
        <v>#REF!</v>
      </c>
      <c r="L15" s="83" t="e">
        <f>Generation!#REF!</f>
        <v>#REF!</v>
      </c>
      <c r="Q15" s="96"/>
      <c r="R15" s="83"/>
      <c r="S15" s="83"/>
      <c r="T15" s="83"/>
      <c r="U15" s="83"/>
      <c r="V15" s="83"/>
      <c r="W15" s="83"/>
      <c r="X15" s="83"/>
      <c r="Y15" s="83"/>
      <c r="Z15" s="83"/>
    </row>
    <row r="16" spans="2:26" ht="14.45" x14ac:dyDescent="0.3">
      <c r="C16" s="85" t="s">
        <v>77</v>
      </c>
      <c r="D16" s="83">
        <f>Generation!D15</f>
        <v>0</v>
      </c>
      <c r="E16" s="83">
        <f>Generation!E15</f>
        <v>0</v>
      </c>
      <c r="F16" s="83">
        <f>Generation!F15</f>
        <v>0</v>
      </c>
      <c r="G16" s="83">
        <f>Generation!G15</f>
        <v>0</v>
      </c>
      <c r="H16" s="83">
        <f>Generation!H15</f>
        <v>0</v>
      </c>
      <c r="I16" s="83">
        <f>Generation!I15</f>
        <v>0</v>
      </c>
      <c r="J16" s="83" t="e">
        <f>Generation!#REF!</f>
        <v>#REF!</v>
      </c>
      <c r="K16" s="83" t="e">
        <f>Generation!#REF!</f>
        <v>#REF!</v>
      </c>
      <c r="L16" s="83" t="e">
        <f>Generation!#REF!</f>
        <v>#REF!</v>
      </c>
      <c r="Q16" s="96"/>
      <c r="R16" s="83"/>
      <c r="S16" s="83"/>
      <c r="T16" s="83"/>
      <c r="U16" s="83"/>
      <c r="V16" s="83"/>
      <c r="W16" s="83"/>
      <c r="X16" s="83"/>
      <c r="Y16" s="83"/>
      <c r="Z16" s="83"/>
    </row>
    <row r="17" spans="2:26" ht="14.45" x14ac:dyDescent="0.3">
      <c r="C17" s="95" t="s">
        <v>11</v>
      </c>
      <c r="D17" s="83">
        <f>Generation!D16</f>
        <v>21.128009099746002</v>
      </c>
      <c r="E17" s="83">
        <f>Generation!E16</f>
        <v>12.907612662835</v>
      </c>
      <c r="F17" s="83">
        <f>Generation!F16</f>
        <v>5.9414491610380002</v>
      </c>
      <c r="G17" s="83">
        <f>Generation!G16</f>
        <v>4.298085653247</v>
      </c>
      <c r="H17" s="83">
        <f>Generation!H16</f>
        <v>5.0325476041290003</v>
      </c>
      <c r="I17" s="83">
        <f>Generation!I16</f>
        <v>7.7383742353139997</v>
      </c>
      <c r="J17" s="83" t="e">
        <f>Generation!#REF!</f>
        <v>#REF!</v>
      </c>
      <c r="K17" s="83" t="e">
        <f>Generation!#REF!</f>
        <v>#REF!</v>
      </c>
      <c r="L17" s="83" t="e">
        <f>Generation!#REF!</f>
        <v>#REF!</v>
      </c>
      <c r="Q17" s="96"/>
      <c r="R17" s="83"/>
      <c r="S17" s="83"/>
      <c r="T17" s="83"/>
      <c r="U17" s="83"/>
      <c r="V17" s="83"/>
      <c r="W17" s="83"/>
      <c r="X17" s="83"/>
      <c r="Y17" s="83"/>
      <c r="Z17" s="83"/>
    </row>
    <row r="18" spans="2:26" ht="14.45" x14ac:dyDescent="0.3">
      <c r="C18" s="95" t="s">
        <v>12</v>
      </c>
      <c r="D18" s="83">
        <f>Generation!D17</f>
        <v>779.73629002759196</v>
      </c>
      <c r="E18" s="83">
        <f>Generation!E17</f>
        <v>746.15365482196796</v>
      </c>
      <c r="F18" s="83">
        <f>Generation!F17</f>
        <v>767.08870659511217</v>
      </c>
      <c r="G18" s="83">
        <f>Generation!G17</f>
        <v>790.03634572404007</v>
      </c>
      <c r="H18" s="83">
        <f>Generation!H17</f>
        <v>804.01918364964013</v>
      </c>
      <c r="I18" s="83">
        <f>Generation!I17</f>
        <v>809.85332558078392</v>
      </c>
      <c r="J18" s="83" t="e">
        <f>Generation!#REF!</f>
        <v>#REF!</v>
      </c>
      <c r="K18" s="83" t="e">
        <f>Generation!#REF!</f>
        <v>#REF!</v>
      </c>
      <c r="L18" s="83" t="e">
        <f>Generation!#REF!</f>
        <v>#REF!</v>
      </c>
      <c r="Q18" s="96"/>
      <c r="R18" s="83"/>
      <c r="S18" s="83"/>
      <c r="T18" s="83"/>
      <c r="U18" s="83"/>
      <c r="V18" s="83"/>
      <c r="W18" s="83"/>
      <c r="X18" s="83"/>
      <c r="Y18" s="83"/>
      <c r="Z18" s="83"/>
    </row>
    <row r="19" spans="2:26" ht="14.45" x14ac:dyDescent="0.3">
      <c r="C19" s="95" t="s">
        <v>13</v>
      </c>
      <c r="D19" s="83">
        <f>Generation!D18</f>
        <v>307.13912747995522</v>
      </c>
      <c r="E19" s="83">
        <f>Generation!E18</f>
        <v>306.86392042182217</v>
      </c>
      <c r="F19" s="83">
        <f>Generation!F18</f>
        <v>308.79708155758419</v>
      </c>
      <c r="G19" s="83">
        <f>Generation!G18</f>
        <v>307.02209509726418</v>
      </c>
      <c r="H19" s="83">
        <f>Generation!H18</f>
        <v>306.53590341275316</v>
      </c>
      <c r="I19" s="83">
        <f>Generation!I18</f>
        <v>306.01580956617619</v>
      </c>
      <c r="J19" s="83" t="e">
        <f>Generation!#REF!</f>
        <v>#REF!</v>
      </c>
      <c r="K19" s="83" t="e">
        <f>Generation!#REF!</f>
        <v>#REF!</v>
      </c>
      <c r="L19" s="83" t="e">
        <f>Generation!#REF!</f>
        <v>#REF!</v>
      </c>
      <c r="Q19" s="96"/>
      <c r="R19" s="83"/>
      <c r="S19" s="83"/>
      <c r="T19" s="83"/>
      <c r="U19" s="83"/>
      <c r="V19" s="83"/>
      <c r="W19" s="83"/>
      <c r="X19" s="83"/>
      <c r="Y19" s="83"/>
      <c r="Z19" s="83"/>
    </row>
    <row r="20" spans="2:26" ht="14.45" x14ac:dyDescent="0.3">
      <c r="C20" s="95" t="s">
        <v>14</v>
      </c>
      <c r="D20" s="83">
        <f>Generation!D19</f>
        <v>154.4288512137523</v>
      </c>
      <c r="E20" s="83">
        <f>Generation!E19</f>
        <v>178.80841201813629</v>
      </c>
      <c r="F20" s="83">
        <f>Generation!F19</f>
        <v>184.6785600851683</v>
      </c>
      <c r="G20" s="83">
        <f>Generation!G19</f>
        <v>185.4283047796483</v>
      </c>
      <c r="H20" s="83">
        <f>Generation!H19</f>
        <v>226.74322852710432</v>
      </c>
      <c r="I20" s="83">
        <f>Generation!I19</f>
        <v>232.63627108804033</v>
      </c>
      <c r="J20" s="83" t="e">
        <f>Generation!#REF!</f>
        <v>#REF!</v>
      </c>
      <c r="K20" s="83" t="e">
        <f>Generation!#REF!</f>
        <v>#REF!</v>
      </c>
      <c r="L20" s="83" t="e">
        <f>Generation!#REF!</f>
        <v>#REF!</v>
      </c>
      <c r="Q20" s="96"/>
      <c r="R20" s="83"/>
      <c r="S20" s="83"/>
      <c r="T20" s="83"/>
      <c r="U20" s="83"/>
      <c r="V20" s="83"/>
      <c r="W20" s="83"/>
      <c r="X20" s="83"/>
      <c r="Y20" s="83"/>
      <c r="Z20" s="83"/>
    </row>
    <row r="21" spans="2:26" ht="14.45" x14ac:dyDescent="0.3">
      <c r="C21" s="95" t="s">
        <v>15</v>
      </c>
      <c r="D21" s="83">
        <f>Generation!D20</f>
        <v>31.157189323838001</v>
      </c>
      <c r="E21" s="83">
        <f>Generation!E20</f>
        <v>36.268768541790998</v>
      </c>
      <c r="F21" s="83">
        <f>Generation!F20</f>
        <v>37.544524545086006</v>
      </c>
      <c r="G21" s="83">
        <f>Generation!G20</f>
        <v>38.295593757294995</v>
      </c>
      <c r="H21" s="83">
        <f>Generation!H20</f>
        <v>39.115474812913</v>
      </c>
      <c r="I21" s="83">
        <f>Generation!I20</f>
        <v>40.404270720815994</v>
      </c>
      <c r="J21" s="83" t="e">
        <f>Generation!#REF!</f>
        <v>#REF!</v>
      </c>
      <c r="K21" s="83" t="e">
        <f>Generation!#REF!</f>
        <v>#REF!</v>
      </c>
      <c r="L21" s="83" t="e">
        <f>Generation!#REF!</f>
        <v>#REF!</v>
      </c>
      <c r="Q21" s="96"/>
      <c r="R21" s="83"/>
      <c r="S21" s="83"/>
      <c r="T21" s="83"/>
      <c r="U21" s="83"/>
      <c r="V21" s="83"/>
      <c r="W21" s="83"/>
      <c r="X21" s="83"/>
      <c r="Y21" s="83"/>
      <c r="Z21" s="83"/>
    </row>
    <row r="22" spans="2:26" ht="14.45" x14ac:dyDescent="0.3">
      <c r="B22" s="88"/>
      <c r="C22" s="96" t="s">
        <v>16</v>
      </c>
      <c r="D22" s="83">
        <f>Generation!D21</f>
        <v>0</v>
      </c>
      <c r="E22" s="83">
        <f>Generation!E21</f>
        <v>0</v>
      </c>
      <c r="F22" s="83">
        <f>Generation!F21</f>
        <v>0</v>
      </c>
      <c r="G22" s="83">
        <f>Generation!G21</f>
        <v>0</v>
      </c>
      <c r="H22" s="83">
        <f>Generation!H21</f>
        <v>0</v>
      </c>
      <c r="I22" s="83">
        <f>Generation!I21</f>
        <v>0</v>
      </c>
      <c r="J22" s="83" t="e">
        <f>Generation!#REF!</f>
        <v>#REF!</v>
      </c>
      <c r="K22" s="83" t="e">
        <f>Generation!#REF!</f>
        <v>#REF!</v>
      </c>
      <c r="L22" s="83" t="e">
        <f>Generation!#REF!</f>
        <v>#REF!</v>
      </c>
      <c r="P22" s="88"/>
      <c r="Q22" s="96"/>
      <c r="R22" s="83"/>
      <c r="S22" s="83"/>
      <c r="T22" s="83"/>
      <c r="U22" s="83"/>
      <c r="V22" s="83"/>
      <c r="W22" s="83"/>
      <c r="X22" s="83"/>
      <c r="Y22" s="83"/>
      <c r="Z22" s="83"/>
    </row>
    <row r="23" spans="2:26" ht="14.45" x14ac:dyDescent="0.3">
      <c r="B23" s="88"/>
      <c r="C23" s="96" t="s">
        <v>17</v>
      </c>
      <c r="D23" s="83">
        <f>Generation!D22</f>
        <v>0</v>
      </c>
      <c r="E23" s="83">
        <f>Generation!E22</f>
        <v>0</v>
      </c>
      <c r="F23" s="83">
        <f>Generation!F22</f>
        <v>0</v>
      </c>
      <c r="G23" s="83">
        <f>Generation!G22</f>
        <v>0</v>
      </c>
      <c r="H23" s="83">
        <f>Generation!H22</f>
        <v>0</v>
      </c>
      <c r="I23" s="83">
        <f>Generation!I22</f>
        <v>0</v>
      </c>
      <c r="J23" s="83" t="e">
        <f>Generation!#REF!</f>
        <v>#REF!</v>
      </c>
      <c r="K23" s="83" t="e">
        <f>Generation!#REF!</f>
        <v>#REF!</v>
      </c>
      <c r="L23" s="83" t="e">
        <f>Generation!#REF!</f>
        <v>#REF!</v>
      </c>
      <c r="P23" s="88"/>
      <c r="Q23" s="96"/>
      <c r="R23" s="83"/>
      <c r="S23" s="83"/>
      <c r="T23" s="83"/>
      <c r="U23" s="83"/>
      <c r="V23" s="83"/>
      <c r="W23" s="83"/>
      <c r="X23" s="83"/>
      <c r="Y23" s="83"/>
      <c r="Z23" s="83"/>
    </row>
    <row r="24" spans="2:26" ht="14.45" x14ac:dyDescent="0.3">
      <c r="C24" s="95" t="s">
        <v>18</v>
      </c>
      <c r="D24" s="83">
        <f>Generation!D23</f>
        <v>36.151056555815998</v>
      </c>
      <c r="E24" s="83">
        <f>Generation!E23</f>
        <v>39.618955405295999</v>
      </c>
      <c r="F24" s="83">
        <f>Generation!F23</f>
        <v>47.059918078920013</v>
      </c>
      <c r="G24" s="83">
        <f>Generation!G23</f>
        <v>53.848683310920002</v>
      </c>
      <c r="H24" s="83">
        <f>Generation!H23</f>
        <v>60.418683310920009</v>
      </c>
      <c r="I24" s="83">
        <f>Generation!I23</f>
        <v>74.87268331092001</v>
      </c>
      <c r="J24" s="83" t="e">
        <f>Generation!#REF!</f>
        <v>#REF!</v>
      </c>
      <c r="K24" s="83" t="e">
        <f>Generation!#REF!</f>
        <v>#REF!</v>
      </c>
      <c r="L24" s="83" t="e">
        <f>Generation!#REF!</f>
        <v>#REF!</v>
      </c>
      <c r="Q24" s="96"/>
      <c r="R24" s="83"/>
      <c r="S24" s="83"/>
      <c r="T24" s="83"/>
      <c r="U24" s="83"/>
      <c r="V24" s="83"/>
      <c r="W24" s="83"/>
      <c r="X24" s="83"/>
      <c r="Y24" s="83"/>
      <c r="Z24" s="83"/>
    </row>
    <row r="25" spans="2:26" ht="14.45" x14ac:dyDescent="0.3">
      <c r="C25" s="96" t="s">
        <v>19</v>
      </c>
      <c r="D25" s="83">
        <f>Generation!D24</f>
        <v>16.751577005617467</v>
      </c>
      <c r="E25" s="83">
        <f>Generation!E24</f>
        <v>17.777621742254041</v>
      </c>
      <c r="F25" s="83">
        <f>Generation!F24</f>
        <v>19.418257111276898</v>
      </c>
      <c r="G25" s="83">
        <f>Generation!G24</f>
        <v>19.419810564279466</v>
      </c>
      <c r="H25" s="83">
        <f>Generation!H24</f>
        <v>19.411646662283324</v>
      </c>
      <c r="I25" s="83">
        <f>Generation!I24</f>
        <v>19.421165169280627</v>
      </c>
      <c r="J25" s="83" t="e">
        <f>Generation!#REF!</f>
        <v>#REF!</v>
      </c>
      <c r="K25" s="83" t="e">
        <f>Generation!#REF!</f>
        <v>#REF!</v>
      </c>
      <c r="L25" s="83" t="e">
        <f>Generation!#REF!</f>
        <v>#REF!</v>
      </c>
      <c r="Q25" s="96"/>
      <c r="R25" s="83"/>
      <c r="S25" s="83"/>
      <c r="T25" s="83"/>
      <c r="U25" s="83"/>
      <c r="V25" s="83"/>
      <c r="W25" s="83"/>
      <c r="X25" s="83"/>
      <c r="Y25" s="83"/>
      <c r="Z25" s="83"/>
    </row>
    <row r="26" spans="2:26" ht="14.45" x14ac:dyDescent="0.3">
      <c r="C26" s="96" t="s">
        <v>78</v>
      </c>
      <c r="D26" s="83">
        <f>Generation!D25</f>
        <v>0</v>
      </c>
      <c r="E26" s="83">
        <f>Generation!E25</f>
        <v>0</v>
      </c>
      <c r="F26" s="83">
        <f>Generation!F25</f>
        <v>0</v>
      </c>
      <c r="G26" s="83">
        <f>Generation!G25</f>
        <v>0</v>
      </c>
      <c r="H26" s="83">
        <f>Generation!H25</f>
        <v>0</v>
      </c>
      <c r="I26" s="83">
        <f>Generation!I25</f>
        <v>0</v>
      </c>
      <c r="J26" s="83" t="e">
        <f>Generation!#REF!</f>
        <v>#REF!</v>
      </c>
      <c r="K26" s="83" t="e">
        <f>Generation!#REF!</f>
        <v>#REF!</v>
      </c>
      <c r="L26" s="83" t="e">
        <f>Generation!#REF!</f>
        <v>#REF!</v>
      </c>
      <c r="Q26" s="96"/>
      <c r="R26" s="83"/>
      <c r="S26" s="83"/>
      <c r="T26" s="83"/>
      <c r="U26" s="83"/>
      <c r="V26" s="83"/>
      <c r="W26" s="83"/>
      <c r="X26" s="83"/>
      <c r="Y26" s="83"/>
      <c r="Z26" s="83"/>
    </row>
    <row r="27" spans="2:26" ht="14.45" x14ac:dyDescent="0.3">
      <c r="C27" s="96" t="s">
        <v>79</v>
      </c>
      <c r="D27" s="83">
        <f>Generation!D26</f>
        <v>0</v>
      </c>
      <c r="E27" s="83">
        <f>Generation!E26</f>
        <v>0</v>
      </c>
      <c r="F27" s="83">
        <f>Generation!F26</f>
        <v>0</v>
      </c>
      <c r="G27" s="83">
        <f>Generation!G26</f>
        <v>0</v>
      </c>
      <c r="H27" s="83">
        <f>Generation!H26</f>
        <v>0</v>
      </c>
      <c r="I27" s="83">
        <f>Generation!I26</f>
        <v>0</v>
      </c>
      <c r="J27" s="83" t="e">
        <f>Generation!#REF!</f>
        <v>#REF!</v>
      </c>
      <c r="K27" s="83" t="e">
        <f>Generation!#REF!</f>
        <v>#REF!</v>
      </c>
      <c r="L27" s="83" t="e">
        <f>Generation!#REF!</f>
        <v>#REF!</v>
      </c>
      <c r="Q27" s="96"/>
      <c r="R27" s="83"/>
      <c r="S27" s="83"/>
      <c r="T27" s="83"/>
      <c r="U27" s="83"/>
      <c r="V27" s="83"/>
      <c r="W27" s="83"/>
      <c r="X27" s="83"/>
      <c r="Y27" s="83"/>
      <c r="Z27" s="83"/>
    </row>
    <row r="30" spans="2:26" ht="14.45" x14ac:dyDescent="0.3">
      <c r="B30" s="127" t="s">
        <v>92</v>
      </c>
      <c r="P30" s="127" t="s">
        <v>92</v>
      </c>
    </row>
    <row r="32" spans="2:26" thickBot="1" x14ac:dyDescent="0.35">
      <c r="B32" s="5"/>
      <c r="C32" s="6" t="s">
        <v>25</v>
      </c>
      <c r="D32" s="6">
        <v>2013</v>
      </c>
      <c r="E32" s="6">
        <v>2014</v>
      </c>
      <c r="F32" s="6">
        <v>2016</v>
      </c>
      <c r="G32" s="6">
        <v>2018</v>
      </c>
      <c r="H32" s="6">
        <v>2020</v>
      </c>
      <c r="I32" s="6">
        <v>2025</v>
      </c>
      <c r="J32" s="6">
        <v>2030</v>
      </c>
      <c r="K32" s="6">
        <v>2035</v>
      </c>
      <c r="L32" s="6">
        <v>2040</v>
      </c>
      <c r="P32" s="5"/>
      <c r="Q32" s="6" t="s">
        <v>25</v>
      </c>
      <c r="R32" s="6">
        <v>2013</v>
      </c>
      <c r="S32" s="6">
        <v>2014</v>
      </c>
      <c r="T32" s="6">
        <v>2016</v>
      </c>
      <c r="U32" s="6">
        <v>2018</v>
      </c>
      <c r="V32" s="6">
        <v>2020</v>
      </c>
      <c r="W32" s="6">
        <v>2025</v>
      </c>
      <c r="X32" s="6">
        <v>2030</v>
      </c>
      <c r="Y32" s="6">
        <v>2035</v>
      </c>
      <c r="Z32" s="6">
        <v>2040</v>
      </c>
    </row>
    <row r="33" spans="2:26" ht="14.45" x14ac:dyDescent="0.3">
      <c r="B33" s="38" t="s">
        <v>75</v>
      </c>
      <c r="C33" s="95" t="s">
        <v>9</v>
      </c>
      <c r="D33" s="28">
        <f>Capacity!D7</f>
        <v>214.57560000000001</v>
      </c>
      <c r="E33" s="28">
        <f>Capacity!E7</f>
        <v>216.08837293100001</v>
      </c>
      <c r="F33" s="28">
        <f>Capacity!F7</f>
        <v>233.96878477800004</v>
      </c>
      <c r="G33" s="28">
        <f>Capacity!G7</f>
        <v>235.935245503</v>
      </c>
      <c r="H33" s="28">
        <f>Capacity!H7</f>
        <v>237.17936273200002</v>
      </c>
      <c r="I33" s="28">
        <f>Capacity!I7</f>
        <v>244.75369251200004</v>
      </c>
      <c r="J33" s="28" t="e">
        <f>Capacity!#REF!</f>
        <v>#REF!</v>
      </c>
      <c r="K33" s="28" t="e">
        <f>Capacity!#REF!</f>
        <v>#REF!</v>
      </c>
      <c r="L33" s="28" t="e">
        <f>Capacity!#REF!</f>
        <v>#REF!</v>
      </c>
      <c r="P33" s="38" t="s">
        <v>75</v>
      </c>
      <c r="Q33" s="95" t="s">
        <v>17</v>
      </c>
      <c r="R33" s="142">
        <f>D44</f>
        <v>0</v>
      </c>
      <c r="S33" s="142">
        <f t="shared" ref="S33:Z33" si="7">E44</f>
        <v>0</v>
      </c>
      <c r="T33" s="142">
        <f t="shared" si="7"/>
        <v>0</v>
      </c>
      <c r="U33" s="142">
        <f t="shared" si="7"/>
        <v>0</v>
      </c>
      <c r="V33" s="142">
        <f t="shared" si="7"/>
        <v>0</v>
      </c>
      <c r="W33" s="142">
        <f t="shared" si="7"/>
        <v>0</v>
      </c>
      <c r="X33" s="142" t="e">
        <f t="shared" si="7"/>
        <v>#REF!</v>
      </c>
      <c r="Y33" s="142" t="e">
        <f t="shared" si="7"/>
        <v>#REF!</v>
      </c>
      <c r="Z33" s="142" t="e">
        <f t="shared" si="7"/>
        <v>#REF!</v>
      </c>
    </row>
    <row r="34" spans="2:26" ht="14.45" x14ac:dyDescent="0.3">
      <c r="B34" s="98" t="s">
        <v>87</v>
      </c>
      <c r="C34" s="95" t="s">
        <v>88</v>
      </c>
      <c r="D34" s="83">
        <f>Capacity!D8</f>
        <v>0</v>
      </c>
      <c r="E34" s="83">
        <f>Capacity!E8</f>
        <v>0</v>
      </c>
      <c r="F34" s="83">
        <f>Capacity!F8</f>
        <v>0</v>
      </c>
      <c r="G34" s="83">
        <f>Capacity!G8</f>
        <v>0</v>
      </c>
      <c r="H34" s="83">
        <f>Capacity!H8</f>
        <v>0</v>
      </c>
      <c r="I34" s="83">
        <f>Capacity!I8</f>
        <v>0</v>
      </c>
      <c r="J34" s="83" t="e">
        <f>Capacity!#REF!</f>
        <v>#REF!</v>
      </c>
      <c r="K34" s="83" t="e">
        <f>Capacity!#REF!</f>
        <v>#REF!</v>
      </c>
      <c r="L34" s="83" t="e">
        <f>Capacity!#REF!</f>
        <v>#REF!</v>
      </c>
      <c r="P34" s="98" t="s">
        <v>87</v>
      </c>
      <c r="Q34" s="96" t="s">
        <v>99</v>
      </c>
      <c r="R34" s="45">
        <f>D36</f>
        <v>304.08338293114468</v>
      </c>
      <c r="S34" s="45">
        <f t="shared" ref="S34:Z34" si="8">E36</f>
        <v>289.64211672671058</v>
      </c>
      <c r="T34" s="45">
        <f t="shared" si="8"/>
        <v>249.81424151413677</v>
      </c>
      <c r="U34" s="45">
        <f t="shared" si="8"/>
        <v>249.59376911595686</v>
      </c>
      <c r="V34" s="45">
        <f t="shared" si="8"/>
        <v>248.7749494637759</v>
      </c>
      <c r="W34" s="45">
        <f t="shared" si="8"/>
        <v>248.41876741878733</v>
      </c>
      <c r="X34" s="45" t="e">
        <f t="shared" si="8"/>
        <v>#REF!</v>
      </c>
      <c r="Y34" s="45" t="e">
        <f t="shared" si="8"/>
        <v>#REF!</v>
      </c>
      <c r="Z34" s="45" t="e">
        <f t="shared" si="8"/>
        <v>#REF!</v>
      </c>
    </row>
    <row r="35" spans="2:26" ht="14.45" x14ac:dyDescent="0.3">
      <c r="B35" s="84"/>
      <c r="C35" s="95" t="s">
        <v>10</v>
      </c>
      <c r="D35" s="83">
        <f>Capacity!D9</f>
        <v>146.45879853100001</v>
      </c>
      <c r="E35" s="83">
        <f>Capacity!E9</f>
        <v>139.48838133099997</v>
      </c>
      <c r="F35" s="83">
        <f>Capacity!F9</f>
        <v>138.56898133099997</v>
      </c>
      <c r="G35" s="83">
        <f>Capacity!G9</f>
        <v>137.55828878299999</v>
      </c>
      <c r="H35" s="83">
        <f>Capacity!H9</f>
        <v>137.570288783</v>
      </c>
      <c r="I35" s="83">
        <f>Capacity!I9</f>
        <v>136.77049104099999</v>
      </c>
      <c r="J35" s="83" t="e">
        <f>Capacity!#REF!</f>
        <v>#REF!</v>
      </c>
      <c r="K35" s="83" t="e">
        <f>Capacity!#REF!</f>
        <v>#REF!</v>
      </c>
      <c r="L35" s="83" t="e">
        <f>Capacity!#REF!</f>
        <v>#REF!</v>
      </c>
      <c r="P35" s="84"/>
      <c r="Q35" s="96" t="s">
        <v>83</v>
      </c>
      <c r="R35" s="45">
        <f>D37</f>
        <v>0</v>
      </c>
      <c r="S35" s="45">
        <f t="shared" ref="S35:Z35" si="9">E37</f>
        <v>0.6</v>
      </c>
      <c r="T35" s="45">
        <f t="shared" si="9"/>
        <v>1</v>
      </c>
      <c r="U35" s="45">
        <f t="shared" si="9"/>
        <v>1</v>
      </c>
      <c r="V35" s="45">
        <f t="shared" si="9"/>
        <v>1</v>
      </c>
      <c r="W35" s="45">
        <f t="shared" si="9"/>
        <v>1</v>
      </c>
      <c r="X35" s="45" t="e">
        <f t="shared" si="9"/>
        <v>#REF!</v>
      </c>
      <c r="Y35" s="45" t="e">
        <f t="shared" si="9"/>
        <v>#REF!</v>
      </c>
      <c r="Z35" s="45" t="e">
        <f t="shared" si="9"/>
        <v>#REF!</v>
      </c>
    </row>
    <row r="36" spans="2:26" ht="14.45" x14ac:dyDescent="0.3">
      <c r="B36" s="84"/>
      <c r="C36" s="96" t="s">
        <v>82</v>
      </c>
      <c r="D36" s="83">
        <f>Capacity!D10</f>
        <v>304.08338293114468</v>
      </c>
      <c r="E36" s="83">
        <f>Capacity!E10</f>
        <v>289.64211672671058</v>
      </c>
      <c r="F36" s="83">
        <f>Capacity!F10</f>
        <v>249.81424151413677</v>
      </c>
      <c r="G36" s="83">
        <f>Capacity!G10</f>
        <v>249.59376911595686</v>
      </c>
      <c r="H36" s="83">
        <f>Capacity!H10</f>
        <v>248.7749494637759</v>
      </c>
      <c r="I36" s="83">
        <f>Capacity!I10</f>
        <v>248.41876741878733</v>
      </c>
      <c r="J36" s="83" t="e">
        <f>Capacity!#REF!</f>
        <v>#REF!</v>
      </c>
      <c r="K36" s="83" t="e">
        <f>Capacity!#REF!</f>
        <v>#REF!</v>
      </c>
      <c r="L36" s="83" t="e">
        <f>Capacity!#REF!</f>
        <v>#REF!</v>
      </c>
      <c r="P36" s="84"/>
      <c r="Q36" s="96" t="s">
        <v>100</v>
      </c>
      <c r="R36" s="45">
        <f>(D33+D35+D38)</f>
        <v>457.87377103099999</v>
      </c>
      <c r="S36" s="45">
        <f t="shared" ref="S36:Z36" si="10">(E33+E35+E38)</f>
        <v>385.940043747</v>
      </c>
      <c r="T36" s="45">
        <f t="shared" si="10"/>
        <v>396.180455435</v>
      </c>
      <c r="U36" s="45">
        <f t="shared" si="10"/>
        <v>396.90336835199997</v>
      </c>
      <c r="V36" s="45">
        <f t="shared" si="10"/>
        <v>398.15948558099996</v>
      </c>
      <c r="W36" s="45">
        <f t="shared" si="10"/>
        <v>403.20887288300003</v>
      </c>
      <c r="X36" s="45" t="e">
        <f t="shared" si="10"/>
        <v>#REF!</v>
      </c>
      <c r="Y36" s="45" t="e">
        <f t="shared" si="10"/>
        <v>#REF!</v>
      </c>
      <c r="Z36" s="45" t="e">
        <f t="shared" si="10"/>
        <v>#REF!</v>
      </c>
    </row>
    <row r="37" spans="2:26" ht="14.45" x14ac:dyDescent="0.3">
      <c r="B37" s="84"/>
      <c r="C37" s="96" t="s">
        <v>83</v>
      </c>
      <c r="D37" s="83">
        <f>Capacity!D11</f>
        <v>0</v>
      </c>
      <c r="E37" s="83">
        <f>Capacity!E11</f>
        <v>0.6</v>
      </c>
      <c r="F37" s="83">
        <f>Capacity!F11</f>
        <v>1</v>
      </c>
      <c r="G37" s="83">
        <f>Capacity!G11</f>
        <v>1</v>
      </c>
      <c r="H37" s="83">
        <f>Capacity!H11</f>
        <v>1</v>
      </c>
      <c r="I37" s="83">
        <f>Capacity!I11</f>
        <v>1</v>
      </c>
      <c r="J37" s="83" t="e">
        <f>Capacity!#REF!</f>
        <v>#REF!</v>
      </c>
      <c r="K37" s="83" t="e">
        <f>Capacity!#REF!</f>
        <v>#REF!</v>
      </c>
      <c r="L37" s="83" t="e">
        <f>Capacity!#REF!</f>
        <v>#REF!</v>
      </c>
      <c r="P37" s="84"/>
      <c r="Q37" s="96" t="s">
        <v>101</v>
      </c>
      <c r="R37" s="45">
        <f>D34</f>
        <v>0</v>
      </c>
      <c r="S37" s="45">
        <f t="shared" ref="S37:Z37" si="11">E34</f>
        <v>0</v>
      </c>
      <c r="T37" s="45">
        <f t="shared" si="11"/>
        <v>0</v>
      </c>
      <c r="U37" s="45">
        <f t="shared" si="11"/>
        <v>0</v>
      </c>
      <c r="V37" s="45">
        <f t="shared" si="11"/>
        <v>0</v>
      </c>
      <c r="W37" s="45">
        <f t="shared" si="11"/>
        <v>0</v>
      </c>
      <c r="X37" s="45" t="e">
        <f t="shared" si="11"/>
        <v>#REF!</v>
      </c>
      <c r="Y37" s="45" t="e">
        <f t="shared" si="11"/>
        <v>#REF!</v>
      </c>
      <c r="Z37" s="45" t="e">
        <f t="shared" si="11"/>
        <v>#REF!</v>
      </c>
    </row>
    <row r="38" spans="2:26" ht="14.45" x14ac:dyDescent="0.3">
      <c r="B38" s="84"/>
      <c r="C38" s="95" t="s">
        <v>11</v>
      </c>
      <c r="D38" s="83">
        <f>Capacity!D12</f>
        <v>96.839372499999982</v>
      </c>
      <c r="E38" s="83">
        <f>Capacity!E12</f>
        <v>30.363289485000003</v>
      </c>
      <c r="F38" s="83">
        <f>Capacity!F12</f>
        <v>23.642689325999999</v>
      </c>
      <c r="G38" s="83">
        <f>Capacity!G12</f>
        <v>23.409834065999998</v>
      </c>
      <c r="H38" s="83">
        <f>Capacity!H12</f>
        <v>23.409834065999998</v>
      </c>
      <c r="I38" s="83">
        <f>Capacity!I12</f>
        <v>21.684689329999998</v>
      </c>
      <c r="J38" s="83" t="e">
        <f>Capacity!#REF!</f>
        <v>#REF!</v>
      </c>
      <c r="K38" s="83" t="e">
        <f>Capacity!#REF!</f>
        <v>#REF!</v>
      </c>
      <c r="L38" s="83" t="e">
        <f>Capacity!#REF!</f>
        <v>#REF!</v>
      </c>
      <c r="P38" s="84"/>
      <c r="Q38" s="96" t="s">
        <v>12</v>
      </c>
      <c r="R38" s="45">
        <f>D39</f>
        <v>102.02482836745351</v>
      </c>
      <c r="S38" s="45">
        <f t="shared" ref="S38:Z38" si="12">E39</f>
        <v>95.808322031834393</v>
      </c>
      <c r="T38" s="45">
        <f t="shared" si="12"/>
        <v>97.840300141078103</v>
      </c>
      <c r="U38" s="45">
        <f t="shared" si="12"/>
        <v>102.2743001410781</v>
      </c>
      <c r="V38" s="45">
        <f t="shared" si="12"/>
        <v>102.23085014107811</v>
      </c>
      <c r="W38" s="45">
        <f t="shared" si="12"/>
        <v>102.23085014107811</v>
      </c>
      <c r="X38" s="45" t="e">
        <f t="shared" si="12"/>
        <v>#REF!</v>
      </c>
      <c r="Y38" s="45" t="e">
        <f t="shared" si="12"/>
        <v>#REF!</v>
      </c>
      <c r="Z38" s="45" t="e">
        <f t="shared" si="12"/>
        <v>#REF!</v>
      </c>
    </row>
    <row r="39" spans="2:26" ht="14.45" x14ac:dyDescent="0.3">
      <c r="B39" s="84"/>
      <c r="C39" s="95" t="s">
        <v>12</v>
      </c>
      <c r="D39" s="83">
        <f>Capacity!D13</f>
        <v>102.02482836745351</v>
      </c>
      <c r="E39" s="83">
        <f>Capacity!E13</f>
        <v>95.808322031834393</v>
      </c>
      <c r="F39" s="83">
        <f>Capacity!F13</f>
        <v>97.840300141078103</v>
      </c>
      <c r="G39" s="83">
        <f>Capacity!G13</f>
        <v>102.2743001410781</v>
      </c>
      <c r="H39" s="83">
        <f>Capacity!H13</f>
        <v>102.23085014107811</v>
      </c>
      <c r="I39" s="83">
        <f>Capacity!I13</f>
        <v>102.23085014107811</v>
      </c>
      <c r="J39" s="83" t="e">
        <f>Capacity!#REF!</f>
        <v>#REF!</v>
      </c>
      <c r="K39" s="83" t="e">
        <f>Capacity!#REF!</f>
        <v>#REF!</v>
      </c>
      <c r="L39" s="83" t="e">
        <f>Capacity!#REF!</f>
        <v>#REF!</v>
      </c>
      <c r="P39" s="84"/>
      <c r="Q39" s="96" t="s">
        <v>102</v>
      </c>
      <c r="R39" s="45">
        <f>SUM(D33:D46)-SUM(R33:R38)</f>
        <v>163.23087999999996</v>
      </c>
      <c r="S39" s="45">
        <f t="shared" ref="S39:Z39" si="13">SUM(E33:E46)-SUM(S33:S38)</f>
        <v>171.49475300100005</v>
      </c>
      <c r="T39" s="45">
        <f t="shared" si="13"/>
        <v>175.17919376199995</v>
      </c>
      <c r="U39" s="45">
        <f t="shared" si="13"/>
        <v>176.10292864400014</v>
      </c>
      <c r="V39" s="45">
        <f t="shared" si="13"/>
        <v>188.04661206100002</v>
      </c>
      <c r="W39" s="45">
        <f t="shared" si="13"/>
        <v>190.94411206099994</v>
      </c>
      <c r="X39" s="45" t="e">
        <f t="shared" si="13"/>
        <v>#REF!</v>
      </c>
      <c r="Y39" s="45" t="e">
        <f t="shared" si="13"/>
        <v>#REF!</v>
      </c>
      <c r="Z39" s="45" t="e">
        <f t="shared" si="13"/>
        <v>#REF!</v>
      </c>
    </row>
    <row r="40" spans="2:26" ht="14.45" x14ac:dyDescent="0.3">
      <c r="B40" s="84"/>
      <c r="C40" s="95" t="s">
        <v>13</v>
      </c>
      <c r="D40" s="83">
        <f>Capacity!D14</f>
        <v>95.880633000000003</v>
      </c>
      <c r="E40" s="83">
        <f>Capacity!E14</f>
        <v>95.977801000000014</v>
      </c>
      <c r="F40" s="83">
        <f>Capacity!F14</f>
        <v>96.174240999999995</v>
      </c>
      <c r="G40" s="83">
        <f>Capacity!G14</f>
        <v>95.987040999999991</v>
      </c>
      <c r="H40" s="83">
        <f>Capacity!H14</f>
        <v>95.707440999999989</v>
      </c>
      <c r="I40" s="83">
        <f>Capacity!I14</f>
        <v>95.241440999999995</v>
      </c>
      <c r="J40" s="83" t="e">
        <f>Capacity!#REF!</f>
        <v>#REF!</v>
      </c>
      <c r="K40" s="83" t="e">
        <f>Capacity!#REF!</f>
        <v>#REF!</v>
      </c>
      <c r="L40" s="83" t="e">
        <f>Capacity!#REF!</f>
        <v>#REF!</v>
      </c>
      <c r="P40" s="84"/>
      <c r="R40" s="83"/>
      <c r="S40" s="83"/>
      <c r="T40" s="83"/>
      <c r="U40" s="83"/>
      <c r="V40" s="83"/>
      <c r="W40" s="83"/>
      <c r="X40" s="83"/>
      <c r="Y40" s="83"/>
      <c r="Z40" s="83"/>
    </row>
    <row r="41" spans="2:26" ht="14.45" x14ac:dyDescent="0.3">
      <c r="B41" s="84"/>
      <c r="C41" s="95" t="s">
        <v>14</v>
      </c>
      <c r="D41" s="83">
        <f>Capacity!D15</f>
        <v>55.788367000000001</v>
      </c>
      <c r="E41" s="83">
        <f>Capacity!E15</f>
        <v>63.375917001000005</v>
      </c>
      <c r="F41" s="83">
        <f>Capacity!F15</f>
        <v>65.665617001000001</v>
      </c>
      <c r="G41" s="83">
        <f>Capacity!G15</f>
        <v>65.948551883000007</v>
      </c>
      <c r="H41" s="83">
        <f>Capacity!H15</f>
        <v>77.282628817000003</v>
      </c>
      <c r="I41" s="83">
        <f>Capacity!I15</f>
        <v>78.896128817000005</v>
      </c>
      <c r="J41" s="83" t="e">
        <f>Capacity!#REF!</f>
        <v>#REF!</v>
      </c>
      <c r="K41" s="83" t="e">
        <f>Capacity!#REF!</f>
        <v>#REF!</v>
      </c>
      <c r="L41" s="83" t="e">
        <f>Capacity!#REF!</f>
        <v>#REF!</v>
      </c>
      <c r="P41" s="84"/>
      <c r="R41" s="83"/>
      <c r="S41" s="83"/>
      <c r="T41" s="83"/>
      <c r="U41" s="83"/>
      <c r="V41" s="83"/>
      <c r="W41" s="83"/>
      <c r="X41" s="83"/>
      <c r="Y41" s="83"/>
      <c r="Z41" s="83"/>
    </row>
    <row r="42" spans="2:26" ht="14.45" x14ac:dyDescent="0.3">
      <c r="B42" s="84"/>
      <c r="C42" s="95" t="s">
        <v>15</v>
      </c>
      <c r="D42" s="83">
        <f>Capacity!D16</f>
        <v>4.5910349999999998</v>
      </c>
      <c r="E42" s="83">
        <f>Capacity!E16</f>
        <v>4.7710349999999995</v>
      </c>
      <c r="F42" s="83">
        <f>Capacity!F16</f>
        <v>4.855035</v>
      </c>
      <c r="G42" s="83">
        <f>Capacity!G16</f>
        <v>4.855035</v>
      </c>
      <c r="H42" s="83">
        <f>Capacity!H16</f>
        <v>4.9442414829999999</v>
      </c>
      <c r="I42" s="83">
        <f>Capacity!I16</f>
        <v>4.9442414829999999</v>
      </c>
      <c r="J42" s="83" t="e">
        <f>Capacity!#REF!</f>
        <v>#REF!</v>
      </c>
      <c r="K42" s="83" t="e">
        <f>Capacity!#REF!</f>
        <v>#REF!</v>
      </c>
      <c r="L42" s="83" t="e">
        <f>Capacity!#REF!</f>
        <v>#REF!</v>
      </c>
      <c r="P42" s="84"/>
      <c r="R42" s="83"/>
      <c r="S42" s="83"/>
      <c r="T42" s="83"/>
      <c r="U42" s="83"/>
      <c r="V42" s="83"/>
      <c r="W42" s="83"/>
      <c r="X42" s="83"/>
      <c r="Y42" s="83"/>
      <c r="Z42" s="83"/>
    </row>
    <row r="43" spans="2:26" ht="14.45" x14ac:dyDescent="0.3">
      <c r="B43" s="98"/>
      <c r="C43" s="96" t="s">
        <v>16</v>
      </c>
      <c r="D43" s="83">
        <f>Capacity!D17</f>
        <v>0</v>
      </c>
      <c r="E43" s="83">
        <f>Capacity!E17</f>
        <v>0</v>
      </c>
      <c r="F43" s="83">
        <f>Capacity!F17</f>
        <v>0</v>
      </c>
      <c r="G43" s="83">
        <f>Capacity!G17</f>
        <v>0</v>
      </c>
      <c r="H43" s="83">
        <f>Capacity!H17</f>
        <v>0</v>
      </c>
      <c r="I43" s="83">
        <f>Capacity!I17</f>
        <v>0</v>
      </c>
      <c r="J43" s="83" t="e">
        <f>Capacity!#REF!</f>
        <v>#REF!</v>
      </c>
      <c r="K43" s="83" t="e">
        <f>Capacity!#REF!</f>
        <v>#REF!</v>
      </c>
      <c r="L43" s="83" t="e">
        <f>Capacity!#REF!</f>
        <v>#REF!</v>
      </c>
      <c r="P43" s="98"/>
      <c r="Q43" s="96"/>
      <c r="R43" s="83"/>
      <c r="S43" s="83"/>
      <c r="T43" s="83"/>
      <c r="U43" s="83"/>
      <c r="V43" s="83"/>
      <c r="W43" s="83"/>
      <c r="X43" s="83"/>
      <c r="Y43" s="83"/>
      <c r="Z43" s="83"/>
    </row>
    <row r="44" spans="2:26" ht="14.45" x14ac:dyDescent="0.3">
      <c r="B44" s="98"/>
      <c r="C44" s="96" t="s">
        <v>17</v>
      </c>
      <c r="D44" s="83">
        <f>Capacity!D18</f>
        <v>0</v>
      </c>
      <c r="E44" s="83">
        <f>Capacity!E18</f>
        <v>0</v>
      </c>
      <c r="F44" s="83">
        <f>Capacity!F18</f>
        <v>0</v>
      </c>
      <c r="G44" s="83">
        <f>Capacity!G18</f>
        <v>0</v>
      </c>
      <c r="H44" s="83">
        <f>Capacity!H18</f>
        <v>0</v>
      </c>
      <c r="I44" s="83">
        <f>Capacity!I18</f>
        <v>0</v>
      </c>
      <c r="J44" s="83" t="e">
        <f>Capacity!#REF!</f>
        <v>#REF!</v>
      </c>
      <c r="K44" s="83" t="e">
        <f>Capacity!#REF!</f>
        <v>#REF!</v>
      </c>
      <c r="L44" s="83" t="e">
        <f>Capacity!#REF!</f>
        <v>#REF!</v>
      </c>
      <c r="P44" s="98"/>
      <c r="Q44" s="96"/>
      <c r="R44" s="83"/>
      <c r="S44" s="83"/>
      <c r="T44" s="83"/>
      <c r="U44" s="83"/>
      <c r="V44" s="83"/>
      <c r="W44" s="83"/>
      <c r="X44" s="83"/>
      <c r="Y44" s="83"/>
      <c r="Z44" s="83"/>
    </row>
    <row r="45" spans="2:26" ht="14.45" x14ac:dyDescent="0.3">
      <c r="B45" s="84"/>
      <c r="C45" s="95" t="s">
        <v>18</v>
      </c>
      <c r="D45" s="83">
        <f>Capacity!D19</f>
        <v>4.7973230000000004</v>
      </c>
      <c r="E45" s="83">
        <f>Capacity!E19</f>
        <v>5.1212160000000004</v>
      </c>
      <c r="F45" s="83">
        <f>Capacity!F19</f>
        <v>6.0265167610000008</v>
      </c>
      <c r="G45" s="83">
        <f>Capacity!G19</f>
        <v>6.8545167610000011</v>
      </c>
      <c r="H45" s="83">
        <f>Capacity!H19</f>
        <v>7.6545167610000009</v>
      </c>
      <c r="I45" s="83">
        <f>Capacity!I19</f>
        <v>9.404516761</v>
      </c>
      <c r="J45" s="83" t="e">
        <f>Capacity!#REF!</f>
        <v>#REF!</v>
      </c>
      <c r="K45" s="83" t="e">
        <f>Capacity!#REF!</f>
        <v>#REF!</v>
      </c>
      <c r="L45" s="83" t="e">
        <f>Capacity!#REF!</f>
        <v>#REF!</v>
      </c>
      <c r="P45" s="84"/>
      <c r="R45" s="83"/>
      <c r="S45" s="83"/>
      <c r="T45" s="83"/>
      <c r="U45" s="83"/>
      <c r="V45" s="83"/>
      <c r="W45" s="83"/>
      <c r="X45" s="83"/>
      <c r="Y45" s="83"/>
      <c r="Z45" s="83"/>
    </row>
    <row r="46" spans="2:26" x14ac:dyDescent="0.25">
      <c r="B46" s="84"/>
      <c r="C46" s="96" t="s">
        <v>19</v>
      </c>
      <c r="D46" s="83">
        <f>Capacity!D20</f>
        <v>2.1735219999999993</v>
      </c>
      <c r="E46" s="83">
        <f>Capacity!E20</f>
        <v>2.2487839999999997</v>
      </c>
      <c r="F46" s="83">
        <f>Capacity!F20</f>
        <v>2.4577839999999997</v>
      </c>
      <c r="G46" s="83">
        <f>Capacity!G20</f>
        <v>2.4577839999999997</v>
      </c>
      <c r="H46" s="83">
        <f>Capacity!H20</f>
        <v>2.4577839999999997</v>
      </c>
      <c r="I46" s="83">
        <f>Capacity!I20</f>
        <v>2.4577839999999997</v>
      </c>
      <c r="J46" s="83" t="e">
        <f>Capacity!#REF!</f>
        <v>#REF!</v>
      </c>
      <c r="K46" s="83" t="e">
        <f>Capacity!#REF!</f>
        <v>#REF!</v>
      </c>
      <c r="L46" s="83" t="e">
        <f>Capacity!#REF!</f>
        <v>#REF!</v>
      </c>
      <c r="P46" s="84"/>
      <c r="Q46" s="96"/>
      <c r="R46" s="83"/>
      <c r="S46" s="83"/>
      <c r="T46" s="83"/>
      <c r="U46" s="83"/>
      <c r="V46" s="83"/>
      <c r="W46" s="83"/>
      <c r="X46" s="83"/>
      <c r="Y46" s="83"/>
      <c r="Z46" s="83"/>
    </row>
    <row r="48" spans="2:26" x14ac:dyDescent="0.25">
      <c r="B48" s="127" t="s">
        <v>93</v>
      </c>
    </row>
    <row r="50" spans="2:12" ht="15.75" thickBot="1" x14ac:dyDescent="0.3">
      <c r="B50" s="67"/>
      <c r="C50" s="67" t="s">
        <v>94</v>
      </c>
      <c r="D50" s="102">
        <v>2013</v>
      </c>
      <c r="E50" s="102">
        <v>2014</v>
      </c>
      <c r="F50" s="102">
        <v>2016</v>
      </c>
      <c r="G50" s="102">
        <v>2018</v>
      </c>
      <c r="H50" s="102">
        <v>2020</v>
      </c>
      <c r="I50" s="102">
        <v>2025</v>
      </c>
      <c r="J50" s="103">
        <v>2030</v>
      </c>
      <c r="K50" s="103">
        <v>2035</v>
      </c>
      <c r="L50" s="103">
        <v>2040</v>
      </c>
    </row>
    <row r="51" spans="2:12" x14ac:dyDescent="0.25">
      <c r="B51" s="38" t="s">
        <v>75</v>
      </c>
      <c r="C51" s="95" t="s">
        <v>9</v>
      </c>
      <c r="D51" s="76">
        <f>'Total Builds'!D7</f>
        <v>4.2149999999999999</v>
      </c>
      <c r="E51" s="76">
        <f>'Total Builds'!E7+D51</f>
        <v>8.7119999999999997</v>
      </c>
      <c r="F51" s="76">
        <f>'Total Builds'!F7+E51</f>
        <v>25.223411846999998</v>
      </c>
      <c r="G51" s="76">
        <f>'Total Builds'!G7+F51</f>
        <v>27.333112263999997</v>
      </c>
      <c r="H51" s="76">
        <f>'Total Builds'!H7+G51</f>
        <v>28.577229492999997</v>
      </c>
      <c r="I51" s="76">
        <f>'Total Builds'!I7+H51</f>
        <v>36.759783978000002</v>
      </c>
      <c r="J51" s="76" t="e">
        <f>'Total Builds'!#REF!+I51</f>
        <v>#REF!</v>
      </c>
      <c r="K51" s="76" t="e">
        <f>'Total Builds'!#REF!+J51</f>
        <v>#REF!</v>
      </c>
      <c r="L51" s="76" t="e">
        <f>'Total Builds'!#REF!+K51</f>
        <v>#REF!</v>
      </c>
    </row>
    <row r="52" spans="2:12" x14ac:dyDescent="0.25">
      <c r="B52" s="38"/>
      <c r="C52" s="95" t="s">
        <v>88</v>
      </c>
      <c r="D52" s="77">
        <f>'Total Builds'!D8</f>
        <v>0</v>
      </c>
      <c r="E52" s="77">
        <f>'Total Builds'!E8+D52</f>
        <v>0</v>
      </c>
      <c r="F52" s="77">
        <f>'Total Builds'!F8+E52</f>
        <v>0</v>
      </c>
      <c r="G52" s="77">
        <f>'Total Builds'!G8+F52</f>
        <v>0</v>
      </c>
      <c r="H52" s="77">
        <f>'Total Builds'!H8+G52</f>
        <v>0</v>
      </c>
      <c r="I52" s="77">
        <f>'Total Builds'!I8+H52</f>
        <v>0</v>
      </c>
      <c r="J52" s="77" t="e">
        <f>'Total Builds'!#REF!+I52</f>
        <v>#REF!</v>
      </c>
      <c r="K52" s="77" t="e">
        <f>'Total Builds'!#REF!+J52</f>
        <v>#REF!</v>
      </c>
      <c r="L52" s="77" t="e">
        <f>'Total Builds'!#REF!+K52</f>
        <v>#REF!</v>
      </c>
    </row>
    <row r="53" spans="2:12" x14ac:dyDescent="0.25">
      <c r="C53" s="95" t="s">
        <v>10</v>
      </c>
      <c r="D53" s="77">
        <f>'Total Builds'!D9</f>
        <v>3.3530000000000002</v>
      </c>
      <c r="E53" s="77">
        <f>'Total Builds'!E9+D53</f>
        <v>4.0965461660000004</v>
      </c>
      <c r="F53" s="77">
        <f>'Total Builds'!F9+E53</f>
        <v>4.1865461660000003</v>
      </c>
      <c r="G53" s="77">
        <f>'Total Builds'!G9+F53</f>
        <v>4.4568536180000002</v>
      </c>
      <c r="H53" s="77">
        <f>'Total Builds'!H9+G53</f>
        <v>4.4568536180000002</v>
      </c>
      <c r="I53" s="77">
        <f>'Total Builds'!I9+H53</f>
        <v>4.4568536180000002</v>
      </c>
      <c r="J53" s="77" t="e">
        <f>'Total Builds'!#REF!+I53</f>
        <v>#REF!</v>
      </c>
      <c r="K53" s="77" t="e">
        <f>'Total Builds'!#REF!+J53</f>
        <v>#REF!</v>
      </c>
      <c r="L53" s="77" t="e">
        <f>'Total Builds'!#REF!+K53</f>
        <v>#REF!</v>
      </c>
    </row>
    <row r="54" spans="2:12" x14ac:dyDescent="0.25">
      <c r="C54" s="95" t="s">
        <v>14</v>
      </c>
      <c r="D54" s="77">
        <f>'Total Builds'!D10</f>
        <v>6.0990000000000002</v>
      </c>
      <c r="E54" s="77">
        <f>'Total Builds'!E10+D54</f>
        <v>13.217000001000001</v>
      </c>
      <c r="F54" s="77">
        <f>'Total Builds'!F10+E54</f>
        <v>15.467000001000001</v>
      </c>
      <c r="G54" s="77">
        <f>'Total Builds'!G10+F54</f>
        <v>15.749534883000001</v>
      </c>
      <c r="H54" s="77">
        <f>'Total Builds'!H10+G54</f>
        <v>27.083611817000001</v>
      </c>
      <c r="I54" s="77">
        <f>'Total Builds'!I10+H54</f>
        <v>28.697111817</v>
      </c>
      <c r="J54" s="77" t="e">
        <f>'Total Builds'!#REF!+I54</f>
        <v>#REF!</v>
      </c>
      <c r="K54" s="77" t="e">
        <f>'Total Builds'!#REF!+J54</f>
        <v>#REF!</v>
      </c>
      <c r="L54" s="77" t="e">
        <f>'Total Builds'!#REF!+K54</f>
        <v>#REF!</v>
      </c>
    </row>
    <row r="55" spans="2:12" x14ac:dyDescent="0.25">
      <c r="C55" s="96" t="s">
        <v>82</v>
      </c>
      <c r="D55" s="77">
        <f>'Total Builds'!D11</f>
        <v>1.5</v>
      </c>
      <c r="E55" s="77">
        <f>'Total Builds'!E11+D55</f>
        <v>2.1</v>
      </c>
      <c r="F55" s="77">
        <f>'Total Builds'!F11+E55</f>
        <v>3.3639999999999999</v>
      </c>
      <c r="G55" s="77">
        <f>'Total Builds'!G11+F55</f>
        <v>5.2430000000000003</v>
      </c>
      <c r="H55" s="77">
        <f>'Total Builds'!H11+G55</f>
        <v>5.2430000000000003</v>
      </c>
      <c r="I55" s="77">
        <f>'Total Builds'!I11+H55</f>
        <v>5.2430000000000003</v>
      </c>
      <c r="J55" s="77" t="e">
        <f>'Total Builds'!#REF!+I55</f>
        <v>#REF!</v>
      </c>
      <c r="K55" s="77" t="e">
        <f>'Total Builds'!#REF!+J55</f>
        <v>#REF!</v>
      </c>
      <c r="L55" s="77" t="e">
        <f>'Total Builds'!#REF!+K55</f>
        <v>#REF!</v>
      </c>
    </row>
    <row r="56" spans="2:12" x14ac:dyDescent="0.25">
      <c r="C56" s="96" t="s">
        <v>83</v>
      </c>
      <c r="D56" s="77">
        <f>'Total Builds'!D12</f>
        <v>0</v>
      </c>
      <c r="E56" s="77">
        <f>'Total Builds'!E12+D56</f>
        <v>0</v>
      </c>
      <c r="F56" s="77">
        <f>'Total Builds'!F12+E56</f>
        <v>0</v>
      </c>
      <c r="G56" s="77">
        <f>'Total Builds'!G12+F56</f>
        <v>0</v>
      </c>
      <c r="H56" s="77">
        <f>'Total Builds'!H12+G56</f>
        <v>0</v>
      </c>
      <c r="I56" s="77">
        <f>'Total Builds'!I12+H56</f>
        <v>0</v>
      </c>
      <c r="J56" s="77" t="e">
        <f>'Total Builds'!#REF!+I56</f>
        <v>#REF!</v>
      </c>
      <c r="K56" s="77" t="e">
        <f>'Total Builds'!#REF!+J56</f>
        <v>#REF!</v>
      </c>
      <c r="L56" s="77" t="e">
        <f>'Total Builds'!#REF!+K56</f>
        <v>#REF!</v>
      </c>
    </row>
    <row r="57" spans="2:12" x14ac:dyDescent="0.25">
      <c r="C57" s="96" t="s">
        <v>31</v>
      </c>
      <c r="D57" s="77">
        <f>'Total Builds'!D13</f>
        <v>3.1456529999999998</v>
      </c>
      <c r="E57" s="77">
        <f>'Total Builds'!E13+D57</f>
        <v>7.5950943669999997</v>
      </c>
      <c r="F57" s="77">
        <f>'Total Builds'!F13+E57</f>
        <v>13.952920669000001</v>
      </c>
      <c r="G57" s="77">
        <f>'Total Builds'!G13+F57</f>
        <v>15.927294894000001</v>
      </c>
      <c r="H57" s="77">
        <f>'Total Builds'!H13+G57</f>
        <v>17.396205522000002</v>
      </c>
      <c r="I57" s="77">
        <f>'Total Builds'!I13+H57</f>
        <v>19.748066575000003</v>
      </c>
      <c r="J57" s="77" t="e">
        <f>'Total Builds'!#REF!+I57</f>
        <v>#REF!</v>
      </c>
      <c r="K57" s="77" t="e">
        <f>'Total Builds'!#REF!+J57</f>
        <v>#REF!</v>
      </c>
      <c r="L57" s="77" t="e">
        <f>'Total Builds'!#REF!+K57</f>
        <v>#REF!</v>
      </c>
    </row>
    <row r="58" spans="2:12" x14ac:dyDescent="0.25">
      <c r="C58" s="96" t="s">
        <v>18</v>
      </c>
      <c r="D58" s="77">
        <f>'Total Builds'!D15</f>
        <v>0.90100000000000013</v>
      </c>
      <c r="E58" s="77">
        <f>'Total Builds'!E15+D58</f>
        <v>1.3770000000000002</v>
      </c>
      <c r="F58" s="77">
        <f>'Total Builds'!F15+E58</f>
        <v>1.7670000000000003</v>
      </c>
      <c r="G58" s="77">
        <f>'Total Builds'!G15+F58</f>
        <v>1.7990000000000004</v>
      </c>
      <c r="H58" s="77">
        <f>'Total Builds'!H15+G58</f>
        <v>1.7990000000000004</v>
      </c>
      <c r="I58" s="77">
        <f>'Total Builds'!I15+H58</f>
        <v>1.7990000000000004</v>
      </c>
      <c r="J58" s="77" t="e">
        <f>'Total Builds'!#REF!+I58</f>
        <v>#REF!</v>
      </c>
      <c r="K58" s="77" t="e">
        <f>'Total Builds'!#REF!+J58</f>
        <v>#REF!</v>
      </c>
      <c r="L58" s="77" t="e">
        <f>'Total Builds'!#REF!+K58</f>
        <v>#REF!</v>
      </c>
    </row>
    <row r="59" spans="2:12" x14ac:dyDescent="0.25">
      <c r="C59" s="96" t="s">
        <v>19</v>
      </c>
      <c r="D59" s="77">
        <f>'Total Builds'!D16</f>
        <v>0.13600000000000001</v>
      </c>
      <c r="E59" s="77">
        <f>'Total Builds'!E16+D59</f>
        <v>0.19600000000000001</v>
      </c>
      <c r="F59" s="77">
        <f>'Total Builds'!F16+E59</f>
        <v>3.2669999999999999</v>
      </c>
      <c r="G59" s="77">
        <f>'Total Builds'!G16+F59</f>
        <v>3.2669999999999999</v>
      </c>
      <c r="H59" s="77">
        <f>'Total Builds'!H16+G59</f>
        <v>3.2669999999999999</v>
      </c>
      <c r="I59" s="77">
        <f>'Total Builds'!I16+H59</f>
        <v>3.2669999999999999</v>
      </c>
      <c r="J59" s="77" t="e">
        <f>'Total Builds'!#REF!+I59</f>
        <v>#REF!</v>
      </c>
      <c r="K59" s="77" t="e">
        <f>'Total Builds'!#REF!+J59</f>
        <v>#REF!</v>
      </c>
      <c r="L59" s="77" t="e">
        <f>'Total Builds'!#REF!+K59</f>
        <v>#REF!</v>
      </c>
    </row>
    <row r="60" spans="2:12" x14ac:dyDescent="0.25">
      <c r="C60" s="96" t="s">
        <v>12</v>
      </c>
      <c r="D60" s="77">
        <f>'Total Builds'!D17</f>
        <v>0</v>
      </c>
      <c r="E60" s="77">
        <f>'Total Builds'!E17+D60</f>
        <v>0</v>
      </c>
      <c r="F60" s="77">
        <f>'Total Builds'!F17+E60</f>
        <v>1.1220000000000001</v>
      </c>
      <c r="G60" s="77">
        <f>'Total Builds'!G17+F60</f>
        <v>4.4560000000000004</v>
      </c>
      <c r="H60" s="77">
        <f>'Total Builds'!H17+G60</f>
        <v>6.1625000000000005</v>
      </c>
      <c r="I60" s="77">
        <f>'Total Builds'!I17+H60</f>
        <v>6.1625000000000005</v>
      </c>
      <c r="J60" s="77" t="e">
        <f>'Total Builds'!#REF!+I60</f>
        <v>#REF!</v>
      </c>
      <c r="K60" s="77" t="e">
        <f>'Total Builds'!#REF!+J60</f>
        <v>#REF!</v>
      </c>
      <c r="L60" s="77" t="e">
        <f>'Total Builds'!#REF!+K60</f>
        <v>#REF!</v>
      </c>
    </row>
    <row r="63" spans="2:12" ht="15.75" thickBot="1" x14ac:dyDescent="0.3">
      <c r="B63" s="67"/>
      <c r="C63" s="67" t="s">
        <v>89</v>
      </c>
      <c r="D63" s="102">
        <v>2013</v>
      </c>
      <c r="E63" s="102">
        <v>2014</v>
      </c>
      <c r="F63" s="102">
        <v>2016</v>
      </c>
      <c r="G63" s="102">
        <v>2018</v>
      </c>
      <c r="H63" s="102">
        <v>2020</v>
      </c>
      <c r="I63" s="102">
        <v>2025</v>
      </c>
      <c r="J63" s="103">
        <v>2030</v>
      </c>
      <c r="K63" s="103">
        <v>2035</v>
      </c>
      <c r="L63" s="103">
        <v>2040</v>
      </c>
    </row>
    <row r="64" spans="2:12" x14ac:dyDescent="0.25">
      <c r="B64" s="38" t="s">
        <v>75</v>
      </c>
      <c r="C64" s="95" t="s">
        <v>9</v>
      </c>
      <c r="D64" s="65">
        <f>'Total Retirements'!D7</f>
        <v>9.1900000000000009E-2</v>
      </c>
      <c r="E64" s="65">
        <f>D64+'Total Retirements'!E7</f>
        <v>9.1900000000000009E-2</v>
      </c>
      <c r="F64" s="65">
        <f>E64+'Total Retirements'!F7</f>
        <v>9.1900000000000009E-2</v>
      </c>
      <c r="G64" s="65">
        <f>F64+'Total Retirements'!G7</f>
        <v>9.1900000000000009E-2</v>
      </c>
      <c r="H64" s="65">
        <f>G64+'Total Retirements'!H7</f>
        <v>9.1900000000000009E-2</v>
      </c>
      <c r="I64" s="65">
        <f>H64+'Total Retirements'!I7</f>
        <v>9.1900000000000009E-2</v>
      </c>
      <c r="J64" s="65" t="e">
        <f>I64+'Total Retirements'!#REF!</f>
        <v>#REF!</v>
      </c>
      <c r="K64" s="65" t="e">
        <f>J64+'Total Retirements'!#REF!</f>
        <v>#REF!</v>
      </c>
      <c r="L64" s="65" t="e">
        <f>K64+'Total Retirements'!#REF!</f>
        <v>#REF!</v>
      </c>
    </row>
    <row r="65" spans="2:26" x14ac:dyDescent="0.25">
      <c r="C65" s="95" t="s">
        <v>10</v>
      </c>
      <c r="D65" s="15">
        <f>'Total Retirements'!D8</f>
        <v>0.22582500000000003</v>
      </c>
      <c r="E65" s="15">
        <f>D65+'Total Retirements'!E8</f>
        <v>1.0287250000000001</v>
      </c>
      <c r="F65" s="15">
        <f>E65+'Total Retirements'!F8</f>
        <v>4.7268249999999998</v>
      </c>
      <c r="G65" s="15">
        <f>F65+'Total Retirements'!G8</f>
        <v>5.4458250000000001</v>
      </c>
      <c r="H65" s="15">
        <f>G65+'Total Retirements'!H8</f>
        <v>5.4598250000000004</v>
      </c>
      <c r="I65" s="15">
        <f>H65+'Total Retirements'!I8</f>
        <v>5.4598250000000004</v>
      </c>
      <c r="J65" s="15" t="e">
        <f>I65+'Total Retirements'!#REF!</f>
        <v>#REF!</v>
      </c>
      <c r="K65" s="15" t="e">
        <f>J65+'Total Retirements'!#REF!</f>
        <v>#REF!</v>
      </c>
      <c r="L65" s="15" t="e">
        <f>K65+'Total Retirements'!#REF!</f>
        <v>#REF!</v>
      </c>
    </row>
    <row r="66" spans="2:26" x14ac:dyDescent="0.25">
      <c r="C66" s="95" t="s">
        <v>14</v>
      </c>
      <c r="D66" s="15">
        <f>'Total Retirements'!D9</f>
        <v>2.9900000000000003E-2</v>
      </c>
      <c r="E66" s="15">
        <f>D66+'Total Retirements'!E9</f>
        <v>2.9900000000000003E-2</v>
      </c>
      <c r="F66" s="15">
        <f>E66+'Total Retirements'!F9</f>
        <v>2.9900000000000003E-2</v>
      </c>
      <c r="G66" s="15">
        <f>F66+'Total Retirements'!G9</f>
        <v>2.9900000000000003E-2</v>
      </c>
      <c r="H66" s="15">
        <f>G66+'Total Retirements'!H9</f>
        <v>2.9900000000000003E-2</v>
      </c>
      <c r="I66" s="15">
        <f>H66+'Total Retirements'!I9</f>
        <v>2.9900000000000003E-2</v>
      </c>
      <c r="J66" s="15" t="e">
        <f>I66+'Total Retirements'!#REF!</f>
        <v>#REF!</v>
      </c>
      <c r="K66" s="15" t="e">
        <f>J66+'Total Retirements'!#REF!</f>
        <v>#REF!</v>
      </c>
      <c r="L66" s="15" t="e">
        <f>K66+'Total Retirements'!#REF!</f>
        <v>#REF!</v>
      </c>
    </row>
    <row r="67" spans="2:26" x14ac:dyDescent="0.25">
      <c r="C67" s="96" t="s">
        <v>43</v>
      </c>
      <c r="D67" s="15">
        <f>'Total Retirements'!D10</f>
        <v>4.3254999999999999</v>
      </c>
      <c r="E67" s="15">
        <f>D67+'Total Retirements'!E10</f>
        <v>16.601207125000002</v>
      </c>
      <c r="F67" s="15">
        <f>E67+'Total Retirements'!F10</f>
        <v>55.946058211377348</v>
      </c>
      <c r="G67" s="15">
        <f>F67+'Total Retirements'!G10</f>
        <v>56.903528211890638</v>
      </c>
      <c r="H67" s="15">
        <f>G67+'Total Retirements'!H10</f>
        <v>56.903528211890638</v>
      </c>
      <c r="I67" s="15">
        <f>H67+'Total Retirements'!I10</f>
        <v>57.245933228890635</v>
      </c>
      <c r="J67" s="15" t="e">
        <f>I67+'Total Retirements'!#REF!</f>
        <v>#REF!</v>
      </c>
      <c r="K67" s="15" t="e">
        <f>J67+'Total Retirements'!#REF!</f>
        <v>#REF!</v>
      </c>
      <c r="L67" s="15" t="e">
        <f>K67+'Total Retirements'!#REF!</f>
        <v>#REF!</v>
      </c>
    </row>
    <row r="68" spans="2:26" x14ac:dyDescent="0.25">
      <c r="C68" s="96" t="s">
        <v>31</v>
      </c>
      <c r="D68" s="15">
        <f>'Total Retirements'!D11</f>
        <v>0</v>
      </c>
      <c r="E68" s="15">
        <f>D68+'Total Retirements'!E11</f>
        <v>0</v>
      </c>
      <c r="F68" s="15">
        <f>E68+'Total Retirements'!F11</f>
        <v>0</v>
      </c>
      <c r="G68" s="15">
        <f>F68+'Total Retirements'!G11</f>
        <v>0</v>
      </c>
      <c r="H68" s="15">
        <f>G68+'Total Retirements'!H11</f>
        <v>0</v>
      </c>
      <c r="I68" s="15">
        <f>H68+'Total Retirements'!I11</f>
        <v>0</v>
      </c>
      <c r="J68" s="15" t="e">
        <f>I68+'Total Retirements'!#REF!</f>
        <v>#REF!</v>
      </c>
      <c r="K68" s="15" t="e">
        <f>J68+'Total Retirements'!#REF!</f>
        <v>#REF!</v>
      </c>
      <c r="L68" s="15" t="e">
        <f>K68+'Total Retirements'!#REF!</f>
        <v>#REF!</v>
      </c>
    </row>
    <row r="69" spans="2:26" x14ac:dyDescent="0.25">
      <c r="C69" s="96" t="s">
        <v>18</v>
      </c>
      <c r="D69" s="15">
        <f>'Total Retirements'!D12</f>
        <v>6.5807000000000004E-2</v>
      </c>
      <c r="E69" s="15">
        <f>D69+'Total Retirements'!E12</f>
        <v>0.99949700000000008</v>
      </c>
      <c r="F69" s="15">
        <f>E69+'Total Retirements'!F12</f>
        <v>1.433897</v>
      </c>
      <c r="G69" s="15">
        <f>F69+'Total Retirements'!G12</f>
        <v>1.625097</v>
      </c>
      <c r="H69" s="15">
        <f>G69+'Total Retirements'!H12</f>
        <v>1.9046970000000001</v>
      </c>
      <c r="I69" s="15">
        <f>H69+'Total Retirements'!I12</f>
        <v>2.2891970000000001</v>
      </c>
      <c r="J69" s="15" t="e">
        <f>I69+'Total Retirements'!#REF!</f>
        <v>#REF!</v>
      </c>
      <c r="K69" s="15" t="e">
        <f>J69+'Total Retirements'!#REF!</f>
        <v>#REF!</v>
      </c>
      <c r="L69" s="15" t="e">
        <f>K69+'Total Retirements'!#REF!</f>
        <v>#REF!</v>
      </c>
    </row>
    <row r="70" spans="2:26" x14ac:dyDescent="0.25">
      <c r="C70" s="96" t="s">
        <v>19</v>
      </c>
      <c r="D70" s="15">
        <f>'Total Retirements'!D13</f>
        <v>3.0858059999999998</v>
      </c>
      <c r="E70" s="15">
        <f>D70+'Total Retirements'!E13</f>
        <v>65.611149014999995</v>
      </c>
      <c r="F70" s="15">
        <f>E70+'Total Retirements'!F13</f>
        <v>72.949549173999998</v>
      </c>
      <c r="G70" s="15">
        <f>F70+'Total Retirements'!G13</f>
        <v>73.182404433999992</v>
      </c>
      <c r="H70" s="15">
        <f>G70+'Total Retirements'!H13</f>
        <v>73.182404433999992</v>
      </c>
      <c r="I70" s="15">
        <f>H70+'Total Retirements'!I13</f>
        <v>74.639074559999997</v>
      </c>
      <c r="J70" s="15" t="e">
        <f>I70+'Total Retirements'!#REF!</f>
        <v>#REF!</v>
      </c>
      <c r="K70" s="15" t="e">
        <f>J70+'Total Retirements'!#REF!</f>
        <v>#REF!</v>
      </c>
      <c r="L70" s="15" t="e">
        <f>K70+'Total Retirements'!#REF!</f>
        <v>#REF!</v>
      </c>
    </row>
    <row r="71" spans="2:26" x14ac:dyDescent="0.25">
      <c r="C71" s="96" t="s">
        <v>12</v>
      </c>
      <c r="D71" s="15">
        <f>'Total Retirements'!D14</f>
        <v>2.25</v>
      </c>
      <c r="E71" s="15">
        <f>D71+'Total Retirements'!E14</f>
        <v>6.1439499998831169</v>
      </c>
      <c r="F71" s="15">
        <f>E71+'Total Retirements'!F14</f>
        <v>6.1439499998831169</v>
      </c>
      <c r="G71" s="15">
        <f>F71+'Total Retirements'!G14</f>
        <v>6.2146857287891892</v>
      </c>
      <c r="H71" s="15">
        <f>G71+'Total Retirements'!H14</f>
        <v>6.9576626586915848</v>
      </c>
      <c r="I71" s="15">
        <f>H71+'Total Retirements'!I14</f>
        <v>6.9576626586915848</v>
      </c>
      <c r="J71" s="15" t="e">
        <f>I71+'Total Retirements'!#REF!</f>
        <v>#REF!</v>
      </c>
      <c r="K71" s="15" t="e">
        <f>J71+'Total Retirements'!#REF!</f>
        <v>#REF!</v>
      </c>
      <c r="L71" s="15" t="e">
        <f>K71+'Total Retirements'!#REF!</f>
        <v>#REF!</v>
      </c>
    </row>
    <row r="74" spans="2:26" ht="15.75" thickBot="1" x14ac:dyDescent="0.3">
      <c r="B74" s="67" t="s">
        <v>95</v>
      </c>
      <c r="C74" s="67"/>
      <c r="D74" s="103">
        <v>2013</v>
      </c>
      <c r="E74" s="103">
        <v>2014</v>
      </c>
      <c r="F74" s="103">
        <v>2016</v>
      </c>
      <c r="G74" s="103">
        <v>2018</v>
      </c>
      <c r="H74" s="103">
        <v>2020</v>
      </c>
      <c r="I74" s="103">
        <v>2025</v>
      </c>
      <c r="J74" s="103">
        <v>2030</v>
      </c>
      <c r="K74" s="103">
        <v>2035</v>
      </c>
      <c r="L74" s="103">
        <v>2040</v>
      </c>
    </row>
    <row r="75" spans="2:26" ht="15.75" thickBot="1" x14ac:dyDescent="0.3">
      <c r="B75" s="126" t="s">
        <v>75</v>
      </c>
      <c r="C75" s="63"/>
      <c r="D75" s="128" t="e">
        <f>#REF!</f>
        <v>#REF!</v>
      </c>
      <c r="E75" s="128" t="e">
        <f>#REF!</f>
        <v>#REF!</v>
      </c>
      <c r="F75" s="128" t="e">
        <f>#REF!</f>
        <v>#REF!</v>
      </c>
      <c r="G75" s="128" t="e">
        <f>#REF!</f>
        <v>#REF!</v>
      </c>
      <c r="H75" s="128" t="e">
        <f>#REF!</f>
        <v>#REF!</v>
      </c>
      <c r="I75" s="128" t="e">
        <f>#REF!</f>
        <v>#REF!</v>
      </c>
      <c r="J75" s="128" t="e">
        <f>#REF!</f>
        <v>#REF!</v>
      </c>
      <c r="K75" s="128" t="e">
        <f>#REF!</f>
        <v>#REF!</v>
      </c>
      <c r="L75" s="128" t="e">
        <f>#REF!</f>
        <v>#REF!</v>
      </c>
    </row>
    <row r="79" spans="2:26" x14ac:dyDescent="0.25">
      <c r="B79" s="46"/>
      <c r="C79" s="90"/>
      <c r="D79" s="105">
        <v>2013</v>
      </c>
      <c r="E79" s="105">
        <v>2014</v>
      </c>
      <c r="F79" s="105">
        <v>2016</v>
      </c>
      <c r="G79" s="105">
        <v>2018</v>
      </c>
      <c r="H79" s="105">
        <v>2020</v>
      </c>
      <c r="I79" s="105">
        <v>2025</v>
      </c>
      <c r="J79" s="105">
        <v>2030</v>
      </c>
      <c r="K79" s="105">
        <v>2035</v>
      </c>
      <c r="L79" s="106">
        <v>2040</v>
      </c>
      <c r="P79" s="46"/>
      <c r="Q79" s="105"/>
      <c r="R79" s="105">
        <v>2013</v>
      </c>
      <c r="S79" s="105">
        <v>2014</v>
      </c>
      <c r="T79" s="105">
        <v>2016</v>
      </c>
      <c r="U79" s="105">
        <v>2018</v>
      </c>
      <c r="V79" s="105">
        <v>2020</v>
      </c>
      <c r="W79" s="105">
        <v>2025</v>
      </c>
      <c r="X79" s="105">
        <v>2030</v>
      </c>
      <c r="Y79" s="105">
        <v>2035</v>
      </c>
      <c r="Z79" s="106">
        <v>2040</v>
      </c>
    </row>
    <row r="80" spans="2:26" x14ac:dyDescent="0.25">
      <c r="B80" s="47" t="s">
        <v>75</v>
      </c>
      <c r="C80" s="91" t="s">
        <v>53</v>
      </c>
      <c r="D80" s="42">
        <f>'Emissions (CO2) by type'!D7</f>
        <v>1613684.250264961</v>
      </c>
      <c r="E80" s="42">
        <f>'Emissions (CO2) by type'!E7</f>
        <v>1602124.6476795813</v>
      </c>
      <c r="F80" s="42">
        <f>'Emissions (CO2) by type'!F7</f>
        <v>1584483.5272930663</v>
      </c>
      <c r="G80" s="42">
        <f>'Emissions (CO2) by type'!G7</f>
        <v>1703453.4552276446</v>
      </c>
      <c r="H80" s="42">
        <f>'Emissions (CO2) by type'!H7</f>
        <v>1744877.1897498055</v>
      </c>
      <c r="I80" s="42">
        <f>'Emissions (CO2) by type'!I7</f>
        <v>1872471.0283535996</v>
      </c>
      <c r="J80" s="42" t="e">
        <f>'Emissions (CO2) by type'!#REF!</f>
        <v>#REF!</v>
      </c>
      <c r="K80" s="42" t="e">
        <f>'Emissions (CO2) by type'!#REF!</f>
        <v>#REF!</v>
      </c>
      <c r="L80" s="104" t="e">
        <f>'Emissions (CO2) by type'!#REF!</f>
        <v>#REF!</v>
      </c>
      <c r="P80" s="47" t="s">
        <v>75</v>
      </c>
      <c r="Q80" s="42" t="s">
        <v>17</v>
      </c>
      <c r="R80" s="42">
        <f>'Emissions (CO2) by type'!M7</f>
        <v>0</v>
      </c>
      <c r="S80" s="42">
        <f>'Emissions (CO2) by type'!N7</f>
        <v>0</v>
      </c>
      <c r="T80" s="42">
        <f>'Emissions (CO2) by type'!O7</f>
        <v>0</v>
      </c>
      <c r="U80" s="42">
        <f>'Emissions (CO2) by type'!P7</f>
        <v>0</v>
      </c>
      <c r="V80" s="42">
        <f>'Emissions (CO2) by type'!Q7</f>
        <v>0</v>
      </c>
      <c r="W80" s="42">
        <f>'Emissions (CO2) by type'!R7</f>
        <v>0</v>
      </c>
      <c r="X80" s="42">
        <f>'Emissions (CO2) by type'!S7</f>
        <v>0</v>
      </c>
      <c r="Y80" s="42">
        <f>'Emissions (CO2) by type'!T7</f>
        <v>0</v>
      </c>
      <c r="Z80" s="104">
        <f>'Emissions (CO2) by type'!U7</f>
        <v>0</v>
      </c>
    </row>
    <row r="81" spans="2:26" x14ac:dyDescent="0.25">
      <c r="B81" s="44"/>
      <c r="C81" s="96" t="s">
        <v>54</v>
      </c>
      <c r="D81" s="45">
        <f>'Emissions (CO2) by type'!D8</f>
        <v>434186.81093008845</v>
      </c>
      <c r="E81" s="45">
        <f>'Emissions (CO2) by type'!E8</f>
        <v>448851.55759801867</v>
      </c>
      <c r="F81" s="45">
        <f>'Emissions (CO2) by type'!F8</f>
        <v>457287.40322491073</v>
      </c>
      <c r="G81" s="45">
        <f>'Emissions (CO2) by type'!G8</f>
        <v>432371.24058444548</v>
      </c>
      <c r="H81" s="45">
        <f>'Emissions (CO2) by type'!H8</f>
        <v>422068.98400458181</v>
      </c>
      <c r="I81" s="45">
        <f>'Emissions (CO2) by type'!I8</f>
        <v>407206.47616948024</v>
      </c>
      <c r="J81" s="45" t="e">
        <f>'Emissions (CO2) by type'!#REF!</f>
        <v>#REF!</v>
      </c>
      <c r="K81" s="45" t="e">
        <f>'Emissions (CO2) by type'!#REF!</f>
        <v>#REF!</v>
      </c>
      <c r="L81" s="48" t="e">
        <f>'Emissions (CO2) by type'!#REF!</f>
        <v>#REF!</v>
      </c>
      <c r="P81" s="44"/>
      <c r="Q81" s="45" t="s">
        <v>99</v>
      </c>
      <c r="R81" s="45">
        <f>'Emissions (CO2) by type'!M8</f>
        <v>0</v>
      </c>
      <c r="S81" s="45">
        <f>'Emissions (CO2) by type'!N8</f>
        <v>0</v>
      </c>
      <c r="T81" s="45">
        <f>'Emissions (CO2) by type'!O8</f>
        <v>0</v>
      </c>
      <c r="U81" s="45">
        <f>'Emissions (CO2) by type'!P8</f>
        <v>0</v>
      </c>
      <c r="V81" s="45">
        <f>'Emissions (CO2) by type'!Q8</f>
        <v>0</v>
      </c>
      <c r="W81" s="45">
        <f>'Emissions (CO2) by type'!R8</f>
        <v>0</v>
      </c>
      <c r="X81" s="45">
        <f>'Emissions (CO2) by type'!S8</f>
        <v>0</v>
      </c>
      <c r="Y81" s="45">
        <f>'Emissions (CO2) by type'!T8</f>
        <v>0</v>
      </c>
      <c r="Z81" s="48">
        <f>'Emissions (CO2) by type'!U8</f>
        <v>0</v>
      </c>
    </row>
    <row r="82" spans="2:26" x14ac:dyDescent="0.25">
      <c r="B82" s="44"/>
      <c r="C82" s="96" t="s">
        <v>55</v>
      </c>
      <c r="D82" s="45">
        <f>'Emissions (CO2) by type'!D9</f>
        <v>38274.05578510552</v>
      </c>
      <c r="E82" s="45">
        <f>'Emissions (CO2) by type'!E9</f>
        <v>42483.241689703573</v>
      </c>
      <c r="F82" s="45">
        <f>'Emissions (CO2) by type'!F9</f>
        <v>42610.862926577327</v>
      </c>
      <c r="G82" s="45">
        <f>'Emissions (CO2) by type'!G9</f>
        <v>40389.063856478831</v>
      </c>
      <c r="H82" s="45">
        <f>'Emissions (CO2) by type'!H9</f>
        <v>40083.727250304786</v>
      </c>
      <c r="I82" s="45">
        <f>'Emissions (CO2) by type'!I9</f>
        <v>43228.494966432605</v>
      </c>
      <c r="J82" s="45" t="e">
        <f>'Emissions (CO2) by type'!#REF!</f>
        <v>#REF!</v>
      </c>
      <c r="K82" s="45" t="e">
        <f>'Emissions (CO2) by type'!#REF!</f>
        <v>#REF!</v>
      </c>
      <c r="L82" s="48" t="e">
        <f>'Emissions (CO2) by type'!#REF!</f>
        <v>#REF!</v>
      </c>
      <c r="P82" s="44"/>
      <c r="Q82" s="96" t="s">
        <v>83</v>
      </c>
      <c r="R82" s="45">
        <f>'Emissions (CO2) by type'!M9</f>
        <v>0</v>
      </c>
      <c r="S82" s="45">
        <f>'Emissions (CO2) by type'!N9</f>
        <v>0</v>
      </c>
      <c r="T82" s="45">
        <f>'Emissions (CO2) by type'!O9</f>
        <v>0</v>
      </c>
      <c r="U82" s="45">
        <f>'Emissions (CO2) by type'!P9</f>
        <v>0</v>
      </c>
      <c r="V82" s="45">
        <f>'Emissions (CO2) by type'!Q9</f>
        <v>0</v>
      </c>
      <c r="W82" s="45">
        <f>'Emissions (CO2) by type'!R9</f>
        <v>0</v>
      </c>
      <c r="X82" s="45">
        <f>'Emissions (CO2) by type'!S9</f>
        <v>0</v>
      </c>
      <c r="Y82" s="45">
        <f>'Emissions (CO2) by type'!T9</f>
        <v>0</v>
      </c>
      <c r="Z82" s="48">
        <f>'Emissions (CO2) by type'!U9</f>
        <v>0</v>
      </c>
    </row>
    <row r="83" spans="2:26" x14ac:dyDescent="0.25">
      <c r="B83" s="44"/>
      <c r="C83" s="96" t="s">
        <v>56</v>
      </c>
      <c r="D83" s="45">
        <f>'Emissions (CO2) by type'!D10</f>
        <v>0</v>
      </c>
      <c r="E83" s="45">
        <f>'Emissions (CO2) by type'!E10</f>
        <v>0</v>
      </c>
      <c r="F83" s="45">
        <f>'Emissions (CO2) by type'!F10</f>
        <v>9685.4649353550794</v>
      </c>
      <c r="G83" s="45">
        <f>'Emissions (CO2) by type'!G10</f>
        <v>10683.484564982151</v>
      </c>
      <c r="H83" s="45">
        <f>'Emissions (CO2) by type'!H10</f>
        <v>12283.126604487468</v>
      </c>
      <c r="I83" s="45">
        <f>'Emissions (CO2) by type'!I10</f>
        <v>35926.219908849635</v>
      </c>
      <c r="J83" s="45" t="e">
        <f>'Emissions (CO2) by type'!#REF!</f>
        <v>#REF!</v>
      </c>
      <c r="K83" s="45" t="e">
        <f>'Emissions (CO2) by type'!#REF!</f>
        <v>#REF!</v>
      </c>
      <c r="L83" s="48" t="e">
        <f>'Emissions (CO2) by type'!#REF!</f>
        <v>#REF!</v>
      </c>
      <c r="P83" s="44"/>
      <c r="Q83" s="96" t="s">
        <v>100</v>
      </c>
      <c r="R83" s="45">
        <f>'Emissions (CO2) by type'!M10</f>
        <v>0</v>
      </c>
      <c r="S83" s="45">
        <f>'Emissions (CO2) by type'!N10</f>
        <v>0</v>
      </c>
      <c r="T83" s="45">
        <f>'Emissions (CO2) by type'!O10</f>
        <v>0</v>
      </c>
      <c r="U83" s="45">
        <f>'Emissions (CO2) by type'!P10</f>
        <v>0</v>
      </c>
      <c r="V83" s="45">
        <f>'Emissions (CO2) by type'!Q10</f>
        <v>0</v>
      </c>
      <c r="W83" s="45">
        <f>'Emissions (CO2) by type'!R10</f>
        <v>0</v>
      </c>
      <c r="X83" s="45">
        <f>'Emissions (CO2) by type'!S10</f>
        <v>0</v>
      </c>
      <c r="Y83" s="45">
        <f>'Emissions (CO2) by type'!T10</f>
        <v>0</v>
      </c>
      <c r="Z83" s="48">
        <f>'Emissions (CO2) by type'!U10</f>
        <v>0</v>
      </c>
    </row>
    <row r="84" spans="2:26" x14ac:dyDescent="0.25">
      <c r="B84" s="44"/>
      <c r="C84" s="96" t="s">
        <v>57</v>
      </c>
      <c r="D84" s="45">
        <f>'Emissions (CO2) by type'!D11</f>
        <v>391.93610100503957</v>
      </c>
      <c r="E84" s="45">
        <f>'Emissions (CO2) by type'!E11</f>
        <v>746.41944513018973</v>
      </c>
      <c r="F84" s="45">
        <f>'Emissions (CO2) by type'!F11</f>
        <v>745.27174341050682</v>
      </c>
      <c r="G84" s="45">
        <f>'Emissions (CO2) by type'!G11</f>
        <v>841.18657685114738</v>
      </c>
      <c r="H84" s="45">
        <f>'Emissions (CO2) by type'!H11</f>
        <v>918.52974394010062</v>
      </c>
      <c r="I84" s="45">
        <f>'Emissions (CO2) by type'!I11</f>
        <v>674.33742118627856</v>
      </c>
      <c r="J84" s="45" t="e">
        <f>'Emissions (CO2) by type'!#REF!</f>
        <v>#REF!</v>
      </c>
      <c r="K84" s="45" t="e">
        <f>'Emissions (CO2) by type'!#REF!</f>
        <v>#REF!</v>
      </c>
      <c r="L84" s="48" t="e">
        <f>'Emissions (CO2) by type'!#REF!</f>
        <v>#REF!</v>
      </c>
      <c r="P84" s="44"/>
      <c r="Q84" s="96" t="s">
        <v>101</v>
      </c>
      <c r="R84" s="45">
        <f>'Emissions (CO2) by type'!M11</f>
        <v>0</v>
      </c>
      <c r="S84" s="45">
        <f>'Emissions (CO2) by type'!N11</f>
        <v>0</v>
      </c>
      <c r="T84" s="45">
        <f>'Emissions (CO2) by type'!O11</f>
        <v>0</v>
      </c>
      <c r="U84" s="45">
        <f>'Emissions (CO2) by type'!P11</f>
        <v>0</v>
      </c>
      <c r="V84" s="45">
        <f>'Emissions (CO2) by type'!Q11</f>
        <v>0</v>
      </c>
      <c r="W84" s="45">
        <f>'Emissions (CO2) by type'!R11</f>
        <v>0</v>
      </c>
      <c r="X84" s="45">
        <f>'Emissions (CO2) by type'!S11</f>
        <v>0</v>
      </c>
      <c r="Y84" s="45">
        <f>'Emissions (CO2) by type'!T11</f>
        <v>0</v>
      </c>
      <c r="Z84" s="48">
        <f>'Emissions (CO2) by type'!U11</f>
        <v>0</v>
      </c>
    </row>
    <row r="85" spans="2:26" x14ac:dyDescent="0.25">
      <c r="B85" s="44"/>
      <c r="C85" s="96" t="s">
        <v>80</v>
      </c>
      <c r="D85" s="45">
        <f>'Emissions (CO2) by type'!D12</f>
        <v>0</v>
      </c>
      <c r="E85" s="45">
        <f>'Emissions (CO2) by type'!E12</f>
        <v>0</v>
      </c>
      <c r="F85" s="45">
        <f>'Emissions (CO2) by type'!F12</f>
        <v>0</v>
      </c>
      <c r="G85" s="45">
        <f>'Emissions (CO2) by type'!G12</f>
        <v>0</v>
      </c>
      <c r="H85" s="45">
        <f>'Emissions (CO2) by type'!H12</f>
        <v>0</v>
      </c>
      <c r="I85" s="45">
        <f>'Emissions (CO2) by type'!I12</f>
        <v>0</v>
      </c>
      <c r="J85" s="45" t="e">
        <f>'Emissions (CO2) by type'!#REF!</f>
        <v>#REF!</v>
      </c>
      <c r="K85" s="45" t="e">
        <f>'Emissions (CO2) by type'!#REF!</f>
        <v>#REF!</v>
      </c>
      <c r="L85" s="48" t="e">
        <f>'Emissions (CO2) by type'!#REF!</f>
        <v>#REF!</v>
      </c>
      <c r="P85" s="44"/>
      <c r="Q85" s="96" t="s">
        <v>12</v>
      </c>
      <c r="R85" s="45">
        <f>'Emissions (CO2) by type'!M12</f>
        <v>0</v>
      </c>
      <c r="S85" s="45">
        <f>'Emissions (CO2) by type'!N12</f>
        <v>0</v>
      </c>
      <c r="T85" s="45">
        <f>'Emissions (CO2) by type'!O12</f>
        <v>0</v>
      </c>
      <c r="U85" s="45">
        <f>'Emissions (CO2) by type'!P12</f>
        <v>0</v>
      </c>
      <c r="V85" s="45">
        <f>'Emissions (CO2) by type'!Q12</f>
        <v>0</v>
      </c>
      <c r="W85" s="45">
        <f>'Emissions (CO2) by type'!R12</f>
        <v>0</v>
      </c>
      <c r="X85" s="45">
        <f>'Emissions (CO2) by type'!S12</f>
        <v>0</v>
      </c>
      <c r="Y85" s="45">
        <f>'Emissions (CO2) by type'!T12</f>
        <v>0</v>
      </c>
      <c r="Z85" s="48">
        <f>'Emissions (CO2) by type'!U12</f>
        <v>0</v>
      </c>
    </row>
    <row r="86" spans="2:26" x14ac:dyDescent="0.25">
      <c r="B86" s="44"/>
      <c r="C86" s="96" t="s">
        <v>11</v>
      </c>
      <c r="D86" s="45">
        <f>'Emissions (CO2) by type'!D13</f>
        <v>11783.376815886648</v>
      </c>
      <c r="E86" s="45">
        <f>'Emissions (CO2) by type'!E13</f>
        <v>7109.6296496838604</v>
      </c>
      <c r="F86" s="45">
        <f>'Emissions (CO2) by type'!F13</f>
        <v>3281.693024165349</v>
      </c>
      <c r="G86" s="45">
        <f>'Emissions (CO2) by type'!G13</f>
        <v>2362.3180348358401</v>
      </c>
      <c r="H86" s="45">
        <f>'Emissions (CO2) by type'!H13</f>
        <v>2805.3117811731518</v>
      </c>
      <c r="I86" s="45">
        <f>'Emissions (CO2) by type'!I13</f>
        <v>4456.0220594801131</v>
      </c>
      <c r="J86" s="45" t="e">
        <f>'Emissions (CO2) by type'!#REF!</f>
        <v>#REF!</v>
      </c>
      <c r="K86" s="45" t="e">
        <f>'Emissions (CO2) by type'!#REF!</f>
        <v>#REF!</v>
      </c>
      <c r="L86" s="48" t="e">
        <f>'Emissions (CO2) by type'!#REF!</f>
        <v>#REF!</v>
      </c>
      <c r="P86" s="139"/>
      <c r="Q86" s="87" t="s">
        <v>102</v>
      </c>
      <c r="R86" s="140">
        <f>'Emissions (CO2) by type'!M13</f>
        <v>0</v>
      </c>
      <c r="S86" s="140">
        <f>'Emissions (CO2) by type'!N13</f>
        <v>0</v>
      </c>
      <c r="T86" s="140">
        <f>'Emissions (CO2) by type'!O13</f>
        <v>0</v>
      </c>
      <c r="U86" s="140">
        <f>'Emissions (CO2) by type'!P13</f>
        <v>0</v>
      </c>
      <c r="V86" s="140">
        <f>'Emissions (CO2) by type'!Q13</f>
        <v>0</v>
      </c>
      <c r="W86" s="140">
        <f>'Emissions (CO2) by type'!R13</f>
        <v>0</v>
      </c>
      <c r="X86" s="140">
        <f>'Emissions (CO2) by type'!S13</f>
        <v>0</v>
      </c>
      <c r="Y86" s="140">
        <f>'Emissions (CO2) by type'!T13</f>
        <v>0</v>
      </c>
      <c r="Z86" s="141">
        <f>'Emissions (CO2) by type'!U13</f>
        <v>0</v>
      </c>
    </row>
    <row r="87" spans="2:26" x14ac:dyDescent="0.25">
      <c r="B87" s="44"/>
      <c r="C87" s="96" t="s">
        <v>30</v>
      </c>
      <c r="D87" s="45">
        <f>'Emissions (CO2) by type'!D14</f>
        <v>11683.399552894278</v>
      </c>
      <c r="E87" s="45">
        <f>'Emissions (CO2) by type'!E14</f>
        <v>12390.028169843306</v>
      </c>
      <c r="F87" s="45">
        <f>'Emissions (CO2) by type'!F14</f>
        <v>18827.079672458109</v>
      </c>
      <c r="G87" s="45">
        <f>'Emissions (CO2) by type'!G14</f>
        <v>23454.112858372264</v>
      </c>
      <c r="H87" s="45">
        <f>'Emissions (CO2) by type'!H14</f>
        <v>26866.247444853107</v>
      </c>
      <c r="I87" s="45">
        <f>'Emissions (CO2) by type'!I14</f>
        <v>26923.432242506326</v>
      </c>
      <c r="J87" s="45" t="e">
        <f>'Emissions (CO2) by type'!#REF!</f>
        <v>#REF!</v>
      </c>
      <c r="K87" s="45" t="e">
        <f>'Emissions (CO2) by type'!#REF!</f>
        <v>#REF!</v>
      </c>
      <c r="L87" s="48" t="e">
        <f>'Emissions (CO2) by type'!#REF!</f>
        <v>#REF!</v>
      </c>
    </row>
    <row r="88" spans="2:26" x14ac:dyDescent="0.25">
      <c r="B88" s="49"/>
      <c r="C88" s="50" t="s">
        <v>20</v>
      </c>
      <c r="D88" s="51">
        <f>'Emissions (CO2) by type'!D15</f>
        <v>2110003.8294499409</v>
      </c>
      <c r="E88" s="51">
        <f>'Emissions (CO2) by type'!E15</f>
        <v>2113705.524231961</v>
      </c>
      <c r="F88" s="51">
        <f>'Emissions (CO2) by type'!F15</f>
        <v>2116921.3028199435</v>
      </c>
      <c r="G88" s="51">
        <f>'Emissions (CO2) by type'!G15</f>
        <v>2213554.8617036105</v>
      </c>
      <c r="H88" s="51">
        <f>'Emissions (CO2) by type'!H15</f>
        <v>2249903.1165791466</v>
      </c>
      <c r="I88" s="51">
        <f>'Emissions (CO2) by type'!I15</f>
        <v>2390886.0111215347</v>
      </c>
      <c r="J88" s="51" t="e">
        <f>'Emissions (CO2) by type'!#REF!</f>
        <v>#REF!</v>
      </c>
      <c r="K88" s="51" t="e">
        <f>'Emissions (CO2) by type'!#REF!</f>
        <v>#REF!</v>
      </c>
      <c r="L88" s="52" t="e">
        <f>'Emissions (CO2) by type'!#REF!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95" customWidth="1"/>
    <col min="2" max="2" width="38.28515625" style="95" bestFit="1" customWidth="1"/>
    <col min="3" max="3" width="26.5703125" style="95" bestFit="1" customWidth="1"/>
    <col min="4" max="9" width="10.85546875" style="95" customWidth="1"/>
    <col min="10" max="16384" width="9.140625" style="95"/>
  </cols>
  <sheetData>
    <row r="1" spans="1:16" ht="15.75" thickBot="1" x14ac:dyDescent="0.3">
      <c r="A1" s="7"/>
    </row>
    <row r="2" spans="1:16" ht="19.5" thickBot="1" x14ac:dyDescent="0.3">
      <c r="A2" s="7"/>
      <c r="B2" s="181" t="s">
        <v>24</v>
      </c>
      <c r="C2" s="182"/>
      <c r="D2" s="182"/>
      <c r="E2" s="182"/>
      <c r="F2" s="182"/>
      <c r="G2" s="182"/>
      <c r="H2" s="182"/>
      <c r="I2" s="182"/>
    </row>
    <row r="3" spans="1:16" x14ac:dyDescent="0.25">
      <c r="A3" s="7"/>
      <c r="B3" s="93" t="s">
        <v>104</v>
      </c>
    </row>
    <row r="4" spans="1:16" x14ac:dyDescent="0.25">
      <c r="B4" s="149">
        <v>41715</v>
      </c>
    </row>
    <row r="5" spans="1:16" x14ac:dyDescent="0.25">
      <c r="B5" s="149"/>
    </row>
    <row r="6" spans="1:16" ht="15.75" thickBot="1" x14ac:dyDescent="0.3">
      <c r="A6" s="27"/>
      <c r="B6" s="5"/>
      <c r="C6" s="6" t="s">
        <v>25</v>
      </c>
      <c r="D6" s="6">
        <v>2013</v>
      </c>
      <c r="E6" s="6">
        <v>2014</v>
      </c>
      <c r="F6" s="6">
        <v>2016</v>
      </c>
      <c r="G6" s="6">
        <v>2018</v>
      </c>
      <c r="H6" s="6">
        <v>2020</v>
      </c>
      <c r="I6" s="6">
        <v>2025</v>
      </c>
      <c r="J6" s="27"/>
      <c r="K6" s="27"/>
      <c r="L6" s="27"/>
      <c r="M6" s="27"/>
      <c r="N6" s="27"/>
      <c r="O6" s="27"/>
      <c r="P6" s="27"/>
    </row>
    <row r="7" spans="1:16" x14ac:dyDescent="0.25">
      <c r="A7" s="84"/>
      <c r="B7" s="38" t="s">
        <v>75</v>
      </c>
      <c r="C7" s="95" t="s">
        <v>9</v>
      </c>
      <c r="D7" s="28">
        <v>214.57560000000001</v>
      </c>
      <c r="E7" s="28">
        <v>216.08837293100001</v>
      </c>
      <c r="F7" s="28">
        <v>233.96878477800004</v>
      </c>
      <c r="G7" s="28">
        <v>235.935245503</v>
      </c>
      <c r="H7" s="28">
        <v>237.17936273200002</v>
      </c>
      <c r="I7" s="28">
        <v>244.75369251200004</v>
      </c>
      <c r="J7" s="8"/>
      <c r="K7" s="8"/>
      <c r="L7" s="80"/>
      <c r="M7" s="80"/>
      <c r="N7" s="80"/>
      <c r="O7" s="80"/>
      <c r="P7" s="82"/>
    </row>
    <row r="8" spans="1:16" x14ac:dyDescent="0.25">
      <c r="A8" s="84"/>
      <c r="B8" s="98" t="s">
        <v>87</v>
      </c>
      <c r="C8" s="95" t="s">
        <v>88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"/>
      <c r="K8" s="8"/>
      <c r="L8" s="80"/>
      <c r="M8" s="80"/>
      <c r="N8" s="80"/>
      <c r="O8" s="80"/>
      <c r="P8" s="82"/>
    </row>
    <row r="9" spans="1:16" x14ac:dyDescent="0.25">
      <c r="A9" s="84"/>
      <c r="B9" s="84"/>
      <c r="C9" s="95" t="s">
        <v>10</v>
      </c>
      <c r="D9" s="83">
        <v>146.45879853100001</v>
      </c>
      <c r="E9" s="83">
        <v>139.48838133099997</v>
      </c>
      <c r="F9" s="83">
        <v>138.56898133099997</v>
      </c>
      <c r="G9" s="83">
        <v>137.55828878299999</v>
      </c>
      <c r="H9" s="83">
        <v>137.570288783</v>
      </c>
      <c r="I9" s="83">
        <v>136.77049104099999</v>
      </c>
      <c r="J9" s="8"/>
      <c r="K9" s="8"/>
      <c r="L9" s="80"/>
      <c r="M9" s="80"/>
      <c r="N9" s="80"/>
      <c r="O9" s="80"/>
      <c r="P9" s="82"/>
    </row>
    <row r="10" spans="1:16" x14ac:dyDescent="0.25">
      <c r="A10" s="84"/>
      <c r="B10" s="84"/>
      <c r="C10" s="96" t="s">
        <v>82</v>
      </c>
      <c r="D10" s="83">
        <v>304.08338293114468</v>
      </c>
      <c r="E10" s="83">
        <v>289.64211672671058</v>
      </c>
      <c r="F10" s="83">
        <v>249.81424151413677</v>
      </c>
      <c r="G10" s="83">
        <v>249.59376911595686</v>
      </c>
      <c r="H10" s="83">
        <v>248.7749494637759</v>
      </c>
      <c r="I10" s="83">
        <v>248.41876741878733</v>
      </c>
      <c r="K10" s="80"/>
      <c r="L10" s="80"/>
      <c r="M10" s="80"/>
      <c r="N10" s="80"/>
      <c r="O10" s="80"/>
      <c r="P10" s="82"/>
    </row>
    <row r="11" spans="1:16" x14ac:dyDescent="0.25">
      <c r="A11" s="84"/>
      <c r="B11" s="84"/>
      <c r="C11" s="96" t="s">
        <v>83</v>
      </c>
      <c r="D11" s="83">
        <v>0</v>
      </c>
      <c r="E11" s="83">
        <v>0.6</v>
      </c>
      <c r="F11" s="83">
        <v>1</v>
      </c>
      <c r="G11" s="83">
        <v>1</v>
      </c>
      <c r="H11" s="83">
        <v>1</v>
      </c>
      <c r="I11" s="83">
        <v>1</v>
      </c>
      <c r="K11" s="80"/>
      <c r="L11" s="80"/>
      <c r="M11" s="80"/>
      <c r="N11" s="80"/>
      <c r="O11" s="80"/>
      <c r="P11" s="82"/>
    </row>
    <row r="12" spans="1:16" x14ac:dyDescent="0.25">
      <c r="A12" s="84"/>
      <c r="B12" s="84"/>
      <c r="C12" s="95" t="s">
        <v>11</v>
      </c>
      <c r="D12" s="83">
        <v>96.839372499999982</v>
      </c>
      <c r="E12" s="83">
        <v>30.363289485000003</v>
      </c>
      <c r="F12" s="83">
        <v>23.642689325999999</v>
      </c>
      <c r="G12" s="83">
        <v>23.409834065999998</v>
      </c>
      <c r="H12" s="83">
        <v>23.409834065999998</v>
      </c>
      <c r="I12" s="83">
        <v>21.684689329999998</v>
      </c>
      <c r="K12" s="80"/>
      <c r="L12" s="80"/>
      <c r="M12" s="80"/>
      <c r="N12" s="80"/>
      <c r="O12" s="80"/>
      <c r="P12" s="82"/>
    </row>
    <row r="13" spans="1:16" x14ac:dyDescent="0.25">
      <c r="A13" s="84"/>
      <c r="B13" s="84"/>
      <c r="C13" s="95" t="s">
        <v>12</v>
      </c>
      <c r="D13" s="83">
        <v>102.02482836745351</v>
      </c>
      <c r="E13" s="83">
        <v>95.808322031834393</v>
      </c>
      <c r="F13" s="83">
        <v>97.840300141078103</v>
      </c>
      <c r="G13" s="83">
        <v>102.2743001410781</v>
      </c>
      <c r="H13" s="83">
        <v>102.23085014107811</v>
      </c>
      <c r="I13" s="83">
        <v>102.23085014107811</v>
      </c>
      <c r="K13" s="80"/>
      <c r="L13" s="80"/>
      <c r="M13" s="80"/>
      <c r="N13" s="80"/>
      <c r="O13" s="80"/>
      <c r="P13" s="82"/>
    </row>
    <row r="14" spans="1:16" x14ac:dyDescent="0.25">
      <c r="A14" s="84"/>
      <c r="B14" s="84"/>
      <c r="C14" s="95" t="s">
        <v>13</v>
      </c>
      <c r="D14" s="83">
        <v>95.880633000000003</v>
      </c>
      <c r="E14" s="83">
        <v>95.977801000000014</v>
      </c>
      <c r="F14" s="83">
        <v>96.174240999999995</v>
      </c>
      <c r="G14" s="83">
        <v>95.987040999999991</v>
      </c>
      <c r="H14" s="83">
        <v>95.707440999999989</v>
      </c>
      <c r="I14" s="83">
        <v>95.241440999999995</v>
      </c>
      <c r="K14" s="80"/>
      <c r="L14" s="80"/>
      <c r="M14" s="80"/>
      <c r="N14" s="80"/>
      <c r="O14" s="80"/>
      <c r="P14" s="82"/>
    </row>
    <row r="15" spans="1:16" x14ac:dyDescent="0.25">
      <c r="A15" s="84"/>
      <c r="B15" s="84"/>
      <c r="C15" s="95" t="s">
        <v>14</v>
      </c>
      <c r="D15" s="83">
        <v>55.788367000000001</v>
      </c>
      <c r="E15" s="83">
        <v>63.375917001000005</v>
      </c>
      <c r="F15" s="83">
        <v>65.665617001000001</v>
      </c>
      <c r="G15" s="83">
        <v>65.948551883000007</v>
      </c>
      <c r="H15" s="83">
        <v>77.282628817000003</v>
      </c>
      <c r="I15" s="83">
        <v>78.896128817000005</v>
      </c>
      <c r="K15" s="80"/>
      <c r="L15" s="80"/>
      <c r="M15" s="80"/>
      <c r="N15" s="80"/>
      <c r="O15" s="80"/>
      <c r="P15" s="82"/>
    </row>
    <row r="16" spans="1:16" x14ac:dyDescent="0.25">
      <c r="A16" s="84"/>
      <c r="B16" s="84"/>
      <c r="C16" s="95" t="s">
        <v>15</v>
      </c>
      <c r="D16" s="83">
        <v>4.5910349999999998</v>
      </c>
      <c r="E16" s="83">
        <v>4.7710349999999995</v>
      </c>
      <c r="F16" s="83">
        <v>4.855035</v>
      </c>
      <c r="G16" s="83">
        <v>4.855035</v>
      </c>
      <c r="H16" s="83">
        <v>4.9442414829999999</v>
      </c>
      <c r="I16" s="83">
        <v>4.9442414829999999</v>
      </c>
      <c r="K16" s="80"/>
      <c r="L16" s="80"/>
      <c r="M16" s="80"/>
      <c r="N16" s="80"/>
      <c r="O16" s="80"/>
      <c r="P16" s="82"/>
    </row>
    <row r="17" spans="1:16" x14ac:dyDescent="0.25">
      <c r="A17" s="84"/>
      <c r="B17" s="98"/>
      <c r="C17" s="96" t="s">
        <v>16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K17" s="80"/>
      <c r="L17" s="80"/>
      <c r="M17" s="80"/>
      <c r="N17" s="80"/>
      <c r="O17" s="80"/>
      <c r="P17" s="82"/>
    </row>
    <row r="18" spans="1:16" x14ac:dyDescent="0.25">
      <c r="A18" s="84"/>
      <c r="B18" s="98"/>
      <c r="C18" s="96" t="s">
        <v>17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K18" s="80"/>
      <c r="L18" s="80"/>
      <c r="M18" s="80"/>
      <c r="N18" s="80"/>
      <c r="O18" s="80"/>
      <c r="P18" s="82"/>
    </row>
    <row r="19" spans="1:16" x14ac:dyDescent="0.25">
      <c r="A19" s="84"/>
      <c r="B19" s="84"/>
      <c r="C19" s="95" t="s">
        <v>18</v>
      </c>
      <c r="D19" s="83">
        <v>4.7973230000000004</v>
      </c>
      <c r="E19" s="83">
        <v>5.1212160000000004</v>
      </c>
      <c r="F19" s="83">
        <v>6.0265167610000008</v>
      </c>
      <c r="G19" s="83">
        <v>6.8545167610000011</v>
      </c>
      <c r="H19" s="83">
        <v>7.6545167610000009</v>
      </c>
      <c r="I19" s="83">
        <v>9.404516761</v>
      </c>
      <c r="K19" s="80"/>
      <c r="L19" s="80"/>
      <c r="M19" s="80"/>
      <c r="N19" s="80"/>
      <c r="O19" s="80"/>
      <c r="P19" s="82"/>
    </row>
    <row r="20" spans="1:16" x14ac:dyDescent="0.25">
      <c r="A20" s="84"/>
      <c r="B20" s="84"/>
      <c r="C20" s="96" t="s">
        <v>19</v>
      </c>
      <c r="D20" s="83">
        <v>2.1735219999999993</v>
      </c>
      <c r="E20" s="83">
        <v>2.2487839999999997</v>
      </c>
      <c r="F20" s="83">
        <v>2.4577839999999997</v>
      </c>
      <c r="G20" s="83">
        <v>2.4577839999999997</v>
      </c>
      <c r="H20" s="83">
        <v>2.4577839999999997</v>
      </c>
      <c r="I20" s="83">
        <v>2.4577839999999997</v>
      </c>
      <c r="K20" s="80"/>
      <c r="L20" s="80"/>
      <c r="M20" s="80"/>
      <c r="N20" s="80"/>
      <c r="O20" s="80"/>
      <c r="P20" s="82"/>
    </row>
    <row r="21" spans="1:16" ht="15.75" thickBot="1" x14ac:dyDescent="0.3">
      <c r="A21" s="84"/>
      <c r="B21" s="99"/>
      <c r="C21" s="89" t="s">
        <v>20</v>
      </c>
      <c r="D21" s="29">
        <v>1027.2128623295982</v>
      </c>
      <c r="E21" s="29">
        <v>943.48523550654511</v>
      </c>
      <c r="F21" s="29">
        <v>920.01419085221494</v>
      </c>
      <c r="G21" s="29">
        <v>925.87436625303508</v>
      </c>
      <c r="H21" s="29">
        <v>938.21189724685405</v>
      </c>
      <c r="I21" s="29">
        <v>945.80260250386539</v>
      </c>
    </row>
    <row r="22" spans="1:16" x14ac:dyDescent="0.25">
      <c r="A22" s="84"/>
      <c r="B22" s="38" t="s">
        <v>34</v>
      </c>
      <c r="C22" s="62" t="s">
        <v>9</v>
      </c>
      <c r="D22" s="28">
        <v>11.877654</v>
      </c>
      <c r="E22" s="28">
        <v>11.877654</v>
      </c>
      <c r="F22" s="28">
        <v>11.877654</v>
      </c>
      <c r="G22" s="28">
        <v>11.877654</v>
      </c>
      <c r="H22" s="28">
        <v>11.877654</v>
      </c>
      <c r="I22" s="28">
        <v>11.877654</v>
      </c>
      <c r="K22" s="80"/>
      <c r="L22" s="80"/>
      <c r="M22" s="80"/>
      <c r="N22" s="80"/>
      <c r="O22" s="80"/>
      <c r="P22" s="82"/>
    </row>
    <row r="23" spans="1:16" x14ac:dyDescent="0.25">
      <c r="A23" s="84"/>
      <c r="B23" s="98"/>
      <c r="C23" s="95" t="s">
        <v>88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K23" s="80"/>
      <c r="L23" s="80"/>
      <c r="M23" s="80"/>
      <c r="N23" s="80"/>
      <c r="O23" s="80"/>
      <c r="P23" s="82"/>
    </row>
    <row r="24" spans="1:16" x14ac:dyDescent="0.25">
      <c r="A24" s="84"/>
      <c r="B24" s="84"/>
      <c r="C24" s="96" t="s">
        <v>10</v>
      </c>
      <c r="D24" s="83">
        <v>3.012016</v>
      </c>
      <c r="E24" s="83">
        <v>3.0300910000000001</v>
      </c>
      <c r="F24" s="83">
        <v>3.0300910000000001</v>
      </c>
      <c r="G24" s="83">
        <v>3.0300910000000001</v>
      </c>
      <c r="H24" s="83">
        <v>3.0300910000000001</v>
      </c>
      <c r="I24" s="83">
        <v>3.0300910000000001</v>
      </c>
      <c r="K24" s="80"/>
      <c r="L24" s="80"/>
      <c r="M24" s="80"/>
      <c r="N24" s="80"/>
      <c r="O24" s="80"/>
      <c r="P24" s="82"/>
    </row>
    <row r="25" spans="1:16" x14ac:dyDescent="0.25">
      <c r="A25" s="84"/>
      <c r="B25" s="84"/>
      <c r="C25" s="96" t="s">
        <v>82</v>
      </c>
      <c r="D25" s="83">
        <v>2.2749164999999998</v>
      </c>
      <c r="E25" s="83">
        <v>1.659942</v>
      </c>
      <c r="F25" s="83">
        <v>0.85171600000000003</v>
      </c>
      <c r="G25" s="83">
        <v>0.85171600000000003</v>
      </c>
      <c r="H25" s="83">
        <v>0.85171600000000003</v>
      </c>
      <c r="I25" s="83">
        <v>0.85171600000000003</v>
      </c>
      <c r="K25" s="80"/>
      <c r="L25" s="80"/>
      <c r="M25" s="80"/>
      <c r="N25" s="80"/>
      <c r="O25" s="80"/>
      <c r="P25" s="82"/>
    </row>
    <row r="26" spans="1:16" x14ac:dyDescent="0.25">
      <c r="A26" s="84"/>
      <c r="B26" s="84"/>
      <c r="C26" s="96" t="s">
        <v>83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K26" s="80"/>
      <c r="L26" s="80"/>
      <c r="M26" s="80"/>
      <c r="N26" s="80"/>
      <c r="O26" s="80"/>
      <c r="P26" s="82"/>
    </row>
    <row r="27" spans="1:16" x14ac:dyDescent="0.25">
      <c r="A27" s="84"/>
      <c r="B27" s="84"/>
      <c r="C27" s="96" t="s">
        <v>11</v>
      </c>
      <c r="D27" s="83">
        <v>6.1070929999999999</v>
      </c>
      <c r="E27" s="83">
        <v>3.0000000000002416E-3</v>
      </c>
      <c r="F27" s="83">
        <v>3.0000000000002416E-3</v>
      </c>
      <c r="G27" s="83">
        <v>3.0000000000002416E-3</v>
      </c>
      <c r="H27" s="83">
        <v>3.0000000000002416E-3</v>
      </c>
      <c r="I27" s="83">
        <v>3.0000000000002416E-3</v>
      </c>
      <c r="K27" s="80"/>
      <c r="L27" s="80"/>
      <c r="M27" s="80"/>
      <c r="N27" s="80"/>
      <c r="O27" s="80"/>
      <c r="P27" s="82"/>
    </row>
    <row r="28" spans="1:16" x14ac:dyDescent="0.25">
      <c r="A28" s="84"/>
      <c r="B28" s="84"/>
      <c r="C28" s="96" t="s">
        <v>12</v>
      </c>
      <c r="D28" s="83">
        <v>4.555625</v>
      </c>
      <c r="E28" s="83">
        <v>3.9513750000000001</v>
      </c>
      <c r="F28" s="83">
        <v>3.9513750000000001</v>
      </c>
      <c r="G28" s="83">
        <v>3.9513750000000001</v>
      </c>
      <c r="H28" s="83">
        <v>3.9513750000000001</v>
      </c>
      <c r="I28" s="83">
        <v>3.9513750000000001</v>
      </c>
      <c r="K28" s="80"/>
      <c r="L28" s="80"/>
      <c r="M28" s="80"/>
      <c r="N28" s="80"/>
      <c r="O28" s="80"/>
      <c r="P28" s="82"/>
    </row>
    <row r="29" spans="1:16" x14ac:dyDescent="0.25">
      <c r="A29" s="84"/>
      <c r="B29" s="84"/>
      <c r="C29" s="96" t="s">
        <v>13</v>
      </c>
      <c r="D29" s="83">
        <v>3.4437800000000003</v>
      </c>
      <c r="E29" s="83">
        <v>3.4409200000000002</v>
      </c>
      <c r="F29" s="83">
        <v>3.4358200000000001</v>
      </c>
      <c r="G29" s="83">
        <v>3.4358200000000001</v>
      </c>
      <c r="H29" s="83">
        <v>3.4358200000000001</v>
      </c>
      <c r="I29" s="83">
        <v>3.4358200000000001</v>
      </c>
      <c r="K29" s="80"/>
      <c r="L29" s="80"/>
      <c r="M29" s="80"/>
      <c r="N29" s="80"/>
      <c r="O29" s="80"/>
      <c r="P29" s="82"/>
    </row>
    <row r="30" spans="1:16" x14ac:dyDescent="0.25">
      <c r="A30" s="84"/>
      <c r="B30" s="84"/>
      <c r="C30" s="96" t="s">
        <v>14</v>
      </c>
      <c r="D30" s="83">
        <v>0.62962899999999999</v>
      </c>
      <c r="E30" s="83">
        <v>0.92222900000000008</v>
      </c>
      <c r="F30" s="83">
        <v>1.5638289999999999</v>
      </c>
      <c r="G30" s="83">
        <v>1.6967638819999999</v>
      </c>
      <c r="H30" s="83">
        <v>2.0967638820000003</v>
      </c>
      <c r="I30" s="83">
        <v>2.6102638820000004</v>
      </c>
      <c r="K30" s="80"/>
      <c r="L30" s="80"/>
      <c r="M30" s="80"/>
      <c r="N30" s="80"/>
      <c r="O30" s="80"/>
      <c r="P30" s="82"/>
    </row>
    <row r="31" spans="1:16" x14ac:dyDescent="0.25">
      <c r="A31" s="84"/>
      <c r="B31" s="84"/>
      <c r="C31" s="96" t="s">
        <v>15</v>
      </c>
      <c r="D31" s="83">
        <v>1.0642280000000002</v>
      </c>
      <c r="E31" s="83">
        <v>1.1392280000000001</v>
      </c>
      <c r="F31" s="83">
        <v>1.1732280000000002</v>
      </c>
      <c r="G31" s="83">
        <v>1.1732280000000002</v>
      </c>
      <c r="H31" s="83">
        <v>1.1732280000000002</v>
      </c>
      <c r="I31" s="83">
        <v>1.1732280000000002</v>
      </c>
      <c r="K31" s="80"/>
      <c r="L31" s="80"/>
      <c r="M31" s="80"/>
      <c r="N31" s="80"/>
      <c r="O31" s="80"/>
      <c r="P31" s="82"/>
    </row>
    <row r="32" spans="1:16" x14ac:dyDescent="0.25">
      <c r="A32" s="84"/>
      <c r="B32" s="98"/>
      <c r="C32" s="96" t="s">
        <v>16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K32" s="80"/>
      <c r="L32" s="80"/>
      <c r="M32" s="80"/>
      <c r="N32" s="80"/>
      <c r="O32" s="80"/>
      <c r="P32" s="82"/>
    </row>
    <row r="33" spans="1:16" x14ac:dyDescent="0.25">
      <c r="A33" s="84"/>
      <c r="B33" s="98"/>
      <c r="C33" s="96" t="s">
        <v>17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K33" s="80"/>
      <c r="L33" s="80"/>
      <c r="M33" s="80"/>
      <c r="N33" s="80"/>
      <c r="O33" s="80"/>
      <c r="P33" s="82"/>
    </row>
    <row r="34" spans="1:16" x14ac:dyDescent="0.25">
      <c r="A34" s="84"/>
      <c r="B34" s="84"/>
      <c r="C34" s="96" t="s">
        <v>18</v>
      </c>
      <c r="D34" s="83">
        <v>0.122547</v>
      </c>
      <c r="E34" s="83">
        <v>0.120972</v>
      </c>
      <c r="F34" s="83">
        <v>0.16908199999999998</v>
      </c>
      <c r="G34" s="83">
        <v>0.17900200000000002</v>
      </c>
      <c r="H34" s="83">
        <v>0.18896199999999999</v>
      </c>
      <c r="I34" s="83">
        <v>0.18896199999999999</v>
      </c>
      <c r="K34" s="80"/>
      <c r="L34" s="80"/>
      <c r="M34" s="80"/>
      <c r="N34" s="80"/>
      <c r="O34" s="80"/>
      <c r="P34" s="82"/>
    </row>
    <row r="35" spans="1:16" x14ac:dyDescent="0.25">
      <c r="A35" s="84"/>
      <c r="B35" s="84"/>
      <c r="C35" s="96" t="s">
        <v>19</v>
      </c>
      <c r="D35" s="83">
        <v>1.4898E-2</v>
      </c>
      <c r="E35" s="83">
        <v>1.4898E-2</v>
      </c>
      <c r="F35" s="83">
        <v>1.4898E-2</v>
      </c>
      <c r="G35" s="83">
        <v>1.4898E-2</v>
      </c>
      <c r="H35" s="83">
        <v>1.4898E-2</v>
      </c>
      <c r="I35" s="83">
        <v>1.4898E-2</v>
      </c>
      <c r="K35" s="80"/>
      <c r="L35" s="80"/>
      <c r="M35" s="80"/>
      <c r="N35" s="80"/>
      <c r="O35" s="80"/>
      <c r="P35" s="82"/>
    </row>
    <row r="36" spans="1:16" ht="15.75" thickBot="1" x14ac:dyDescent="0.3">
      <c r="A36" s="84"/>
      <c r="B36" s="99"/>
      <c r="C36" s="89" t="s">
        <v>20</v>
      </c>
      <c r="D36" s="29">
        <v>33.102386500000001</v>
      </c>
      <c r="E36" s="29">
        <v>26.160308999999994</v>
      </c>
      <c r="F36" s="29">
        <v>26.070692999999999</v>
      </c>
      <c r="G36" s="29">
        <v>26.213547882</v>
      </c>
      <c r="H36" s="29">
        <v>26.623507882000002</v>
      </c>
      <c r="I36" s="29">
        <v>27.137007882000002</v>
      </c>
      <c r="J36" s="38"/>
      <c r="K36" s="80"/>
      <c r="O36" s="38"/>
      <c r="P36" s="38"/>
    </row>
    <row r="37" spans="1:16" x14ac:dyDescent="0.25">
      <c r="A37" s="84"/>
      <c r="B37" s="38" t="s">
        <v>36</v>
      </c>
      <c r="C37" s="95" t="s">
        <v>9</v>
      </c>
      <c r="D37" s="28">
        <v>9.252713</v>
      </c>
      <c r="E37" s="28">
        <v>9.1958129999999993</v>
      </c>
      <c r="F37" s="28">
        <v>20.040505214</v>
      </c>
      <c r="G37" s="28">
        <v>21.32839663</v>
      </c>
      <c r="H37" s="28">
        <v>22.112618195</v>
      </c>
      <c r="I37" s="28">
        <v>24.283343094000003</v>
      </c>
      <c r="K37" s="80"/>
      <c r="L37" s="80"/>
      <c r="M37" s="80"/>
      <c r="N37" s="80"/>
      <c r="O37" s="80"/>
      <c r="P37" s="82"/>
    </row>
    <row r="38" spans="1:16" x14ac:dyDescent="0.25">
      <c r="A38" s="84"/>
      <c r="B38" s="98"/>
      <c r="C38" s="95" t="s">
        <v>88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K38" s="80"/>
      <c r="L38" s="80"/>
      <c r="M38" s="80"/>
      <c r="N38" s="80"/>
      <c r="O38" s="80"/>
      <c r="P38" s="82"/>
    </row>
    <row r="39" spans="1:16" x14ac:dyDescent="0.25">
      <c r="A39" s="84"/>
      <c r="B39" s="84"/>
      <c r="C39" s="95" t="s">
        <v>10</v>
      </c>
      <c r="D39" s="83">
        <v>5.2303000000000006</v>
      </c>
      <c r="E39" s="83">
        <v>5.1156000000000006</v>
      </c>
      <c r="F39" s="83">
        <v>4.7948000000000004</v>
      </c>
      <c r="G39" s="83">
        <v>4.7948000000000004</v>
      </c>
      <c r="H39" s="83">
        <v>4.7948000000000004</v>
      </c>
      <c r="I39" s="83">
        <v>4.7948000000000004</v>
      </c>
      <c r="K39" s="80"/>
      <c r="L39" s="80"/>
      <c r="M39" s="80"/>
      <c r="N39" s="80"/>
      <c r="O39" s="80"/>
      <c r="P39" s="82"/>
    </row>
    <row r="40" spans="1:16" x14ac:dyDescent="0.25">
      <c r="A40" s="84"/>
      <c r="B40" s="84"/>
      <c r="C40" s="96" t="s">
        <v>82</v>
      </c>
      <c r="D40" s="83">
        <v>2.0115000000000003</v>
      </c>
      <c r="E40" s="83">
        <v>1.9688000000000001</v>
      </c>
      <c r="F40" s="83">
        <v>0.84610000000000019</v>
      </c>
      <c r="G40" s="83">
        <v>0.84610000000000019</v>
      </c>
      <c r="H40" s="83">
        <v>0.84610000000000019</v>
      </c>
      <c r="I40" s="83">
        <v>0.84610000000000019</v>
      </c>
      <c r="K40" s="80"/>
      <c r="L40" s="80"/>
      <c r="M40" s="80"/>
      <c r="N40" s="80"/>
      <c r="O40" s="80"/>
      <c r="P40" s="82"/>
    </row>
    <row r="41" spans="1:16" x14ac:dyDescent="0.25">
      <c r="A41" s="84"/>
      <c r="B41" s="84"/>
      <c r="C41" s="96" t="s">
        <v>83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K41" s="80"/>
      <c r="L41" s="80"/>
      <c r="M41" s="80"/>
      <c r="N41" s="80"/>
      <c r="O41" s="80"/>
      <c r="P41" s="82"/>
    </row>
    <row r="42" spans="1:16" x14ac:dyDescent="0.25">
      <c r="A42" s="84"/>
      <c r="B42" s="84"/>
      <c r="C42" s="95" t="s">
        <v>11</v>
      </c>
      <c r="D42" s="83">
        <v>10.0783</v>
      </c>
      <c r="E42" s="83">
        <v>6.9719644879999993</v>
      </c>
      <c r="F42" s="83">
        <v>0.25136432900000105</v>
      </c>
      <c r="G42" s="83">
        <v>1.8509069000000659E-2</v>
      </c>
      <c r="H42" s="83">
        <v>1.8509069000000659E-2</v>
      </c>
      <c r="I42" s="83">
        <v>7.3896444519050396E-16</v>
      </c>
      <c r="K42" s="80"/>
      <c r="L42" s="80"/>
      <c r="M42" s="80"/>
      <c r="N42" s="80"/>
      <c r="O42" s="80"/>
      <c r="P42" s="82"/>
    </row>
    <row r="43" spans="1:16" x14ac:dyDescent="0.25">
      <c r="A43" s="84"/>
      <c r="B43" s="84"/>
      <c r="C43" s="95" t="s">
        <v>12</v>
      </c>
      <c r="D43" s="83">
        <v>5.4241563170015104</v>
      </c>
      <c r="E43" s="83">
        <v>4.4045563170015098</v>
      </c>
      <c r="F43" s="83">
        <v>4.4307006027157891</v>
      </c>
      <c r="G43" s="83">
        <v>4.4307006027157891</v>
      </c>
      <c r="H43" s="83">
        <v>4.4307006027157891</v>
      </c>
      <c r="I43" s="83">
        <v>4.4307006027157891</v>
      </c>
      <c r="K43" s="80"/>
      <c r="L43" s="80"/>
      <c r="M43" s="80"/>
      <c r="N43" s="80"/>
      <c r="O43" s="80"/>
      <c r="P43" s="82"/>
    </row>
    <row r="44" spans="1:16" x14ac:dyDescent="0.25">
      <c r="A44" s="84"/>
      <c r="B44" s="84"/>
      <c r="C44" s="95" t="s">
        <v>13</v>
      </c>
      <c r="D44" s="83">
        <v>6.0232360000000007</v>
      </c>
      <c r="E44" s="83">
        <v>6.0197640000000003</v>
      </c>
      <c r="F44" s="83">
        <v>6.0197640000000003</v>
      </c>
      <c r="G44" s="83">
        <v>6.0197640000000003</v>
      </c>
      <c r="H44" s="83">
        <v>6.0197640000000003</v>
      </c>
      <c r="I44" s="83">
        <v>6.0197640000000003</v>
      </c>
      <c r="K44" s="80"/>
      <c r="L44" s="80"/>
      <c r="M44" s="80"/>
      <c r="N44" s="80"/>
      <c r="O44" s="80"/>
      <c r="P44" s="82"/>
    </row>
    <row r="45" spans="1:16" x14ac:dyDescent="0.25">
      <c r="A45" s="84"/>
      <c r="B45" s="84"/>
      <c r="C45" s="95" t="s">
        <v>14</v>
      </c>
      <c r="D45" s="83">
        <v>1.7051720000000001</v>
      </c>
      <c r="E45" s="83">
        <v>2.2775720000000002</v>
      </c>
      <c r="F45" s="83">
        <v>2.2775720000000002</v>
      </c>
      <c r="G45" s="83">
        <v>2.2775720000000002</v>
      </c>
      <c r="H45" s="83">
        <v>3.077572</v>
      </c>
      <c r="I45" s="83">
        <v>3.077572</v>
      </c>
      <c r="K45" s="80"/>
      <c r="L45" s="80"/>
      <c r="M45" s="80"/>
      <c r="N45" s="80"/>
      <c r="O45" s="80"/>
      <c r="P45" s="82"/>
    </row>
    <row r="46" spans="1:16" x14ac:dyDescent="0.25">
      <c r="A46" s="84"/>
      <c r="B46" s="84"/>
      <c r="C46" s="95" t="s">
        <v>15</v>
      </c>
      <c r="D46" s="83">
        <v>0.190162</v>
      </c>
      <c r="E46" s="83">
        <v>0.190162</v>
      </c>
      <c r="F46" s="83">
        <v>0.190162</v>
      </c>
      <c r="G46" s="83">
        <v>0.190162</v>
      </c>
      <c r="H46" s="83">
        <v>0.190162</v>
      </c>
      <c r="I46" s="83">
        <v>0.190162</v>
      </c>
      <c r="K46" s="80"/>
      <c r="L46" s="80"/>
      <c r="M46" s="80"/>
      <c r="N46" s="80"/>
      <c r="O46" s="80"/>
      <c r="P46" s="82"/>
    </row>
    <row r="47" spans="1:16" x14ac:dyDescent="0.25">
      <c r="A47" s="84"/>
      <c r="B47" s="98"/>
      <c r="C47" s="96" t="s">
        <v>16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  <c r="K47" s="80"/>
      <c r="L47" s="80"/>
      <c r="M47" s="80"/>
      <c r="N47" s="80"/>
      <c r="O47" s="80"/>
      <c r="P47" s="82"/>
    </row>
    <row r="48" spans="1:16" x14ac:dyDescent="0.25">
      <c r="A48" s="84"/>
      <c r="B48" s="98"/>
      <c r="C48" s="96" t="s">
        <v>17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K48" s="80"/>
      <c r="L48" s="80"/>
      <c r="M48" s="80"/>
      <c r="N48" s="80"/>
      <c r="O48" s="80"/>
      <c r="P48" s="82"/>
    </row>
    <row r="49" spans="1:16" x14ac:dyDescent="0.25">
      <c r="A49" s="84"/>
      <c r="B49" s="84"/>
      <c r="C49" s="95" t="s">
        <v>18</v>
      </c>
      <c r="D49" s="83">
        <v>0.107363</v>
      </c>
      <c r="E49" s="83">
        <v>0.12856299999999998</v>
      </c>
      <c r="F49" s="83">
        <v>0.15756299999999998</v>
      </c>
      <c r="G49" s="83">
        <v>0.15956299999999998</v>
      </c>
      <c r="H49" s="83">
        <v>0.16156299999999998</v>
      </c>
      <c r="I49" s="83">
        <v>0.16656299999999999</v>
      </c>
      <c r="K49" s="80"/>
      <c r="L49" s="80"/>
      <c r="M49" s="80"/>
      <c r="N49" s="80"/>
      <c r="O49" s="80"/>
      <c r="P49" s="82"/>
    </row>
    <row r="50" spans="1:16" x14ac:dyDescent="0.25">
      <c r="A50" s="84"/>
      <c r="B50" s="84"/>
      <c r="C50" s="96" t="s">
        <v>19</v>
      </c>
      <c r="D50" s="83">
        <v>0.17504</v>
      </c>
      <c r="E50" s="83">
        <v>0.17504</v>
      </c>
      <c r="F50" s="83">
        <v>0.17504</v>
      </c>
      <c r="G50" s="83">
        <v>0.17504</v>
      </c>
      <c r="H50" s="83">
        <v>0.17504</v>
      </c>
      <c r="I50" s="83">
        <v>0.17504</v>
      </c>
      <c r="K50" s="80"/>
      <c r="L50" s="80"/>
      <c r="M50" s="80"/>
      <c r="N50" s="80"/>
      <c r="O50" s="80"/>
      <c r="P50" s="82"/>
    </row>
    <row r="51" spans="1:16" ht="15.75" thickBot="1" x14ac:dyDescent="0.3">
      <c r="A51" s="84"/>
      <c r="B51" s="99"/>
      <c r="C51" s="89" t="s">
        <v>20</v>
      </c>
      <c r="D51" s="29">
        <v>40.197942317001512</v>
      </c>
      <c r="E51" s="29">
        <v>36.447834805001513</v>
      </c>
      <c r="F51" s="29">
        <v>39.183571145715796</v>
      </c>
      <c r="G51" s="29">
        <v>40.240607301715791</v>
      </c>
      <c r="H51" s="29">
        <v>41.826828866715793</v>
      </c>
      <c r="I51" s="29">
        <v>43.984044696715792</v>
      </c>
      <c r="J51" s="38"/>
      <c r="K51" s="80"/>
      <c r="L51" s="80"/>
      <c r="M51" s="80"/>
      <c r="N51" s="80"/>
      <c r="O51" s="80"/>
      <c r="P51" s="82"/>
    </row>
    <row r="52" spans="1:16" x14ac:dyDescent="0.25">
      <c r="A52" s="84"/>
      <c r="B52" s="38" t="s">
        <v>35</v>
      </c>
      <c r="C52" s="95" t="s">
        <v>9</v>
      </c>
      <c r="D52" s="28">
        <v>12.215319999999998</v>
      </c>
      <c r="E52" s="28">
        <v>12.215319999999998</v>
      </c>
      <c r="F52" s="28">
        <v>12.215319999999998</v>
      </c>
      <c r="G52" s="28">
        <v>12.21532</v>
      </c>
      <c r="H52" s="28">
        <v>12.21532</v>
      </c>
      <c r="I52" s="28">
        <v>12.21532</v>
      </c>
      <c r="K52" s="80"/>
      <c r="L52" s="80"/>
      <c r="M52" s="80"/>
      <c r="N52" s="80"/>
      <c r="O52" s="80"/>
      <c r="P52" s="82"/>
    </row>
    <row r="53" spans="1:16" x14ac:dyDescent="0.25">
      <c r="A53" s="84"/>
      <c r="B53" s="98"/>
      <c r="C53" s="95" t="s">
        <v>88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K53" s="80"/>
      <c r="L53" s="80"/>
      <c r="M53" s="80"/>
      <c r="N53" s="80"/>
      <c r="O53" s="80"/>
      <c r="P53" s="82"/>
    </row>
    <row r="54" spans="1:16" x14ac:dyDescent="0.25">
      <c r="A54" s="84"/>
      <c r="B54" s="84"/>
      <c r="C54" s="95" t="s">
        <v>10</v>
      </c>
      <c r="D54" s="83">
        <v>20.227081000000002</v>
      </c>
      <c r="E54" s="83">
        <v>20.209781000000003</v>
      </c>
      <c r="F54" s="83">
        <v>20.209781000000003</v>
      </c>
      <c r="G54" s="83">
        <v>20.209781000000003</v>
      </c>
      <c r="H54" s="83">
        <v>20.209781000000003</v>
      </c>
      <c r="I54" s="83">
        <v>20.209781000000003</v>
      </c>
      <c r="K54" s="80"/>
      <c r="L54" s="80"/>
      <c r="M54" s="80"/>
      <c r="N54" s="80"/>
      <c r="O54" s="80"/>
      <c r="P54" s="82"/>
    </row>
    <row r="55" spans="1:16" x14ac:dyDescent="0.25">
      <c r="A55" s="84"/>
      <c r="B55" s="84"/>
      <c r="C55" s="96" t="s">
        <v>82</v>
      </c>
      <c r="D55" s="83">
        <v>54.995486433144634</v>
      </c>
      <c r="E55" s="83">
        <v>53.135349482710495</v>
      </c>
      <c r="F55" s="83">
        <v>48.20755741788043</v>
      </c>
      <c r="G55" s="83">
        <v>47.649957417880422</v>
      </c>
      <c r="H55" s="83">
        <v>47.648897417880427</v>
      </c>
      <c r="I55" s="83">
        <v>47.647338699699532</v>
      </c>
      <c r="K55" s="80"/>
      <c r="L55" s="80"/>
      <c r="M55" s="80"/>
      <c r="N55" s="80"/>
      <c r="O55" s="80"/>
      <c r="P55" s="82"/>
    </row>
    <row r="56" spans="1:16" x14ac:dyDescent="0.25">
      <c r="A56" s="84"/>
      <c r="B56" s="84"/>
      <c r="C56" s="96" t="s">
        <v>83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K56" s="80"/>
      <c r="L56" s="80"/>
      <c r="M56" s="80"/>
      <c r="N56" s="80"/>
      <c r="O56" s="80"/>
      <c r="P56" s="82"/>
    </row>
    <row r="57" spans="1:16" x14ac:dyDescent="0.25">
      <c r="A57" s="84"/>
      <c r="B57" s="84"/>
      <c r="C57" s="95" t="s">
        <v>11</v>
      </c>
      <c r="D57" s="83">
        <v>3.7761000000000005</v>
      </c>
      <c r="E57" s="83">
        <v>3.5990000000000002</v>
      </c>
      <c r="F57" s="83">
        <v>3.5990000000000002</v>
      </c>
      <c r="G57" s="83">
        <v>3.5990000000000002</v>
      </c>
      <c r="H57" s="83">
        <v>3.5990000000000002</v>
      </c>
      <c r="I57" s="83">
        <v>3.5990000000000002</v>
      </c>
      <c r="K57" s="80"/>
      <c r="L57" s="80"/>
      <c r="M57" s="80"/>
      <c r="N57" s="80"/>
      <c r="O57" s="80"/>
      <c r="P57" s="82"/>
    </row>
    <row r="58" spans="1:16" x14ac:dyDescent="0.25">
      <c r="A58" s="84"/>
      <c r="B58" s="84"/>
      <c r="C58" s="95" t="s">
        <v>12</v>
      </c>
      <c r="D58" s="83">
        <v>6.7932872881355895</v>
      </c>
      <c r="E58" s="83">
        <v>5.6030500001355907</v>
      </c>
      <c r="F58" s="83">
        <v>5.6817338236650006</v>
      </c>
      <c r="G58" s="83">
        <v>5.6817338236650006</v>
      </c>
      <c r="H58" s="83">
        <v>5.6817338236650006</v>
      </c>
      <c r="I58" s="83">
        <v>5.6817338236650006</v>
      </c>
      <c r="K58" s="80"/>
      <c r="L58" s="80"/>
      <c r="M58" s="80"/>
      <c r="N58" s="80"/>
      <c r="O58" s="80"/>
      <c r="P58" s="82"/>
    </row>
    <row r="59" spans="1:16" x14ac:dyDescent="0.25">
      <c r="A59" s="84"/>
      <c r="B59" s="84"/>
      <c r="C59" s="95" t="s">
        <v>13</v>
      </c>
      <c r="D59" s="83">
        <v>5.9743520000000006</v>
      </c>
      <c r="E59" s="83">
        <v>5.9802020000000002</v>
      </c>
      <c r="F59" s="83">
        <v>5.9917020000000001</v>
      </c>
      <c r="G59" s="83">
        <v>5.9869019999999997</v>
      </c>
      <c r="H59" s="83">
        <v>5.9869019999999997</v>
      </c>
      <c r="I59" s="83">
        <v>5.9869019999999997</v>
      </c>
      <c r="K59" s="80"/>
      <c r="L59" s="80"/>
      <c r="M59" s="80"/>
      <c r="N59" s="80"/>
      <c r="O59" s="80"/>
      <c r="P59" s="82"/>
    </row>
    <row r="60" spans="1:16" x14ac:dyDescent="0.25">
      <c r="A60" s="84"/>
      <c r="B60" s="84"/>
      <c r="C60" s="95" t="s">
        <v>14</v>
      </c>
      <c r="D60" s="83">
        <v>12.439328</v>
      </c>
      <c r="E60" s="83">
        <v>15.13719613</v>
      </c>
      <c r="F60" s="83">
        <v>15.914796129999999</v>
      </c>
      <c r="G60" s="83">
        <v>16.064796129999998</v>
      </c>
      <c r="H60" s="83">
        <v>25.548035781999999</v>
      </c>
      <c r="I60" s="83">
        <v>25.548035781999999</v>
      </c>
      <c r="K60" s="80"/>
      <c r="L60" s="80"/>
      <c r="M60" s="80"/>
      <c r="N60" s="80"/>
      <c r="O60" s="80"/>
      <c r="P60" s="82"/>
    </row>
    <row r="61" spans="1:16" x14ac:dyDescent="0.25">
      <c r="A61" s="84"/>
      <c r="B61" s="84"/>
      <c r="C61" s="95" t="s">
        <v>15</v>
      </c>
      <c r="D61" s="83">
        <v>0.61678200000000005</v>
      </c>
      <c r="E61" s="83">
        <v>0.66678199999999999</v>
      </c>
      <c r="F61" s="83">
        <v>0.66678199999999999</v>
      </c>
      <c r="G61" s="83">
        <v>0.66678199999999999</v>
      </c>
      <c r="H61" s="83">
        <v>0.66678199999999999</v>
      </c>
      <c r="I61" s="83">
        <v>0.66678199999999999</v>
      </c>
      <c r="K61" s="80"/>
      <c r="L61" s="80"/>
      <c r="M61" s="80"/>
      <c r="N61" s="80"/>
      <c r="O61" s="80"/>
      <c r="P61" s="82"/>
    </row>
    <row r="62" spans="1:16" x14ac:dyDescent="0.25">
      <c r="A62" s="84"/>
      <c r="B62" s="98"/>
      <c r="C62" s="96" t="s">
        <v>16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83">
        <v>0</v>
      </c>
      <c r="K62" s="80"/>
      <c r="L62" s="80"/>
      <c r="M62" s="80"/>
      <c r="N62" s="80"/>
      <c r="O62" s="80"/>
      <c r="P62" s="82"/>
    </row>
    <row r="63" spans="1:16" x14ac:dyDescent="0.25">
      <c r="A63" s="84"/>
      <c r="B63" s="98"/>
      <c r="C63" s="96" t="s">
        <v>17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K63" s="80"/>
      <c r="L63" s="80"/>
      <c r="M63" s="80"/>
      <c r="N63" s="80"/>
      <c r="O63" s="80"/>
      <c r="P63" s="82"/>
    </row>
    <row r="64" spans="1:16" x14ac:dyDescent="0.25">
      <c r="A64" s="84"/>
      <c r="B64" s="84"/>
      <c r="C64" s="95" t="s">
        <v>18</v>
      </c>
      <c r="D64" s="83">
        <v>0.36661400000000005</v>
      </c>
      <c r="E64" s="83">
        <v>0.36661400000000005</v>
      </c>
      <c r="F64" s="83">
        <v>0.37961400000000001</v>
      </c>
      <c r="G64" s="83">
        <v>0.40127400000000008</v>
      </c>
      <c r="H64" s="83">
        <v>0.46030400000000005</v>
      </c>
      <c r="I64" s="83">
        <v>0.471134</v>
      </c>
      <c r="K64" s="80"/>
      <c r="L64" s="80"/>
      <c r="M64" s="80"/>
      <c r="N64" s="80"/>
      <c r="O64" s="80"/>
      <c r="P64" s="82"/>
    </row>
    <row r="65" spans="1:16" x14ac:dyDescent="0.25">
      <c r="A65" s="84"/>
      <c r="B65" s="84"/>
      <c r="C65" s="96" t="s">
        <v>19</v>
      </c>
      <c r="D65" s="83">
        <v>0.317494</v>
      </c>
      <c r="E65" s="83">
        <v>0.317494</v>
      </c>
      <c r="F65" s="83">
        <v>0.317494</v>
      </c>
      <c r="G65" s="83">
        <v>0.317494</v>
      </c>
      <c r="H65" s="83">
        <v>0.317494</v>
      </c>
      <c r="I65" s="83">
        <v>0.317494</v>
      </c>
      <c r="K65" s="80"/>
      <c r="L65" s="80"/>
      <c r="M65" s="80"/>
      <c r="N65" s="80"/>
      <c r="O65" s="80"/>
      <c r="P65" s="82"/>
    </row>
    <row r="66" spans="1:16" ht="15.75" thickBot="1" x14ac:dyDescent="0.3">
      <c r="A66" s="84"/>
      <c r="B66" s="99"/>
      <c r="C66" s="89" t="s">
        <v>20</v>
      </c>
      <c r="D66" s="29">
        <v>117.72184472128022</v>
      </c>
      <c r="E66" s="29">
        <v>117.23078861284608</v>
      </c>
      <c r="F66" s="29">
        <v>113.18378037154544</v>
      </c>
      <c r="G66" s="29">
        <v>112.79304037154543</v>
      </c>
      <c r="H66" s="29">
        <v>122.33425002354542</v>
      </c>
      <c r="I66" s="29">
        <v>122.34352130536455</v>
      </c>
      <c r="J66" s="38"/>
      <c r="K66" s="80"/>
      <c r="L66" s="80"/>
      <c r="M66" s="80"/>
      <c r="N66" s="80"/>
      <c r="O66" s="38"/>
      <c r="P66" s="38"/>
    </row>
    <row r="67" spans="1:16" x14ac:dyDescent="0.25">
      <c r="A67" s="84"/>
      <c r="B67" s="180" t="s">
        <v>105</v>
      </c>
      <c r="C67" s="95" t="s">
        <v>9</v>
      </c>
      <c r="D67" s="174">
        <v>25.36307</v>
      </c>
      <c r="E67" s="174">
        <v>25.927569999999996</v>
      </c>
      <c r="F67" s="174">
        <v>30.961569999999998</v>
      </c>
      <c r="G67" s="174">
        <v>31.566569999999999</v>
      </c>
      <c r="H67" s="174">
        <v>31.566569999999999</v>
      </c>
      <c r="I67" s="174">
        <v>31.566569999999999</v>
      </c>
      <c r="J67" s="38"/>
      <c r="K67" s="80"/>
      <c r="L67" s="80"/>
      <c r="M67" s="80"/>
      <c r="N67" s="80"/>
      <c r="O67" s="38"/>
      <c r="P67" s="38"/>
    </row>
    <row r="68" spans="1:16" x14ac:dyDescent="0.25">
      <c r="A68" s="84"/>
      <c r="B68" s="98"/>
      <c r="C68" s="95" t="s">
        <v>88</v>
      </c>
      <c r="D68" s="174">
        <v>0</v>
      </c>
      <c r="E68" s="174">
        <v>0</v>
      </c>
      <c r="F68" s="174">
        <v>0</v>
      </c>
      <c r="G68" s="174">
        <v>0</v>
      </c>
      <c r="H68" s="174">
        <v>0</v>
      </c>
      <c r="I68" s="174">
        <v>0</v>
      </c>
      <c r="J68" s="38"/>
      <c r="K68" s="80"/>
      <c r="L68" s="80"/>
      <c r="M68" s="80"/>
      <c r="N68" s="80"/>
      <c r="O68" s="38"/>
      <c r="P68" s="38"/>
    </row>
    <row r="69" spans="1:16" x14ac:dyDescent="0.25">
      <c r="A69" s="84"/>
      <c r="B69" s="98"/>
      <c r="C69" s="95" t="s">
        <v>10</v>
      </c>
      <c r="D69" s="174">
        <v>30.952444999999997</v>
      </c>
      <c r="E69" s="174">
        <v>28.565741000000003</v>
      </c>
      <c r="F69" s="174">
        <v>28.012741000000002</v>
      </c>
      <c r="G69" s="174">
        <v>27.352740999999998</v>
      </c>
      <c r="H69" s="174">
        <v>27.352740999999998</v>
      </c>
      <c r="I69" s="174">
        <v>26.552943257999999</v>
      </c>
      <c r="J69" s="38"/>
      <c r="K69" s="80"/>
      <c r="L69" s="80"/>
      <c r="M69" s="80"/>
      <c r="N69" s="80"/>
      <c r="O69" s="38"/>
      <c r="P69" s="38"/>
    </row>
    <row r="70" spans="1:16" x14ac:dyDescent="0.25">
      <c r="A70" s="84"/>
      <c r="B70" s="98"/>
      <c r="C70" s="96" t="s">
        <v>82</v>
      </c>
      <c r="D70" s="174">
        <v>72.444106129999994</v>
      </c>
      <c r="E70" s="174">
        <v>69.076657830000002</v>
      </c>
      <c r="F70" s="174">
        <v>55.050713322988173</v>
      </c>
      <c r="G70" s="174">
        <v>55.050713322988173</v>
      </c>
      <c r="H70" s="174">
        <v>55.046941065133908</v>
      </c>
      <c r="I70" s="174">
        <v>55.046941065133908</v>
      </c>
      <c r="J70" s="38"/>
      <c r="K70" s="80"/>
      <c r="L70" s="80"/>
      <c r="M70" s="80"/>
      <c r="N70" s="80"/>
      <c r="O70" s="38"/>
      <c r="P70" s="38"/>
    </row>
    <row r="71" spans="1:16" x14ac:dyDescent="0.25">
      <c r="A71" s="84"/>
      <c r="B71" s="98"/>
      <c r="C71" s="96" t="s">
        <v>83</v>
      </c>
      <c r="D71" s="174">
        <v>0</v>
      </c>
      <c r="E71" s="174">
        <v>0</v>
      </c>
      <c r="F71" s="174">
        <v>0</v>
      </c>
      <c r="G71" s="174">
        <v>0</v>
      </c>
      <c r="H71" s="174">
        <v>0</v>
      </c>
      <c r="I71" s="174">
        <v>0</v>
      </c>
      <c r="J71" s="38"/>
      <c r="K71" s="80"/>
      <c r="L71" s="80"/>
      <c r="M71" s="80"/>
      <c r="N71" s="80"/>
      <c r="O71" s="38"/>
      <c r="P71" s="38"/>
    </row>
    <row r="72" spans="1:16" x14ac:dyDescent="0.25">
      <c r="A72" s="84"/>
      <c r="B72" s="98"/>
      <c r="C72" s="95" t="s">
        <v>11</v>
      </c>
      <c r="D72" s="174">
        <v>7.8555000000000001</v>
      </c>
      <c r="E72" s="174">
        <v>3.0072746100000001</v>
      </c>
      <c r="F72" s="174">
        <v>3.0072746100000001</v>
      </c>
      <c r="G72" s="174">
        <v>3.0072746100000001</v>
      </c>
      <c r="H72" s="174">
        <v>3.0072746100000001</v>
      </c>
      <c r="I72" s="174">
        <v>2.7504999999999997</v>
      </c>
      <c r="J72" s="38"/>
      <c r="K72" s="80"/>
      <c r="L72" s="80"/>
      <c r="M72" s="80"/>
      <c r="N72" s="80"/>
      <c r="O72" s="38"/>
      <c r="P72" s="38"/>
    </row>
    <row r="73" spans="1:16" x14ac:dyDescent="0.25">
      <c r="A73" s="84"/>
      <c r="B73" s="98"/>
      <c r="C73" s="95" t="s">
        <v>12</v>
      </c>
      <c r="D73" s="174">
        <v>33.866715591240499</v>
      </c>
      <c r="E73" s="174">
        <v>33.866715591240499</v>
      </c>
      <c r="F73" s="174">
        <v>34.256965591240501</v>
      </c>
      <c r="G73" s="174">
        <v>34.256965591240501</v>
      </c>
      <c r="H73" s="174">
        <v>33.607015591240497</v>
      </c>
      <c r="I73" s="174">
        <v>33.607015591240497</v>
      </c>
      <c r="J73" s="38"/>
      <c r="K73" s="80"/>
      <c r="L73" s="80"/>
      <c r="M73" s="80"/>
      <c r="N73" s="80"/>
      <c r="O73" s="38"/>
      <c r="P73" s="38"/>
    </row>
    <row r="74" spans="1:16" x14ac:dyDescent="0.25">
      <c r="A74" s="84"/>
      <c r="B74" s="98"/>
      <c r="C74" s="95" t="s">
        <v>13</v>
      </c>
      <c r="D74" s="174">
        <v>7.4350889999999996</v>
      </c>
      <c r="E74" s="174">
        <v>7.4384889999999997</v>
      </c>
      <c r="F74" s="174">
        <v>7.4734889999999998</v>
      </c>
      <c r="G74" s="174">
        <v>7.4734889999999998</v>
      </c>
      <c r="H74" s="174">
        <v>7.4734889999999998</v>
      </c>
      <c r="I74" s="174">
        <v>7.4734889999999998</v>
      </c>
      <c r="J74" s="38"/>
      <c r="K74" s="80"/>
      <c r="L74" s="80"/>
      <c r="M74" s="80"/>
      <c r="N74" s="80"/>
      <c r="O74" s="38"/>
      <c r="P74" s="38"/>
    </row>
    <row r="75" spans="1:16" x14ac:dyDescent="0.25">
      <c r="A75" s="84"/>
      <c r="B75" s="98"/>
      <c r="C75" s="95" t="s">
        <v>14</v>
      </c>
      <c r="D75" s="174">
        <v>5.4538570000000002</v>
      </c>
      <c r="E75" s="174">
        <v>6.9002015390000002</v>
      </c>
      <c r="F75" s="174">
        <v>6.9402015390000003</v>
      </c>
      <c r="G75" s="174">
        <v>6.9402015390000003</v>
      </c>
      <c r="H75" s="174">
        <v>6.9742015390000001</v>
      </c>
      <c r="I75" s="174">
        <v>8.0742015390000006</v>
      </c>
      <c r="J75" s="38"/>
      <c r="K75" s="80"/>
      <c r="L75" s="80"/>
      <c r="M75" s="80"/>
      <c r="N75" s="80"/>
      <c r="O75" s="38"/>
      <c r="P75" s="38"/>
    </row>
    <row r="76" spans="1:16" x14ac:dyDescent="0.25">
      <c r="A76" s="84"/>
      <c r="B76" s="98"/>
      <c r="C76" s="95" t="s">
        <v>15</v>
      </c>
      <c r="D76" s="174">
        <v>0.65264100000000003</v>
      </c>
      <c r="E76" s="174">
        <v>0.65264100000000003</v>
      </c>
      <c r="F76" s="174">
        <v>0.65264100000000003</v>
      </c>
      <c r="G76" s="174">
        <v>0.65264100000000003</v>
      </c>
      <c r="H76" s="174">
        <v>0.65264100000000003</v>
      </c>
      <c r="I76" s="174">
        <v>0.65264100000000003</v>
      </c>
      <c r="J76" s="38"/>
      <c r="K76" s="80"/>
      <c r="L76" s="80"/>
      <c r="M76" s="80"/>
      <c r="N76" s="80"/>
      <c r="O76" s="38"/>
      <c r="P76" s="38"/>
    </row>
    <row r="77" spans="1:16" x14ac:dyDescent="0.25">
      <c r="A77" s="84"/>
      <c r="B77" s="98"/>
      <c r="C77" s="96" t="s">
        <v>16</v>
      </c>
      <c r="D77" s="174">
        <v>0</v>
      </c>
      <c r="E77" s="174">
        <v>0</v>
      </c>
      <c r="F77" s="174">
        <v>0</v>
      </c>
      <c r="G77" s="174">
        <v>0</v>
      </c>
      <c r="H77" s="174">
        <v>0</v>
      </c>
      <c r="I77" s="174">
        <v>0</v>
      </c>
      <c r="J77" s="38"/>
      <c r="K77" s="80"/>
      <c r="L77" s="80"/>
      <c r="M77" s="80"/>
      <c r="N77" s="80"/>
      <c r="O77" s="38"/>
      <c r="P77" s="38"/>
    </row>
    <row r="78" spans="1:16" x14ac:dyDescent="0.25">
      <c r="A78" s="84"/>
      <c r="B78" s="98"/>
      <c r="C78" s="96" t="s">
        <v>17</v>
      </c>
      <c r="D78" s="174">
        <v>0</v>
      </c>
      <c r="E78" s="174">
        <v>0</v>
      </c>
      <c r="F78" s="174">
        <v>0</v>
      </c>
      <c r="G78" s="174">
        <v>0</v>
      </c>
      <c r="H78" s="174">
        <v>0</v>
      </c>
      <c r="I78" s="174">
        <v>0</v>
      </c>
      <c r="J78" s="38"/>
      <c r="K78" s="80"/>
      <c r="L78" s="80"/>
      <c r="M78" s="80"/>
      <c r="N78" s="80"/>
      <c r="O78" s="38"/>
      <c r="P78" s="38"/>
    </row>
    <row r="79" spans="1:16" x14ac:dyDescent="0.25">
      <c r="A79" s="84"/>
      <c r="B79" s="98"/>
      <c r="C79" s="95" t="s">
        <v>18</v>
      </c>
      <c r="D79" s="174">
        <v>0.62613399999999997</v>
      </c>
      <c r="E79" s="174">
        <v>0.62430199999999991</v>
      </c>
      <c r="F79" s="174">
        <v>0.73659199999999991</v>
      </c>
      <c r="G79" s="174">
        <v>0.83378199999999991</v>
      </c>
      <c r="H79" s="174">
        <v>0.84506199999999998</v>
      </c>
      <c r="I79" s="174">
        <v>0.86886200000000002</v>
      </c>
      <c r="J79" s="38"/>
      <c r="K79" s="80"/>
      <c r="L79" s="80"/>
      <c r="M79" s="80"/>
      <c r="N79" s="80"/>
      <c r="O79" s="38"/>
      <c r="P79" s="38"/>
    </row>
    <row r="80" spans="1:16" x14ac:dyDescent="0.25">
      <c r="A80" s="84"/>
      <c r="B80" s="98"/>
      <c r="C80" s="96" t="s">
        <v>19</v>
      </c>
      <c r="D80" s="174">
        <v>0.63531700000000002</v>
      </c>
      <c r="E80" s="174">
        <v>0.68031699999999995</v>
      </c>
      <c r="F80" s="174">
        <v>0.71331699999999998</v>
      </c>
      <c r="G80" s="174">
        <v>0.71331699999999998</v>
      </c>
      <c r="H80" s="174">
        <v>0.71331699999999998</v>
      </c>
      <c r="I80" s="174">
        <v>0.71331699999999998</v>
      </c>
      <c r="J80" s="38"/>
      <c r="K80" s="80"/>
      <c r="L80" s="80"/>
      <c r="M80" s="80"/>
      <c r="N80" s="80"/>
      <c r="O80" s="38"/>
      <c r="P80" s="38"/>
    </row>
    <row r="81" spans="1:16" ht="15.75" thickBot="1" x14ac:dyDescent="0.3">
      <c r="A81" s="84"/>
      <c r="B81" s="99"/>
      <c r="C81" s="89" t="s">
        <v>20</v>
      </c>
      <c r="D81" s="175">
        <v>185.2848747212405</v>
      </c>
      <c r="E81" s="175">
        <v>176.73990957024048</v>
      </c>
      <c r="F81" s="175">
        <v>167.80550506322865</v>
      </c>
      <c r="G81" s="175">
        <v>167.84769506322866</v>
      </c>
      <c r="H81" s="175">
        <v>167.23925280537441</v>
      </c>
      <c r="I81" s="175">
        <v>167.30648045337438</v>
      </c>
      <c r="J81" s="38"/>
      <c r="K81" s="80"/>
      <c r="L81" s="80"/>
      <c r="M81" s="80"/>
      <c r="N81" s="80"/>
      <c r="O81" s="38"/>
      <c r="P81" s="38"/>
    </row>
    <row r="82" spans="1:16" x14ac:dyDescent="0.25">
      <c r="A82" s="84"/>
      <c r="B82" s="38" t="s">
        <v>38</v>
      </c>
      <c r="C82" s="95" t="s">
        <v>9</v>
      </c>
      <c r="D82" s="28">
        <v>4.2462999999999997</v>
      </c>
      <c r="E82" s="28">
        <v>4.2462999999999997</v>
      </c>
      <c r="F82" s="28">
        <v>4.2462999999999997</v>
      </c>
      <c r="G82" s="28">
        <v>4.4168476220000006</v>
      </c>
      <c r="H82" s="28">
        <v>4.7953916749999994</v>
      </c>
      <c r="I82" s="28">
        <v>8.3578296509999994</v>
      </c>
      <c r="J82" s="81"/>
      <c r="K82" s="80"/>
      <c r="L82" s="80"/>
      <c r="M82" s="80"/>
      <c r="N82" s="80"/>
      <c r="O82" s="80"/>
      <c r="P82" s="82"/>
    </row>
    <row r="83" spans="1:16" x14ac:dyDescent="0.25">
      <c r="A83" s="84"/>
      <c r="B83" s="98"/>
      <c r="C83" s="95" t="s">
        <v>88</v>
      </c>
      <c r="D83" s="83">
        <v>0</v>
      </c>
      <c r="E83" s="83">
        <v>0</v>
      </c>
      <c r="F83" s="83">
        <v>0</v>
      </c>
      <c r="G83" s="83">
        <v>0</v>
      </c>
      <c r="H83" s="83">
        <v>0</v>
      </c>
      <c r="I83" s="83">
        <v>0</v>
      </c>
      <c r="J83" s="81"/>
      <c r="K83" s="80"/>
      <c r="L83" s="80"/>
      <c r="M83" s="80"/>
      <c r="N83" s="80"/>
      <c r="O83" s="80"/>
      <c r="P83" s="82"/>
    </row>
    <row r="84" spans="1:16" x14ac:dyDescent="0.25">
      <c r="A84" s="84"/>
      <c r="B84" s="84"/>
      <c r="C84" s="95" t="s">
        <v>10</v>
      </c>
      <c r="D84" s="83">
        <v>9.3722000000000012</v>
      </c>
      <c r="E84" s="83">
        <v>8.5224686340000009</v>
      </c>
      <c r="F84" s="83">
        <v>8.5224686340000009</v>
      </c>
      <c r="G84" s="83">
        <v>8.7927760860000017</v>
      </c>
      <c r="H84" s="83">
        <v>8.7927760860000017</v>
      </c>
      <c r="I84" s="83">
        <v>8.7927760860000017</v>
      </c>
      <c r="K84" s="80"/>
      <c r="L84" s="80"/>
      <c r="M84" s="80"/>
      <c r="N84" s="80"/>
      <c r="O84" s="80"/>
      <c r="P84" s="82"/>
    </row>
    <row r="85" spans="1:16" x14ac:dyDescent="0.25">
      <c r="A85" s="84"/>
      <c r="B85" s="84"/>
      <c r="C85" s="96" t="s">
        <v>82</v>
      </c>
      <c r="D85" s="83">
        <v>24.747639919999997</v>
      </c>
      <c r="E85" s="83">
        <v>23.989912045000001</v>
      </c>
      <c r="F85" s="83">
        <v>18.638060866894467</v>
      </c>
      <c r="G85" s="83">
        <v>18.504366143714574</v>
      </c>
      <c r="H85" s="83">
        <v>18.504366143714574</v>
      </c>
      <c r="I85" s="83">
        <v>18.161961126714576</v>
      </c>
      <c r="K85" s="80"/>
      <c r="L85" s="80"/>
      <c r="M85" s="80"/>
      <c r="N85" s="80"/>
      <c r="O85" s="80"/>
      <c r="P85" s="82"/>
    </row>
    <row r="86" spans="1:16" x14ac:dyDescent="0.25">
      <c r="A86" s="84"/>
      <c r="B86" s="84"/>
      <c r="C86" s="96" t="s">
        <v>83</v>
      </c>
      <c r="D86" s="83">
        <v>0</v>
      </c>
      <c r="E86" s="83">
        <v>0.6</v>
      </c>
      <c r="F86" s="83">
        <v>0.6</v>
      </c>
      <c r="G86" s="83">
        <v>0.6</v>
      </c>
      <c r="H86" s="83">
        <v>0.6</v>
      </c>
      <c r="I86" s="83">
        <v>0.6</v>
      </c>
      <c r="K86" s="80"/>
      <c r="L86" s="80"/>
      <c r="M86" s="80"/>
      <c r="N86" s="80"/>
      <c r="O86" s="80"/>
      <c r="P86" s="82"/>
    </row>
    <row r="87" spans="1:16" x14ac:dyDescent="0.25">
      <c r="A87" s="84"/>
      <c r="B87" s="84"/>
      <c r="C87" s="95" t="s">
        <v>11</v>
      </c>
      <c r="D87" s="83">
        <v>0</v>
      </c>
      <c r="E87" s="83">
        <v>0</v>
      </c>
      <c r="F87" s="83">
        <v>0</v>
      </c>
      <c r="G87" s="83">
        <v>0</v>
      </c>
      <c r="H87" s="83">
        <v>0</v>
      </c>
      <c r="I87" s="83">
        <v>0</v>
      </c>
      <c r="K87" s="80"/>
      <c r="L87" s="80"/>
      <c r="M87" s="80"/>
      <c r="N87" s="80"/>
      <c r="O87" s="80"/>
      <c r="P87" s="82"/>
    </row>
    <row r="88" spans="1:16" x14ac:dyDescent="0.25">
      <c r="A88" s="84"/>
      <c r="B88" s="84"/>
      <c r="C88" s="95" t="s">
        <v>12</v>
      </c>
      <c r="D88" s="83">
        <v>7.2448000000000006</v>
      </c>
      <c r="E88" s="83">
        <v>7.2448000000000006</v>
      </c>
      <c r="F88" s="83">
        <v>8.3667999999999996</v>
      </c>
      <c r="G88" s="83">
        <v>8.3667999999999996</v>
      </c>
      <c r="H88" s="83">
        <v>8.9733000000000001</v>
      </c>
      <c r="I88" s="83">
        <v>8.9733000000000001</v>
      </c>
      <c r="K88" s="80"/>
      <c r="L88" s="80"/>
      <c r="M88" s="80"/>
      <c r="N88" s="80"/>
      <c r="O88" s="80"/>
      <c r="P88" s="82"/>
    </row>
    <row r="89" spans="1:16" x14ac:dyDescent="0.25">
      <c r="A89" s="84"/>
      <c r="B89" s="84"/>
      <c r="C89" s="95" t="s">
        <v>13</v>
      </c>
      <c r="D89" s="83">
        <v>5.7990140000000006</v>
      </c>
      <c r="E89" s="83">
        <v>5.8830140000000002</v>
      </c>
      <c r="F89" s="83">
        <v>6.0120139999999997</v>
      </c>
      <c r="G89" s="83">
        <v>6.0120139999999997</v>
      </c>
      <c r="H89" s="83">
        <v>6.0120139999999997</v>
      </c>
      <c r="I89" s="83">
        <v>6.0120139999999997</v>
      </c>
      <c r="K89" s="80"/>
      <c r="L89" s="80"/>
      <c r="M89" s="80"/>
      <c r="N89" s="80"/>
      <c r="O89" s="80"/>
      <c r="P89" s="82"/>
    </row>
    <row r="90" spans="1:16" x14ac:dyDescent="0.25">
      <c r="A90" s="84"/>
      <c r="B90" s="84"/>
      <c r="C90" s="95" t="s">
        <v>14</v>
      </c>
      <c r="D90" s="83">
        <v>2.8799999999999999E-2</v>
      </c>
      <c r="E90" s="83">
        <v>4.58E-2</v>
      </c>
      <c r="F90" s="83">
        <v>4.58E-2</v>
      </c>
      <c r="G90" s="83">
        <v>4.58E-2</v>
      </c>
      <c r="H90" s="83">
        <v>4.58E-2</v>
      </c>
      <c r="I90" s="83">
        <v>4.58E-2</v>
      </c>
      <c r="K90" s="80"/>
      <c r="L90" s="80"/>
      <c r="M90" s="80"/>
      <c r="N90" s="80"/>
      <c r="O90" s="80"/>
      <c r="P90" s="82"/>
    </row>
    <row r="91" spans="1:16" x14ac:dyDescent="0.25">
      <c r="A91" s="84"/>
      <c r="B91" s="84"/>
      <c r="C91" s="95" t="s">
        <v>15</v>
      </c>
      <c r="D91" s="83">
        <v>2.5375000000000002E-2</v>
      </c>
      <c r="E91" s="83">
        <v>2.5375000000000002E-2</v>
      </c>
      <c r="F91" s="83">
        <v>2.5375000000000002E-2</v>
      </c>
      <c r="G91" s="83">
        <v>2.5375000000000002E-2</v>
      </c>
      <c r="H91" s="83">
        <v>2.5375000000000002E-2</v>
      </c>
      <c r="I91" s="83">
        <v>2.5375000000000002E-2</v>
      </c>
      <c r="K91" s="80"/>
      <c r="L91" s="80"/>
      <c r="M91" s="80"/>
      <c r="N91" s="80"/>
      <c r="O91" s="80"/>
      <c r="P91" s="82"/>
    </row>
    <row r="92" spans="1:16" x14ac:dyDescent="0.25">
      <c r="A92" s="84"/>
      <c r="B92" s="98"/>
      <c r="C92" s="96" t="s">
        <v>16</v>
      </c>
      <c r="D92" s="83">
        <v>0</v>
      </c>
      <c r="E92" s="83">
        <v>0</v>
      </c>
      <c r="F92" s="83">
        <v>0</v>
      </c>
      <c r="G92" s="83">
        <v>0</v>
      </c>
      <c r="H92" s="83">
        <v>0</v>
      </c>
      <c r="I92" s="83">
        <v>0</v>
      </c>
      <c r="K92" s="80"/>
      <c r="L92" s="80"/>
      <c r="M92" s="80"/>
      <c r="N92" s="80"/>
      <c r="O92" s="80"/>
      <c r="P92" s="82"/>
    </row>
    <row r="93" spans="1:16" x14ac:dyDescent="0.25">
      <c r="A93" s="84"/>
      <c r="B93" s="98"/>
      <c r="C93" s="96" t="s">
        <v>17</v>
      </c>
      <c r="D93" s="83">
        <v>0</v>
      </c>
      <c r="E93" s="83">
        <v>0</v>
      </c>
      <c r="F93" s="83">
        <v>0</v>
      </c>
      <c r="G93" s="83">
        <v>0</v>
      </c>
      <c r="H93" s="83">
        <v>0</v>
      </c>
      <c r="I93" s="83">
        <v>0</v>
      </c>
      <c r="K93" s="80"/>
      <c r="L93" s="80"/>
      <c r="M93" s="80"/>
      <c r="N93" s="80"/>
      <c r="O93" s="80"/>
      <c r="P93" s="82"/>
    </row>
    <row r="94" spans="1:16" x14ac:dyDescent="0.25">
      <c r="A94" s="84"/>
      <c r="B94" s="84"/>
      <c r="C94" s="95" t="s">
        <v>18</v>
      </c>
      <c r="D94" s="83">
        <v>2.6308000000000002E-2</v>
      </c>
      <c r="E94" s="83">
        <v>2.6308000000000002E-2</v>
      </c>
      <c r="F94" s="83">
        <v>4.6708E-2</v>
      </c>
      <c r="G94" s="83">
        <v>0.13170799999999999</v>
      </c>
      <c r="H94" s="83">
        <v>0.13170799999999999</v>
      </c>
      <c r="I94" s="83">
        <v>0.13170799999999999</v>
      </c>
      <c r="K94" s="80"/>
      <c r="L94" s="80"/>
      <c r="M94" s="80"/>
      <c r="N94" s="80"/>
      <c r="O94" s="80"/>
      <c r="P94" s="82"/>
    </row>
    <row r="95" spans="1:16" x14ac:dyDescent="0.25">
      <c r="A95" s="84"/>
      <c r="B95" s="84"/>
      <c r="C95" s="96" t="s">
        <v>19</v>
      </c>
      <c r="D95" s="83">
        <v>0</v>
      </c>
      <c r="E95" s="83">
        <v>0</v>
      </c>
      <c r="F95" s="83">
        <v>0</v>
      </c>
      <c r="G95" s="83">
        <v>0</v>
      </c>
      <c r="H95" s="83">
        <v>0</v>
      </c>
      <c r="I95" s="83">
        <v>0</v>
      </c>
      <c r="K95" s="80"/>
      <c r="L95" s="80"/>
      <c r="M95" s="80"/>
      <c r="N95" s="80"/>
      <c r="O95" s="80"/>
      <c r="P95" s="82"/>
    </row>
    <row r="96" spans="1:16" ht="15.75" thickBot="1" x14ac:dyDescent="0.3">
      <c r="A96" s="84"/>
      <c r="B96" s="99"/>
      <c r="C96" s="89" t="s">
        <v>20</v>
      </c>
      <c r="D96" s="29">
        <v>51.490436919999986</v>
      </c>
      <c r="E96" s="29">
        <v>50.583977679</v>
      </c>
      <c r="F96" s="29">
        <v>46.503526500894466</v>
      </c>
      <c r="G96" s="29">
        <v>46.895686851714579</v>
      </c>
      <c r="H96" s="29">
        <v>47.880730904714582</v>
      </c>
      <c r="I96" s="29">
        <v>51.100763863714576</v>
      </c>
      <c r="J96" s="38"/>
      <c r="K96" s="80"/>
      <c r="L96" s="80"/>
      <c r="M96" s="80"/>
      <c r="N96" s="80"/>
      <c r="O96" s="38"/>
      <c r="P96" s="38"/>
    </row>
    <row r="97" spans="1:16" x14ac:dyDescent="0.25">
      <c r="A97" s="84"/>
      <c r="B97" s="38" t="s">
        <v>39</v>
      </c>
      <c r="C97" s="95" t="s">
        <v>9</v>
      </c>
      <c r="D97" s="28">
        <v>16.200500000000002</v>
      </c>
      <c r="E97" s="28">
        <v>13.984749718000002</v>
      </c>
      <c r="F97" s="28">
        <v>13.984749718000002</v>
      </c>
      <c r="G97" s="28">
        <v>13.984749718000002</v>
      </c>
      <c r="H97" s="28">
        <v>13.984749718000002</v>
      </c>
      <c r="I97" s="28">
        <v>13.984749718000002</v>
      </c>
      <c r="K97" s="80"/>
      <c r="L97" s="80"/>
      <c r="M97" s="80"/>
      <c r="N97" s="80"/>
      <c r="O97" s="80"/>
      <c r="P97" s="82"/>
    </row>
    <row r="98" spans="1:16" x14ac:dyDescent="0.25">
      <c r="A98" s="84"/>
      <c r="B98" s="98"/>
      <c r="C98" s="95" t="s">
        <v>88</v>
      </c>
      <c r="D98" s="83">
        <v>0</v>
      </c>
      <c r="E98" s="83">
        <v>0</v>
      </c>
      <c r="F98" s="83">
        <v>0</v>
      </c>
      <c r="G98" s="83">
        <v>0</v>
      </c>
      <c r="H98" s="83">
        <v>0</v>
      </c>
      <c r="I98" s="83">
        <v>0</v>
      </c>
      <c r="K98" s="80"/>
      <c r="L98" s="80"/>
      <c r="M98" s="80"/>
      <c r="N98" s="80"/>
      <c r="O98" s="80"/>
      <c r="P98" s="82"/>
    </row>
    <row r="99" spans="1:16" x14ac:dyDescent="0.25">
      <c r="A99" s="84"/>
      <c r="B99" s="84"/>
      <c r="C99" s="95" t="s">
        <v>10</v>
      </c>
      <c r="D99" s="83">
        <v>8.844398</v>
      </c>
      <c r="E99" s="83">
        <v>7.2000969999999995</v>
      </c>
      <c r="F99" s="83">
        <v>7.2000969999999995</v>
      </c>
      <c r="G99" s="83">
        <v>7.2000969999999995</v>
      </c>
      <c r="H99" s="83">
        <v>7.2000969999999995</v>
      </c>
      <c r="I99" s="83">
        <v>7.2000969999999995</v>
      </c>
      <c r="K99" s="80"/>
      <c r="L99" s="80"/>
      <c r="M99" s="80"/>
      <c r="N99" s="80"/>
      <c r="O99" s="80"/>
      <c r="P99" s="82"/>
    </row>
    <row r="100" spans="1:16" x14ac:dyDescent="0.25">
      <c r="A100" s="84"/>
      <c r="B100" s="84"/>
      <c r="C100" s="96" t="s">
        <v>82</v>
      </c>
      <c r="D100" s="83">
        <v>18.153894999999999</v>
      </c>
      <c r="E100" s="83">
        <v>17.401995000000003</v>
      </c>
      <c r="F100" s="83">
        <v>17.02065377176627</v>
      </c>
      <c r="G100" s="83">
        <v>17.892420096766269</v>
      </c>
      <c r="H100" s="83">
        <v>17.892420096766269</v>
      </c>
      <c r="I100" s="83">
        <v>17.887881056847988</v>
      </c>
      <c r="K100" s="80"/>
      <c r="L100" s="80"/>
      <c r="M100" s="80"/>
      <c r="N100" s="80"/>
      <c r="O100" s="80"/>
      <c r="P100" s="82"/>
    </row>
    <row r="101" spans="1:16" x14ac:dyDescent="0.25">
      <c r="A101" s="84"/>
      <c r="B101" s="84"/>
      <c r="C101" s="96" t="s">
        <v>83</v>
      </c>
      <c r="D101" s="83">
        <v>0</v>
      </c>
      <c r="E101" s="83">
        <v>0</v>
      </c>
      <c r="F101" s="83">
        <v>0</v>
      </c>
      <c r="G101" s="83">
        <v>0</v>
      </c>
      <c r="H101" s="83">
        <v>0</v>
      </c>
      <c r="I101" s="83">
        <v>0</v>
      </c>
      <c r="K101" s="80"/>
      <c r="L101" s="80"/>
      <c r="M101" s="80"/>
      <c r="N101" s="80"/>
      <c r="O101" s="80"/>
      <c r="P101" s="82"/>
    </row>
    <row r="102" spans="1:16" x14ac:dyDescent="0.25">
      <c r="A102" s="84"/>
      <c r="B102" s="84"/>
      <c r="C102" s="95" t="s">
        <v>11</v>
      </c>
      <c r="D102" s="83">
        <v>16.417843999999999</v>
      </c>
      <c r="E102" s="83">
        <v>1.3282854990000001</v>
      </c>
      <c r="F102" s="83">
        <v>1.3282854990000001</v>
      </c>
      <c r="G102" s="83">
        <v>1.3282854990000001</v>
      </c>
      <c r="H102" s="83">
        <v>1.3282854990000001</v>
      </c>
      <c r="I102" s="83">
        <v>1.226745159</v>
      </c>
      <c r="K102" s="80"/>
      <c r="L102" s="80"/>
      <c r="M102" s="80"/>
      <c r="N102" s="80"/>
      <c r="O102" s="80"/>
      <c r="P102" s="82"/>
    </row>
    <row r="103" spans="1:16" x14ac:dyDescent="0.25">
      <c r="A103" s="84"/>
      <c r="B103" s="84"/>
      <c r="C103" s="95" t="s">
        <v>12</v>
      </c>
      <c r="D103" s="83">
        <v>6.577</v>
      </c>
      <c r="E103" s="83">
        <v>6.577</v>
      </c>
      <c r="F103" s="83">
        <v>6.6774499999999994</v>
      </c>
      <c r="G103" s="83">
        <v>6.6774499999999994</v>
      </c>
      <c r="H103" s="83">
        <v>6.6774499999999994</v>
      </c>
      <c r="I103" s="83">
        <v>6.6774499999999994</v>
      </c>
      <c r="K103" s="80"/>
      <c r="L103" s="80"/>
      <c r="M103" s="80"/>
      <c r="N103" s="80"/>
      <c r="O103" s="80"/>
      <c r="P103" s="82"/>
    </row>
    <row r="104" spans="1:16" x14ac:dyDescent="0.25">
      <c r="A104" s="84"/>
      <c r="B104" s="84"/>
      <c r="C104" s="95" t="s">
        <v>13</v>
      </c>
      <c r="D104" s="83">
        <v>0.76418999999999992</v>
      </c>
      <c r="E104" s="83">
        <v>0.76418999999999992</v>
      </c>
      <c r="F104" s="83">
        <v>0.76418999999999992</v>
      </c>
      <c r="G104" s="83">
        <v>0.76418999999999992</v>
      </c>
      <c r="H104" s="83">
        <v>0.76418999999999992</v>
      </c>
      <c r="I104" s="83">
        <v>0.76418999999999992</v>
      </c>
      <c r="K104" s="80"/>
      <c r="L104" s="80"/>
      <c r="M104" s="80"/>
      <c r="N104" s="80"/>
      <c r="O104" s="80"/>
      <c r="P104" s="82"/>
    </row>
    <row r="105" spans="1:16" x14ac:dyDescent="0.25">
      <c r="A105" s="84"/>
      <c r="B105" s="84"/>
      <c r="C105" s="95" t="s">
        <v>14</v>
      </c>
      <c r="D105" s="83">
        <v>2.9030100000000001</v>
      </c>
      <c r="E105" s="83">
        <v>3.1280100000000002</v>
      </c>
      <c r="F105" s="83">
        <v>3.1280100000000002</v>
      </c>
      <c r="G105" s="83">
        <v>3.1280100000000002</v>
      </c>
      <c r="H105" s="83">
        <v>3.1280100000000002</v>
      </c>
      <c r="I105" s="83">
        <v>3.1280100000000002</v>
      </c>
      <c r="K105" s="80"/>
      <c r="L105" s="80"/>
      <c r="M105" s="80"/>
      <c r="N105" s="80"/>
      <c r="O105" s="80"/>
      <c r="P105" s="82"/>
    </row>
    <row r="106" spans="1:16" x14ac:dyDescent="0.25">
      <c r="A106" s="84"/>
      <c r="B106" s="84"/>
      <c r="C106" s="95" t="s">
        <v>15</v>
      </c>
      <c r="D106" s="83">
        <v>1.95E-2</v>
      </c>
      <c r="E106" s="83">
        <v>1.95E-2</v>
      </c>
      <c r="F106" s="83">
        <v>6.9500000000000006E-2</v>
      </c>
      <c r="G106" s="83">
        <v>6.9500000000000006E-2</v>
      </c>
      <c r="H106" s="83">
        <v>6.9500000000000006E-2</v>
      </c>
      <c r="I106" s="83">
        <v>6.9500000000000006E-2</v>
      </c>
      <c r="K106" s="80"/>
      <c r="L106" s="80"/>
      <c r="M106" s="80"/>
      <c r="N106" s="80"/>
      <c r="O106" s="80"/>
      <c r="P106" s="82"/>
    </row>
    <row r="107" spans="1:16" x14ac:dyDescent="0.25">
      <c r="A107" s="84"/>
      <c r="B107" s="98"/>
      <c r="C107" s="96" t="s">
        <v>16</v>
      </c>
      <c r="D107" s="83">
        <v>0</v>
      </c>
      <c r="E107" s="83">
        <v>0</v>
      </c>
      <c r="F107" s="83">
        <v>0</v>
      </c>
      <c r="G107" s="83">
        <v>0</v>
      </c>
      <c r="H107" s="83">
        <v>0</v>
      </c>
      <c r="I107" s="83">
        <v>0</v>
      </c>
      <c r="K107" s="80"/>
      <c r="L107" s="80"/>
      <c r="M107" s="80"/>
      <c r="N107" s="80"/>
      <c r="O107" s="80"/>
      <c r="P107" s="82"/>
    </row>
    <row r="108" spans="1:16" x14ac:dyDescent="0.25">
      <c r="A108" s="84"/>
      <c r="B108" s="98"/>
      <c r="C108" s="96" t="s">
        <v>17</v>
      </c>
      <c r="D108" s="83">
        <v>0</v>
      </c>
      <c r="E108" s="83">
        <v>0</v>
      </c>
      <c r="F108" s="83">
        <v>0</v>
      </c>
      <c r="G108" s="83">
        <v>0</v>
      </c>
      <c r="H108" s="83">
        <v>0</v>
      </c>
      <c r="I108" s="83">
        <v>0</v>
      </c>
      <c r="K108" s="80"/>
      <c r="L108" s="80"/>
      <c r="M108" s="80"/>
      <c r="N108" s="80"/>
      <c r="O108" s="80"/>
      <c r="P108" s="82"/>
    </row>
    <row r="109" spans="1:16" x14ac:dyDescent="0.25">
      <c r="A109" s="84"/>
      <c r="B109" s="84"/>
      <c r="C109" s="95" t="s">
        <v>18</v>
      </c>
      <c r="D109" s="83">
        <v>0.12802000000000002</v>
      </c>
      <c r="E109" s="83">
        <v>0.12802000000000002</v>
      </c>
      <c r="F109" s="83">
        <v>0.12802000000000002</v>
      </c>
      <c r="G109" s="83">
        <v>0.12802000000000002</v>
      </c>
      <c r="H109" s="83">
        <v>0.17602000000000001</v>
      </c>
      <c r="I109" s="83">
        <v>0.22602</v>
      </c>
      <c r="K109" s="80"/>
      <c r="L109" s="80"/>
      <c r="M109" s="80"/>
      <c r="N109" s="80"/>
      <c r="O109" s="80"/>
      <c r="P109" s="82"/>
    </row>
    <row r="110" spans="1:16" x14ac:dyDescent="0.25">
      <c r="A110" s="84"/>
      <c r="B110" s="84"/>
      <c r="C110" s="96" t="s">
        <v>19</v>
      </c>
      <c r="D110" s="83">
        <v>2.0009999999999997E-3</v>
      </c>
      <c r="E110" s="83">
        <v>6.2629999999999995E-3</v>
      </c>
      <c r="F110" s="83">
        <v>8.7263000000000007E-2</v>
      </c>
      <c r="G110" s="83">
        <v>8.7263000000000007E-2</v>
      </c>
      <c r="H110" s="83">
        <v>8.7263000000000007E-2</v>
      </c>
      <c r="I110" s="83">
        <v>8.7263000000000007E-2</v>
      </c>
      <c r="K110" s="80"/>
      <c r="L110" s="80"/>
      <c r="M110" s="80"/>
      <c r="N110" s="80"/>
      <c r="O110" s="80"/>
      <c r="P110" s="82"/>
    </row>
    <row r="111" spans="1:16" ht="15.75" thickBot="1" x14ac:dyDescent="0.3">
      <c r="A111" s="84"/>
      <c r="B111" s="99"/>
      <c r="C111" s="89" t="s">
        <v>20</v>
      </c>
      <c r="D111" s="29">
        <v>70.010357999999997</v>
      </c>
      <c r="E111" s="29">
        <v>50.538110217000003</v>
      </c>
      <c r="F111" s="29">
        <v>50.388218988766276</v>
      </c>
      <c r="G111" s="29">
        <v>51.259985313766279</v>
      </c>
      <c r="H111" s="29">
        <v>51.307985313766281</v>
      </c>
      <c r="I111" s="29">
        <v>51.251905933847993</v>
      </c>
      <c r="J111" s="38"/>
      <c r="K111" s="80"/>
      <c r="L111" s="80"/>
      <c r="M111" s="80"/>
      <c r="N111" s="80"/>
      <c r="O111" s="38"/>
      <c r="P111" s="38"/>
    </row>
    <row r="112" spans="1:16" ht="15" customHeight="1" x14ac:dyDescent="0.25">
      <c r="A112" s="84"/>
      <c r="B112" s="38" t="s">
        <v>40</v>
      </c>
      <c r="C112" s="95" t="s">
        <v>9</v>
      </c>
      <c r="D112" s="28">
        <v>0.99696000000000007</v>
      </c>
      <c r="E112" s="28">
        <v>0.99696000000000007</v>
      </c>
      <c r="F112" s="28">
        <v>0.99696000000000007</v>
      </c>
      <c r="G112" s="28">
        <v>0.99696000000000007</v>
      </c>
      <c r="H112" s="28">
        <v>0.99696000000000007</v>
      </c>
      <c r="I112" s="28">
        <v>0.99696000000000007</v>
      </c>
    </row>
    <row r="113" spans="1:9" ht="15" customHeight="1" x14ac:dyDescent="0.25">
      <c r="A113" s="84"/>
      <c r="B113" s="98"/>
      <c r="C113" s="95" t="s">
        <v>88</v>
      </c>
      <c r="D113" s="83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0</v>
      </c>
    </row>
    <row r="114" spans="1:9" x14ac:dyDescent="0.25">
      <c r="A114" s="84"/>
      <c r="B114" s="84"/>
      <c r="C114" s="95" t="s">
        <v>10</v>
      </c>
      <c r="D114" s="83">
        <v>3.7551790000000005</v>
      </c>
      <c r="E114" s="83">
        <v>3.6191790000000004</v>
      </c>
      <c r="F114" s="83">
        <v>3.6191790000000004</v>
      </c>
      <c r="G114" s="83">
        <v>3.6191790000000004</v>
      </c>
      <c r="H114" s="83">
        <v>3.6191790000000004</v>
      </c>
      <c r="I114" s="83">
        <v>3.6191790000000004</v>
      </c>
    </row>
    <row r="115" spans="1:9" x14ac:dyDescent="0.25">
      <c r="A115" s="84"/>
      <c r="B115" s="84"/>
      <c r="C115" s="96" t="s">
        <v>82</v>
      </c>
      <c r="D115" s="83">
        <v>8.640581000000001</v>
      </c>
      <c r="E115" s="83">
        <v>7.1867849999999995</v>
      </c>
      <c r="F115" s="83">
        <v>7.1197850000000003</v>
      </c>
      <c r="G115" s="83">
        <v>7.0953409999999995</v>
      </c>
      <c r="H115" s="83">
        <v>7.0953409999999995</v>
      </c>
      <c r="I115" s="83">
        <v>7.0953409999999995</v>
      </c>
    </row>
    <row r="116" spans="1:9" x14ac:dyDescent="0.25">
      <c r="A116" s="84"/>
      <c r="B116" s="84"/>
      <c r="C116" s="96" t="s">
        <v>83</v>
      </c>
      <c r="D116" s="83">
        <v>0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</row>
    <row r="117" spans="1:9" x14ac:dyDescent="0.25">
      <c r="A117" s="84"/>
      <c r="B117" s="84"/>
      <c r="C117" s="95" t="s">
        <v>11</v>
      </c>
      <c r="D117" s="83">
        <v>0.30943999999999999</v>
      </c>
      <c r="E117" s="83">
        <v>0.30943999999999999</v>
      </c>
      <c r="F117" s="83">
        <v>0.30943999999999999</v>
      </c>
      <c r="G117" s="83">
        <v>0.30943999999999999</v>
      </c>
      <c r="H117" s="83">
        <v>0.30943999999999999</v>
      </c>
      <c r="I117" s="83">
        <v>0.30943999999999999</v>
      </c>
    </row>
    <row r="118" spans="1:9" x14ac:dyDescent="0.25">
      <c r="A118" s="84"/>
      <c r="B118" s="84"/>
      <c r="C118" s="95" t="s">
        <v>12</v>
      </c>
      <c r="D118" s="83">
        <v>1.0429999999999999</v>
      </c>
      <c r="E118" s="83">
        <v>1.0429999999999999</v>
      </c>
      <c r="F118" s="83">
        <v>1.0429999999999999</v>
      </c>
      <c r="G118" s="83">
        <v>1.0429999999999999</v>
      </c>
      <c r="H118" s="83">
        <v>1.0429999999999999</v>
      </c>
      <c r="I118" s="83">
        <v>1.0429999999999999</v>
      </c>
    </row>
    <row r="119" spans="1:9" x14ac:dyDescent="0.25">
      <c r="A119" s="84"/>
      <c r="B119" s="84"/>
      <c r="C119" s="95" t="s">
        <v>13</v>
      </c>
      <c r="D119" s="83">
        <v>3.5999999999999999E-3</v>
      </c>
      <c r="E119" s="83">
        <v>3.5999999999999999E-3</v>
      </c>
      <c r="F119" s="83">
        <v>3.5999999999999999E-3</v>
      </c>
      <c r="G119" s="83">
        <v>3.5999999999999999E-3</v>
      </c>
      <c r="H119" s="83">
        <v>3.5999999999999999E-3</v>
      </c>
      <c r="I119" s="83">
        <v>3.5999999999999999E-3</v>
      </c>
    </row>
    <row r="120" spans="1:9" x14ac:dyDescent="0.25">
      <c r="A120" s="84"/>
      <c r="B120" s="84"/>
      <c r="C120" s="95" t="s">
        <v>14</v>
      </c>
      <c r="D120" s="83">
        <v>0.60280400000000001</v>
      </c>
      <c r="E120" s="83">
        <v>0.92030400000000001</v>
      </c>
      <c r="F120" s="83">
        <v>1.020804</v>
      </c>
      <c r="G120" s="83">
        <v>1.020804</v>
      </c>
      <c r="H120" s="83">
        <v>1.020804</v>
      </c>
      <c r="I120" s="83">
        <v>1.020804</v>
      </c>
    </row>
    <row r="121" spans="1:9" x14ac:dyDescent="0.25">
      <c r="A121" s="84"/>
      <c r="B121" s="84"/>
      <c r="C121" s="95" t="s">
        <v>15</v>
      </c>
      <c r="D121" s="83">
        <v>1.4999999999999999E-2</v>
      </c>
      <c r="E121" s="83">
        <v>1.8200000000000001E-2</v>
      </c>
      <c r="F121" s="83">
        <v>1.8200000000000001E-2</v>
      </c>
      <c r="G121" s="83">
        <v>1.8200000000000001E-2</v>
      </c>
      <c r="H121" s="83">
        <v>1.8200000000000001E-2</v>
      </c>
      <c r="I121" s="83">
        <v>1.8200000000000001E-2</v>
      </c>
    </row>
    <row r="122" spans="1:9" x14ac:dyDescent="0.25">
      <c r="A122" s="84"/>
      <c r="B122" s="98"/>
      <c r="C122" s="96" t="s">
        <v>16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83">
        <v>0</v>
      </c>
    </row>
    <row r="123" spans="1:9" x14ac:dyDescent="0.25">
      <c r="A123" s="84"/>
      <c r="B123" s="98"/>
      <c r="C123" s="96" t="s">
        <v>17</v>
      </c>
      <c r="D123" s="83">
        <v>0</v>
      </c>
      <c r="E123" s="83">
        <v>0</v>
      </c>
      <c r="F123" s="83">
        <v>0</v>
      </c>
      <c r="G123" s="83">
        <v>0</v>
      </c>
      <c r="H123" s="83">
        <v>0</v>
      </c>
      <c r="I123" s="83">
        <v>0</v>
      </c>
    </row>
    <row r="124" spans="1:9" x14ac:dyDescent="0.25">
      <c r="A124" s="84"/>
      <c r="B124" s="84"/>
      <c r="C124" s="95" t="s">
        <v>18</v>
      </c>
      <c r="D124" s="83">
        <v>1.3273E-2</v>
      </c>
      <c r="E124" s="83">
        <v>1.3273E-2</v>
      </c>
      <c r="F124" s="83">
        <v>1.3273E-2</v>
      </c>
      <c r="G124" s="83">
        <v>1.3273E-2</v>
      </c>
      <c r="H124" s="83">
        <v>8.4818709999999992E-2</v>
      </c>
      <c r="I124" s="83">
        <v>0.100773</v>
      </c>
    </row>
    <row r="125" spans="1:9" x14ac:dyDescent="0.25">
      <c r="A125" s="84"/>
      <c r="B125" s="84"/>
      <c r="C125" s="96" t="s">
        <v>19</v>
      </c>
      <c r="D125" s="83">
        <v>0</v>
      </c>
      <c r="E125" s="83">
        <v>0</v>
      </c>
      <c r="F125" s="83">
        <v>0</v>
      </c>
      <c r="G125" s="83">
        <v>0</v>
      </c>
      <c r="H125" s="83">
        <v>0</v>
      </c>
      <c r="I125" s="83">
        <v>0</v>
      </c>
    </row>
    <row r="126" spans="1:9" ht="15.75" thickBot="1" x14ac:dyDescent="0.3">
      <c r="A126" s="84"/>
      <c r="B126" s="99"/>
      <c r="C126" s="89" t="s">
        <v>20</v>
      </c>
      <c r="D126" s="29">
        <v>15.379837000000002</v>
      </c>
      <c r="E126" s="29">
        <v>14.110741000000001</v>
      </c>
      <c r="F126" s="29">
        <v>14.144241000000001</v>
      </c>
      <c r="G126" s="29">
        <v>14.119797</v>
      </c>
      <c r="H126" s="29">
        <v>14.191342710000001</v>
      </c>
      <c r="I126" s="29">
        <v>14.207297000000001</v>
      </c>
    </row>
    <row r="127" spans="1:9" x14ac:dyDescent="0.25">
      <c r="A127" s="84"/>
      <c r="B127" s="38" t="s">
        <v>41</v>
      </c>
      <c r="C127" s="95" t="s">
        <v>9</v>
      </c>
      <c r="D127" s="28">
        <v>23.374503000000001</v>
      </c>
      <c r="E127" s="28">
        <v>23.964503000000001</v>
      </c>
      <c r="F127" s="28">
        <v>23.964503000000001</v>
      </c>
      <c r="G127" s="28">
        <v>23.964503000000001</v>
      </c>
      <c r="H127" s="28">
        <v>23.964503000000001</v>
      </c>
      <c r="I127" s="28">
        <v>23.964503000000001</v>
      </c>
    </row>
    <row r="128" spans="1:9" x14ac:dyDescent="0.25">
      <c r="A128" s="84"/>
      <c r="B128" s="98"/>
      <c r="C128" s="95" t="s">
        <v>88</v>
      </c>
      <c r="D128" s="83">
        <v>0</v>
      </c>
      <c r="E128" s="83">
        <v>0</v>
      </c>
      <c r="F128" s="83">
        <v>0</v>
      </c>
      <c r="G128" s="83">
        <v>0</v>
      </c>
      <c r="H128" s="83">
        <v>0</v>
      </c>
      <c r="I128" s="83">
        <v>0</v>
      </c>
    </row>
    <row r="129" spans="1:9" x14ac:dyDescent="0.25">
      <c r="A129" s="84"/>
      <c r="B129" s="84"/>
      <c r="C129" s="95" t="s">
        <v>10</v>
      </c>
      <c r="D129" s="83">
        <v>21.533242999999999</v>
      </c>
      <c r="E129" s="83">
        <v>21.491242999999997</v>
      </c>
      <c r="F129" s="83">
        <v>21.491242999999997</v>
      </c>
      <c r="G129" s="83">
        <v>21.491242999999997</v>
      </c>
      <c r="H129" s="83">
        <v>21.491242999999997</v>
      </c>
      <c r="I129" s="83">
        <v>21.491242999999997</v>
      </c>
    </row>
    <row r="130" spans="1:9" x14ac:dyDescent="0.25">
      <c r="A130" s="84"/>
      <c r="B130" s="84"/>
      <c r="C130" s="96" t="s">
        <v>82</v>
      </c>
      <c r="D130" s="83">
        <v>41.966975585</v>
      </c>
      <c r="E130" s="83">
        <v>37.875735331000001</v>
      </c>
      <c r="F130" s="83">
        <v>30.475468835000001</v>
      </c>
      <c r="G130" s="83">
        <v>31.124468834999998</v>
      </c>
      <c r="H130" s="83">
        <v>31.118743835000004</v>
      </c>
      <c r="I130" s="83">
        <v>31.118743835000004</v>
      </c>
    </row>
    <row r="131" spans="1:9" x14ac:dyDescent="0.25">
      <c r="A131" s="84"/>
      <c r="B131" s="84"/>
      <c r="C131" s="96" t="s">
        <v>83</v>
      </c>
      <c r="D131" s="83">
        <v>0</v>
      </c>
      <c r="E131" s="83">
        <v>0</v>
      </c>
      <c r="F131" s="83">
        <v>0</v>
      </c>
      <c r="G131" s="83">
        <v>0</v>
      </c>
      <c r="H131" s="83">
        <v>0</v>
      </c>
      <c r="I131" s="83">
        <v>0</v>
      </c>
    </row>
    <row r="132" spans="1:9" x14ac:dyDescent="0.25">
      <c r="A132" s="84"/>
      <c r="B132" s="84"/>
      <c r="C132" s="95" t="s">
        <v>11</v>
      </c>
      <c r="D132" s="83">
        <v>0.88578999999999997</v>
      </c>
      <c r="E132" s="83">
        <v>0</v>
      </c>
      <c r="F132" s="83">
        <v>0</v>
      </c>
      <c r="G132" s="83">
        <v>0</v>
      </c>
      <c r="H132" s="83">
        <v>0</v>
      </c>
      <c r="I132" s="83">
        <v>0</v>
      </c>
    </row>
    <row r="133" spans="1:9" x14ac:dyDescent="0.25">
      <c r="A133" s="84"/>
      <c r="B133" s="84"/>
      <c r="C133" s="95" t="s">
        <v>12</v>
      </c>
      <c r="D133" s="83">
        <v>17.259410047618999</v>
      </c>
      <c r="E133" s="83">
        <v>17.351091</v>
      </c>
      <c r="F133" s="83">
        <v>17.494940999999997</v>
      </c>
      <c r="G133" s="83">
        <v>21.928940999999998</v>
      </c>
      <c r="H133" s="83">
        <v>21.928940999999998</v>
      </c>
      <c r="I133" s="83">
        <v>21.928940999999998</v>
      </c>
    </row>
    <row r="134" spans="1:9" x14ac:dyDescent="0.25">
      <c r="A134" s="84"/>
      <c r="B134" s="84"/>
      <c r="C134" s="95" t="s">
        <v>13</v>
      </c>
      <c r="D134" s="83">
        <v>10.847075</v>
      </c>
      <c r="E134" s="83">
        <v>10.847075</v>
      </c>
      <c r="F134" s="83">
        <v>10.847075</v>
      </c>
      <c r="G134" s="83">
        <v>10.847075</v>
      </c>
      <c r="H134" s="83">
        <v>10.847075</v>
      </c>
      <c r="I134" s="83">
        <v>10.847075</v>
      </c>
    </row>
    <row r="135" spans="1:9" x14ac:dyDescent="0.25">
      <c r="A135" s="84"/>
      <c r="B135" s="84"/>
      <c r="C135" s="95" t="s">
        <v>14</v>
      </c>
      <c r="D135" s="83">
        <v>3.5999999999999994E-5</v>
      </c>
      <c r="E135" s="83">
        <v>0.100036</v>
      </c>
      <c r="F135" s="83">
        <v>0.19103600000000001</v>
      </c>
      <c r="G135" s="83">
        <v>0.19103600000000001</v>
      </c>
      <c r="H135" s="83">
        <v>0.39103599999999999</v>
      </c>
      <c r="I135" s="83">
        <v>0.39103599999999999</v>
      </c>
    </row>
    <row r="136" spans="1:9" x14ac:dyDescent="0.25">
      <c r="A136" s="84"/>
      <c r="B136" s="84"/>
      <c r="C136" s="95" t="s">
        <v>15</v>
      </c>
      <c r="D136" s="83">
        <v>0.33412799999999993</v>
      </c>
      <c r="E136" s="83">
        <v>0.38592799999999999</v>
      </c>
      <c r="F136" s="83">
        <v>0.38592799999999999</v>
      </c>
      <c r="G136" s="83">
        <v>0.38592799999999999</v>
      </c>
      <c r="H136" s="83">
        <v>0.475134483</v>
      </c>
      <c r="I136" s="83">
        <v>0.475134483</v>
      </c>
    </row>
    <row r="137" spans="1:9" x14ac:dyDescent="0.25">
      <c r="A137" s="84"/>
      <c r="B137" s="98"/>
      <c r="C137" s="96" t="s">
        <v>16</v>
      </c>
      <c r="D137" s="83">
        <v>0</v>
      </c>
      <c r="E137" s="83">
        <v>0</v>
      </c>
      <c r="F137" s="83">
        <v>0</v>
      </c>
      <c r="G137" s="83">
        <v>0</v>
      </c>
      <c r="H137" s="83">
        <v>0</v>
      </c>
      <c r="I137" s="83">
        <v>0</v>
      </c>
    </row>
    <row r="138" spans="1:9" x14ac:dyDescent="0.25">
      <c r="A138" s="84"/>
      <c r="B138" s="98"/>
      <c r="C138" s="96" t="s">
        <v>17</v>
      </c>
      <c r="D138" s="83">
        <v>0</v>
      </c>
      <c r="E138" s="83">
        <v>0</v>
      </c>
      <c r="F138" s="83">
        <v>0</v>
      </c>
      <c r="G138" s="83">
        <v>0</v>
      </c>
      <c r="H138" s="83">
        <v>0</v>
      </c>
      <c r="I138" s="83">
        <v>0</v>
      </c>
    </row>
    <row r="139" spans="1:9" x14ac:dyDescent="0.25">
      <c r="A139" s="84"/>
      <c r="B139" s="84"/>
      <c r="C139" s="95" t="s">
        <v>18</v>
      </c>
      <c r="D139" s="83">
        <v>0.14344499999999999</v>
      </c>
      <c r="E139" s="83">
        <v>0.24724499999999999</v>
      </c>
      <c r="F139" s="83">
        <v>0.27444499999999999</v>
      </c>
      <c r="G139" s="83">
        <v>0.27444499999999999</v>
      </c>
      <c r="H139" s="83">
        <v>0.27444499999999999</v>
      </c>
      <c r="I139" s="83">
        <v>0.45944499999999999</v>
      </c>
    </row>
    <row r="140" spans="1:9" x14ac:dyDescent="0.25">
      <c r="A140" s="84"/>
      <c r="B140" s="84"/>
      <c r="C140" s="96" t="s">
        <v>19</v>
      </c>
      <c r="D140" s="83">
        <v>0.128108</v>
      </c>
      <c r="E140" s="83">
        <v>0.15410799999999997</v>
      </c>
      <c r="F140" s="83">
        <v>0.15410799999999997</v>
      </c>
      <c r="G140" s="83">
        <v>0.15410799999999997</v>
      </c>
      <c r="H140" s="83">
        <v>0.15410799999999997</v>
      </c>
      <c r="I140" s="83">
        <v>0.15410799999999997</v>
      </c>
    </row>
    <row r="141" spans="1:9" ht="15.75" thickBot="1" x14ac:dyDescent="0.3">
      <c r="A141" s="84"/>
      <c r="B141" s="99"/>
      <c r="C141" s="89" t="s">
        <v>20</v>
      </c>
      <c r="D141" s="29">
        <v>116.472713632619</v>
      </c>
      <c r="E141" s="29">
        <v>112.416964331</v>
      </c>
      <c r="F141" s="29">
        <v>105.27874783499999</v>
      </c>
      <c r="G141" s="29">
        <v>110.36174783499999</v>
      </c>
      <c r="H141" s="29">
        <v>110.64522931800001</v>
      </c>
      <c r="I141" s="29">
        <v>110.83022931800001</v>
      </c>
    </row>
    <row r="142" spans="1:9" x14ac:dyDescent="0.25">
      <c r="A142" s="84"/>
      <c r="B142" s="38" t="s">
        <v>107</v>
      </c>
      <c r="C142" s="95" t="s">
        <v>9</v>
      </c>
      <c r="D142" s="176">
        <v>41.395501000000003</v>
      </c>
      <c r="E142" s="176">
        <v>41.293349974999998</v>
      </c>
      <c r="F142" s="176">
        <v>42.486349974999996</v>
      </c>
      <c r="G142" s="176">
        <v>42.486349974999996</v>
      </c>
      <c r="H142" s="176">
        <v>42.486349974999996</v>
      </c>
      <c r="I142" s="176">
        <v>42.486349974999996</v>
      </c>
    </row>
    <row r="143" spans="1:9" x14ac:dyDescent="0.25">
      <c r="A143" s="84"/>
      <c r="B143" s="98"/>
      <c r="C143" s="95" t="s">
        <v>88</v>
      </c>
      <c r="D143" s="174">
        <v>0</v>
      </c>
      <c r="E143" s="174">
        <v>0</v>
      </c>
      <c r="F143" s="174">
        <v>0</v>
      </c>
      <c r="G143" s="174">
        <v>0</v>
      </c>
      <c r="H143" s="174">
        <v>0</v>
      </c>
      <c r="I143" s="174">
        <v>0</v>
      </c>
    </row>
    <row r="144" spans="1:9" x14ac:dyDescent="0.25">
      <c r="A144" s="84"/>
      <c r="B144" s="84"/>
      <c r="C144" s="95" t="s">
        <v>10</v>
      </c>
      <c r="D144" s="174">
        <v>20.559671760999997</v>
      </c>
      <c r="E144" s="174">
        <v>18.809869761000002</v>
      </c>
      <c r="F144" s="174">
        <v>18.776269761000002</v>
      </c>
      <c r="G144" s="174">
        <v>18.776269761000002</v>
      </c>
      <c r="H144" s="174">
        <v>18.776269761000002</v>
      </c>
      <c r="I144" s="174">
        <v>18.776269761000002</v>
      </c>
    </row>
    <row r="145" spans="1:9" x14ac:dyDescent="0.25">
      <c r="A145" s="84"/>
      <c r="B145" s="84"/>
      <c r="C145" s="96" t="s">
        <v>82</v>
      </c>
      <c r="D145" s="174">
        <v>23.775478499999995</v>
      </c>
      <c r="E145" s="174">
        <v>22.747136175000001</v>
      </c>
      <c r="F145" s="174">
        <v>21.440459929607247</v>
      </c>
      <c r="G145" s="174">
        <v>21.280959929607246</v>
      </c>
      <c r="H145" s="174">
        <v>21.280939570361021</v>
      </c>
      <c r="I145" s="174">
        <v>21.280939570361021</v>
      </c>
    </row>
    <row r="146" spans="1:9" x14ac:dyDescent="0.25">
      <c r="A146" s="84"/>
      <c r="B146" s="84"/>
      <c r="C146" s="96" t="s">
        <v>83</v>
      </c>
      <c r="D146" s="174">
        <v>0</v>
      </c>
      <c r="E146" s="174">
        <v>0</v>
      </c>
      <c r="F146" s="174">
        <v>0</v>
      </c>
      <c r="G146" s="174">
        <v>0</v>
      </c>
      <c r="H146" s="174">
        <v>0</v>
      </c>
      <c r="I146" s="174">
        <v>0</v>
      </c>
    </row>
    <row r="147" spans="1:9" x14ac:dyDescent="0.25">
      <c r="A147" s="84"/>
      <c r="B147" s="84"/>
      <c r="C147" s="95" t="s">
        <v>11</v>
      </c>
      <c r="D147" s="174">
        <v>18.979505500000002</v>
      </c>
      <c r="E147" s="174">
        <v>3.337318475</v>
      </c>
      <c r="F147" s="174">
        <v>3.337318475</v>
      </c>
      <c r="G147" s="174">
        <v>3.337318475</v>
      </c>
      <c r="H147" s="174">
        <v>3.337318475</v>
      </c>
      <c r="I147" s="174">
        <v>3.337318475</v>
      </c>
    </row>
    <row r="148" spans="1:9" x14ac:dyDescent="0.25">
      <c r="A148" s="84"/>
      <c r="B148" s="84"/>
      <c r="C148" s="95" t="s">
        <v>12</v>
      </c>
      <c r="D148" s="174">
        <v>8.4249939999999999</v>
      </c>
      <c r="E148" s="174">
        <v>6.1749939999999999</v>
      </c>
      <c r="F148" s="174">
        <v>6.232494</v>
      </c>
      <c r="G148" s="174">
        <v>6.232494</v>
      </c>
      <c r="H148" s="174">
        <v>6.232494</v>
      </c>
      <c r="I148" s="174">
        <v>6.232494</v>
      </c>
    </row>
    <row r="149" spans="1:9" x14ac:dyDescent="0.25">
      <c r="A149" s="84"/>
      <c r="B149" s="84"/>
      <c r="C149" s="95" t="s">
        <v>13</v>
      </c>
      <c r="D149" s="174">
        <v>19.526842000000002</v>
      </c>
      <c r="E149" s="174">
        <v>19.531592</v>
      </c>
      <c r="F149" s="174">
        <v>19.531592</v>
      </c>
      <c r="G149" s="174">
        <v>19.535592000000001</v>
      </c>
      <c r="H149" s="174">
        <v>19.535592000000001</v>
      </c>
      <c r="I149" s="174">
        <v>19.535592000000001</v>
      </c>
    </row>
    <row r="150" spans="1:9" x14ac:dyDescent="0.25">
      <c r="A150" s="84"/>
      <c r="B150" s="84"/>
      <c r="C150" s="95" t="s">
        <v>14</v>
      </c>
      <c r="D150" s="174">
        <v>9.8801899999999989</v>
      </c>
      <c r="E150" s="174">
        <v>10.587027331</v>
      </c>
      <c r="F150" s="174">
        <v>11.025027331</v>
      </c>
      <c r="G150" s="174">
        <v>11.025027331</v>
      </c>
      <c r="H150" s="174">
        <v>11.441864613</v>
      </c>
      <c r="I150" s="174">
        <v>11.441864613</v>
      </c>
    </row>
    <row r="151" spans="1:9" x14ac:dyDescent="0.25">
      <c r="A151" s="84"/>
      <c r="B151" s="84"/>
      <c r="C151" s="95" t="s">
        <v>15</v>
      </c>
      <c r="D151" s="174">
        <v>0.788941</v>
      </c>
      <c r="E151" s="174">
        <v>0.788941</v>
      </c>
      <c r="F151" s="174">
        <v>0.788941</v>
      </c>
      <c r="G151" s="174">
        <v>0.788941</v>
      </c>
      <c r="H151" s="174">
        <v>0.788941</v>
      </c>
      <c r="I151" s="174">
        <v>0.788941</v>
      </c>
    </row>
    <row r="152" spans="1:9" x14ac:dyDescent="0.25">
      <c r="A152" s="84"/>
      <c r="B152" s="98"/>
      <c r="C152" s="96" t="s">
        <v>16</v>
      </c>
      <c r="D152" s="174">
        <v>0</v>
      </c>
      <c r="E152" s="174">
        <v>0</v>
      </c>
      <c r="F152" s="174">
        <v>0</v>
      </c>
      <c r="G152" s="174">
        <v>0</v>
      </c>
      <c r="H152" s="174">
        <v>0</v>
      </c>
      <c r="I152" s="174">
        <v>0</v>
      </c>
    </row>
    <row r="153" spans="1:9" x14ac:dyDescent="0.25">
      <c r="A153" s="84"/>
      <c r="B153" s="98"/>
      <c r="C153" s="96" t="s">
        <v>17</v>
      </c>
      <c r="D153" s="174">
        <v>0</v>
      </c>
      <c r="E153" s="174">
        <v>0</v>
      </c>
      <c r="F153" s="174">
        <v>0</v>
      </c>
      <c r="G153" s="174">
        <v>0</v>
      </c>
      <c r="H153" s="174">
        <v>0</v>
      </c>
      <c r="I153" s="174">
        <v>0</v>
      </c>
    </row>
    <row r="154" spans="1:9" x14ac:dyDescent="0.25">
      <c r="A154" s="84"/>
      <c r="B154" s="84"/>
      <c r="C154" s="95" t="s">
        <v>18</v>
      </c>
      <c r="D154" s="174">
        <v>2.4784329999999999</v>
      </c>
      <c r="E154" s="174">
        <v>2.5434329999999998</v>
      </c>
      <c r="F154" s="174">
        <v>3.0934330000000001</v>
      </c>
      <c r="G154" s="174">
        <v>3.6776629999999999</v>
      </c>
      <c r="H154" s="174">
        <v>4.2758472899999997</v>
      </c>
      <c r="I154" s="174">
        <v>5.5028472900000001</v>
      </c>
    </row>
    <row r="155" spans="1:9" x14ac:dyDescent="0.25">
      <c r="A155" s="84"/>
      <c r="B155" s="84"/>
      <c r="C155" s="96" t="s">
        <v>19</v>
      </c>
      <c r="D155" s="174">
        <v>0.11667000000000001</v>
      </c>
      <c r="E155" s="174">
        <v>0.11667000000000001</v>
      </c>
      <c r="F155" s="174">
        <v>0.11667000000000001</v>
      </c>
      <c r="G155" s="174">
        <v>0.11667000000000001</v>
      </c>
      <c r="H155" s="174">
        <v>0.11667000000000001</v>
      </c>
      <c r="I155" s="174">
        <v>0.11667000000000001</v>
      </c>
    </row>
    <row r="156" spans="1:9" ht="15.75" thickBot="1" x14ac:dyDescent="0.3">
      <c r="A156" s="84"/>
      <c r="B156" s="99"/>
      <c r="C156" s="89" t="s">
        <v>20</v>
      </c>
      <c r="D156" s="29">
        <v>145.92622676100001</v>
      </c>
      <c r="E156" s="29">
        <v>125.930331717</v>
      </c>
      <c r="F156" s="29">
        <v>126.82855547160725</v>
      </c>
      <c r="G156" s="29">
        <v>127.25728547160725</v>
      </c>
      <c r="H156" s="29">
        <v>128.27228668436101</v>
      </c>
      <c r="I156" s="29">
        <v>129.49928668436101</v>
      </c>
    </row>
    <row r="157" spans="1:9" x14ac:dyDescent="0.25">
      <c r="A157" s="84"/>
      <c r="B157" s="180" t="s">
        <v>106</v>
      </c>
      <c r="C157" s="95" t="s">
        <v>9</v>
      </c>
      <c r="D157" s="174">
        <v>37.917915000000001</v>
      </c>
      <c r="E157" s="174">
        <v>38.802989238000002</v>
      </c>
      <c r="F157" s="174">
        <v>39.570989238000003</v>
      </c>
      <c r="G157" s="174">
        <v>39.397749546</v>
      </c>
      <c r="H157" s="174">
        <v>39.397749546</v>
      </c>
      <c r="I157" s="174">
        <v>39.389010491999997</v>
      </c>
    </row>
    <row r="158" spans="1:9" x14ac:dyDescent="0.25">
      <c r="A158" s="84"/>
      <c r="B158" s="98"/>
      <c r="C158" s="95" t="s">
        <v>88</v>
      </c>
      <c r="D158" s="174">
        <v>0</v>
      </c>
      <c r="E158" s="174">
        <v>0</v>
      </c>
      <c r="F158" s="174">
        <v>0</v>
      </c>
      <c r="G158" s="174">
        <v>0</v>
      </c>
      <c r="H158" s="174">
        <v>0</v>
      </c>
      <c r="I158" s="174">
        <v>0</v>
      </c>
    </row>
    <row r="159" spans="1:9" x14ac:dyDescent="0.25">
      <c r="A159" s="84"/>
      <c r="B159" s="98"/>
      <c r="C159" s="95" t="s">
        <v>10</v>
      </c>
      <c r="D159" s="174">
        <v>9.3658419999999989</v>
      </c>
      <c r="E159" s="174">
        <v>9.3278420000000004</v>
      </c>
      <c r="F159" s="174">
        <v>9.315842</v>
      </c>
      <c r="G159" s="174">
        <v>9.315842</v>
      </c>
      <c r="H159" s="174">
        <v>9.3278420000000004</v>
      </c>
      <c r="I159" s="174">
        <v>9.3278420000000004</v>
      </c>
    </row>
    <row r="160" spans="1:9" x14ac:dyDescent="0.25">
      <c r="A160" s="84"/>
      <c r="B160" s="98"/>
      <c r="C160" s="96" t="s">
        <v>82</v>
      </c>
      <c r="D160" s="174">
        <v>34.330834312999997</v>
      </c>
      <c r="E160" s="174">
        <v>34.330834312999997</v>
      </c>
      <c r="F160" s="174">
        <v>33.193534313000001</v>
      </c>
      <c r="G160" s="174">
        <v>33.193534313000001</v>
      </c>
      <c r="H160" s="174">
        <v>32.386512318000001</v>
      </c>
      <c r="I160" s="174">
        <v>32.384133048110549</v>
      </c>
    </row>
    <row r="161" spans="1:9" x14ac:dyDescent="0.25">
      <c r="A161" s="84"/>
      <c r="B161" s="98"/>
      <c r="C161" s="96" t="s">
        <v>83</v>
      </c>
      <c r="D161" s="174">
        <v>0</v>
      </c>
      <c r="E161" s="174">
        <v>0</v>
      </c>
      <c r="F161" s="174">
        <v>0.4</v>
      </c>
      <c r="G161" s="174">
        <v>0.4</v>
      </c>
      <c r="H161" s="174">
        <v>0.4</v>
      </c>
      <c r="I161" s="174">
        <v>0.4</v>
      </c>
    </row>
    <row r="162" spans="1:9" x14ac:dyDescent="0.25">
      <c r="A162" s="84"/>
      <c r="B162" s="98"/>
      <c r="C162" s="95" t="s">
        <v>11</v>
      </c>
      <c r="D162" s="174">
        <v>23.642980000000001</v>
      </c>
      <c r="E162" s="174">
        <v>8.5972027830000002</v>
      </c>
      <c r="F162" s="174">
        <v>8.5972027830000002</v>
      </c>
      <c r="G162" s="174">
        <v>8.5972027830000002</v>
      </c>
      <c r="H162" s="174">
        <v>8.5972027830000002</v>
      </c>
      <c r="I162" s="174">
        <v>7.2488820660000002</v>
      </c>
    </row>
    <row r="163" spans="1:9" x14ac:dyDescent="0.25">
      <c r="A163" s="84"/>
      <c r="B163" s="98"/>
      <c r="C163" s="95" t="s">
        <v>12</v>
      </c>
      <c r="D163" s="174">
        <v>6.2184901234567906</v>
      </c>
      <c r="E163" s="174">
        <v>4.9743901234567902</v>
      </c>
      <c r="F163" s="174">
        <v>4.9743901234567902</v>
      </c>
      <c r="G163" s="174">
        <v>4.9743901234567902</v>
      </c>
      <c r="H163" s="174">
        <v>4.9743901234567902</v>
      </c>
      <c r="I163" s="174">
        <v>4.9743901234567902</v>
      </c>
    </row>
    <row r="164" spans="1:9" x14ac:dyDescent="0.25">
      <c r="A164" s="84"/>
      <c r="B164" s="98"/>
      <c r="C164" s="95" t="s">
        <v>13</v>
      </c>
      <c r="D164" s="174">
        <v>3.3526349999999998</v>
      </c>
      <c r="E164" s="174">
        <v>3.326635</v>
      </c>
      <c r="F164" s="174">
        <v>3.3206349999999998</v>
      </c>
      <c r="G164" s="174">
        <v>3.3206349999999998</v>
      </c>
      <c r="H164" s="174">
        <v>3.3206349999999998</v>
      </c>
      <c r="I164" s="174">
        <v>3.3206349999999998</v>
      </c>
    </row>
    <row r="165" spans="1:9" x14ac:dyDescent="0.25">
      <c r="A165" s="84"/>
      <c r="B165" s="98"/>
      <c r="C165" s="95" t="s">
        <v>14</v>
      </c>
      <c r="D165" s="174">
        <v>13.252893999999998</v>
      </c>
      <c r="E165" s="174">
        <v>13.403893999999998</v>
      </c>
      <c r="F165" s="174">
        <v>13.403893999999998</v>
      </c>
      <c r="G165" s="174">
        <v>13.403893999999998</v>
      </c>
      <c r="H165" s="174">
        <v>13.403893999999998</v>
      </c>
      <c r="I165" s="174">
        <v>13.403893999999998</v>
      </c>
    </row>
    <row r="166" spans="1:9" x14ac:dyDescent="0.25">
      <c r="A166" s="84"/>
      <c r="B166" s="98"/>
      <c r="C166" s="95" t="s">
        <v>15</v>
      </c>
      <c r="D166" s="174">
        <v>0.14848500000000003</v>
      </c>
      <c r="E166" s="174">
        <v>0.14848500000000003</v>
      </c>
      <c r="F166" s="174">
        <v>0.14848500000000003</v>
      </c>
      <c r="G166" s="174">
        <v>0.14848500000000003</v>
      </c>
      <c r="H166" s="174">
        <v>0.14848500000000003</v>
      </c>
      <c r="I166" s="174">
        <v>0.14848500000000003</v>
      </c>
    </row>
    <row r="167" spans="1:9" x14ac:dyDescent="0.25">
      <c r="A167" s="84"/>
      <c r="B167" s="98"/>
      <c r="C167" s="96" t="s">
        <v>16</v>
      </c>
      <c r="D167" s="174">
        <v>0</v>
      </c>
      <c r="E167" s="174">
        <v>0</v>
      </c>
      <c r="F167" s="174">
        <v>0</v>
      </c>
      <c r="G167" s="174">
        <v>0</v>
      </c>
      <c r="H167" s="174">
        <v>0</v>
      </c>
      <c r="I167" s="174">
        <v>0</v>
      </c>
    </row>
    <row r="168" spans="1:9" x14ac:dyDescent="0.25">
      <c r="A168" s="84"/>
      <c r="B168" s="98"/>
      <c r="C168" s="96" t="s">
        <v>17</v>
      </c>
      <c r="D168" s="174">
        <v>0</v>
      </c>
      <c r="E168" s="174">
        <v>0</v>
      </c>
      <c r="F168" s="174">
        <v>0</v>
      </c>
      <c r="G168" s="174">
        <v>0</v>
      </c>
      <c r="H168" s="174">
        <v>0</v>
      </c>
      <c r="I168" s="174">
        <v>0</v>
      </c>
    </row>
    <row r="169" spans="1:9" x14ac:dyDescent="0.25">
      <c r="A169" s="84"/>
      <c r="B169" s="98"/>
      <c r="C169" s="95" t="s">
        <v>18</v>
      </c>
      <c r="D169" s="174">
        <v>0.111846</v>
      </c>
      <c r="E169" s="174">
        <v>0.111846</v>
      </c>
      <c r="F169" s="174">
        <v>0.111846</v>
      </c>
      <c r="G169" s="174">
        <v>0.111846</v>
      </c>
      <c r="H169" s="174">
        <v>0.111846</v>
      </c>
      <c r="I169" s="174">
        <v>0.30004742000000001</v>
      </c>
    </row>
    <row r="170" spans="1:9" x14ac:dyDescent="0.25">
      <c r="A170" s="84"/>
      <c r="B170" s="98"/>
      <c r="C170" s="96" t="s">
        <v>19</v>
      </c>
      <c r="D170" s="174">
        <v>0.33600800000000003</v>
      </c>
      <c r="E170" s="174">
        <v>0.33600800000000003</v>
      </c>
      <c r="F170" s="174">
        <v>0.33600800000000003</v>
      </c>
      <c r="G170" s="174">
        <v>0.33600800000000003</v>
      </c>
      <c r="H170" s="174">
        <v>0.33600800000000003</v>
      </c>
      <c r="I170" s="174">
        <v>0.33600800000000003</v>
      </c>
    </row>
    <row r="171" spans="1:9" ht="15.75" thickBot="1" x14ac:dyDescent="0.3">
      <c r="A171" s="84"/>
      <c r="B171" s="99"/>
      <c r="C171" s="89" t="s">
        <v>20</v>
      </c>
      <c r="D171" s="175">
        <v>128.67792943645679</v>
      </c>
      <c r="E171" s="175">
        <v>113.36012645745677</v>
      </c>
      <c r="F171" s="175">
        <v>113.37282645745677</v>
      </c>
      <c r="G171" s="175">
        <v>113.19958676545677</v>
      </c>
      <c r="H171" s="175">
        <v>112.40456477045679</v>
      </c>
      <c r="I171" s="175">
        <v>111.23332714956733</v>
      </c>
    </row>
    <row r="172" spans="1:9" x14ac:dyDescent="0.25">
      <c r="A172" s="84"/>
      <c r="B172" s="38" t="s">
        <v>33</v>
      </c>
      <c r="C172" s="95" t="s">
        <v>9</v>
      </c>
      <c r="D172" s="28">
        <v>23.326802999999998</v>
      </c>
      <c r="E172" s="28">
        <v>24.545802999999999</v>
      </c>
      <c r="F172" s="28">
        <v>24.586522633000001</v>
      </c>
      <c r="G172" s="28">
        <v>24.662784011999999</v>
      </c>
      <c r="H172" s="28">
        <v>24.744135622999998</v>
      </c>
      <c r="I172" s="28">
        <v>26.594041581999999</v>
      </c>
    </row>
    <row r="173" spans="1:9" x14ac:dyDescent="0.25">
      <c r="A173" s="84"/>
      <c r="B173" s="98"/>
      <c r="C173" s="95" t="s">
        <v>88</v>
      </c>
      <c r="D173" s="83">
        <v>0</v>
      </c>
      <c r="E173" s="83">
        <v>0</v>
      </c>
      <c r="F173" s="83">
        <v>0</v>
      </c>
      <c r="G173" s="83">
        <v>0</v>
      </c>
      <c r="H173" s="83">
        <v>0</v>
      </c>
      <c r="I173" s="83">
        <v>0</v>
      </c>
    </row>
    <row r="174" spans="1:9" x14ac:dyDescent="0.25">
      <c r="A174" s="84"/>
      <c r="B174" s="84"/>
      <c r="C174" s="95" t="s">
        <v>10</v>
      </c>
      <c r="D174" s="83">
        <v>11.041652769999999</v>
      </c>
      <c r="E174" s="83">
        <v>11.031698936</v>
      </c>
      <c r="F174" s="83">
        <v>11.031698936</v>
      </c>
      <c r="G174" s="83">
        <v>10.410698935999999</v>
      </c>
      <c r="H174" s="83">
        <v>10.410698935999999</v>
      </c>
      <c r="I174" s="83">
        <v>10.410698935999999</v>
      </c>
    </row>
    <row r="175" spans="1:9" x14ac:dyDescent="0.25">
      <c r="A175" s="84"/>
      <c r="B175" s="84"/>
      <c r="C175" s="96" t="s">
        <v>82</v>
      </c>
      <c r="D175" s="83">
        <v>9.3931780000000007</v>
      </c>
      <c r="E175" s="83">
        <v>9.1431780000000007</v>
      </c>
      <c r="F175" s="83">
        <v>8.0326641779999992</v>
      </c>
      <c r="G175" s="83">
        <v>7.1666641779999996</v>
      </c>
      <c r="H175" s="83">
        <v>7.1657897471105532</v>
      </c>
      <c r="I175" s="83">
        <v>7.1657897471105532</v>
      </c>
    </row>
    <row r="176" spans="1:9" x14ac:dyDescent="0.25">
      <c r="A176" s="84"/>
      <c r="B176" s="84"/>
      <c r="C176" s="96" t="s">
        <v>83</v>
      </c>
      <c r="D176" s="83">
        <v>0</v>
      </c>
      <c r="E176" s="83">
        <v>0</v>
      </c>
      <c r="F176" s="83">
        <v>0</v>
      </c>
      <c r="G176" s="83">
        <v>0</v>
      </c>
      <c r="H176" s="83">
        <v>0</v>
      </c>
      <c r="I176" s="83">
        <v>0</v>
      </c>
    </row>
    <row r="177" spans="1:9" x14ac:dyDescent="0.25">
      <c r="A177" s="84"/>
      <c r="B177" s="84"/>
      <c r="C177" s="95" t="s">
        <v>11</v>
      </c>
      <c r="D177" s="83">
        <v>8.0298300000000005</v>
      </c>
      <c r="E177" s="83">
        <v>3.2098036299999997</v>
      </c>
      <c r="F177" s="83">
        <v>3.2098036299999997</v>
      </c>
      <c r="G177" s="83">
        <v>3.2098036299999997</v>
      </c>
      <c r="H177" s="83">
        <v>3.2098036299999997</v>
      </c>
      <c r="I177" s="83">
        <v>3.2098036299999997</v>
      </c>
    </row>
    <row r="178" spans="1:9" x14ac:dyDescent="0.25">
      <c r="A178" s="84"/>
      <c r="B178" s="84"/>
      <c r="C178" s="95" t="s">
        <v>12</v>
      </c>
      <c r="D178" s="83">
        <v>3.4863499999999998</v>
      </c>
      <c r="E178" s="83">
        <v>3.4863499999999998</v>
      </c>
      <c r="F178" s="83">
        <v>3.4863499999999998</v>
      </c>
      <c r="G178" s="83">
        <v>3.4863499999999998</v>
      </c>
      <c r="H178" s="83">
        <v>3.4863499999999998</v>
      </c>
      <c r="I178" s="83">
        <v>3.4863499999999998</v>
      </c>
    </row>
    <row r="179" spans="1:9" x14ac:dyDescent="0.25">
      <c r="A179" s="84"/>
      <c r="B179" s="84"/>
      <c r="C179" s="95" t="s">
        <v>13</v>
      </c>
      <c r="D179" s="83">
        <v>5.45E-2</v>
      </c>
      <c r="E179" s="83">
        <v>5.45E-2</v>
      </c>
      <c r="F179" s="83">
        <v>5.45E-2</v>
      </c>
      <c r="G179" s="83">
        <v>5.45E-2</v>
      </c>
      <c r="H179" s="83">
        <v>5.45E-2</v>
      </c>
      <c r="I179" s="83">
        <v>5.45E-2</v>
      </c>
    </row>
    <row r="180" spans="1:9" x14ac:dyDescent="0.25">
      <c r="A180" s="84"/>
      <c r="B180" s="84"/>
      <c r="C180" s="95" t="s">
        <v>14</v>
      </c>
      <c r="D180" s="83">
        <v>0</v>
      </c>
      <c r="E180" s="83">
        <v>0</v>
      </c>
      <c r="F180" s="83">
        <v>0</v>
      </c>
      <c r="G180" s="83">
        <v>0</v>
      </c>
      <c r="H180" s="83">
        <v>0</v>
      </c>
      <c r="I180" s="83">
        <v>0</v>
      </c>
    </row>
    <row r="181" spans="1:9" x14ac:dyDescent="0.25">
      <c r="A181" s="84"/>
      <c r="B181" s="84"/>
      <c r="C181" s="95" t="s">
        <v>15</v>
      </c>
      <c r="D181" s="83">
        <v>0.37269000000000002</v>
      </c>
      <c r="E181" s="83">
        <v>0.37269000000000002</v>
      </c>
      <c r="F181" s="83">
        <v>0.37269000000000002</v>
      </c>
      <c r="G181" s="83">
        <v>0.37269000000000002</v>
      </c>
      <c r="H181" s="83">
        <v>0.37269000000000002</v>
      </c>
      <c r="I181" s="83">
        <v>0.37269000000000002</v>
      </c>
    </row>
    <row r="182" spans="1:9" x14ac:dyDescent="0.25">
      <c r="A182" s="84"/>
      <c r="B182" s="98"/>
      <c r="C182" s="96" t="s">
        <v>16</v>
      </c>
      <c r="D182" s="83">
        <v>0</v>
      </c>
      <c r="E182" s="83">
        <v>0</v>
      </c>
      <c r="F182" s="83">
        <v>0</v>
      </c>
      <c r="G182" s="83">
        <v>0</v>
      </c>
      <c r="H182" s="83">
        <v>0</v>
      </c>
      <c r="I182" s="83">
        <v>0</v>
      </c>
    </row>
    <row r="183" spans="1:9" x14ac:dyDescent="0.25">
      <c r="A183" s="84"/>
      <c r="B183" s="98"/>
      <c r="C183" s="96" t="s">
        <v>17</v>
      </c>
      <c r="D183" s="83">
        <v>0</v>
      </c>
      <c r="E183" s="83">
        <v>0</v>
      </c>
      <c r="F183" s="83">
        <v>0</v>
      </c>
      <c r="G183" s="83">
        <v>0</v>
      </c>
      <c r="H183" s="83">
        <v>0</v>
      </c>
      <c r="I183" s="83">
        <v>0</v>
      </c>
    </row>
    <row r="184" spans="1:9" x14ac:dyDescent="0.25">
      <c r="A184" s="84"/>
      <c r="B184" s="84"/>
      <c r="C184" s="95" t="s">
        <v>18</v>
      </c>
      <c r="D184" s="83">
        <v>4.07E-2</v>
      </c>
      <c r="E184" s="83">
        <v>4.07E-2</v>
      </c>
      <c r="F184" s="83">
        <v>4.07E-2</v>
      </c>
      <c r="G184" s="83">
        <v>4.07E-2</v>
      </c>
      <c r="H184" s="83">
        <v>4.07E-2</v>
      </c>
      <c r="I184" s="83">
        <v>4.07E-2</v>
      </c>
    </row>
    <row r="185" spans="1:9" x14ac:dyDescent="0.25">
      <c r="A185" s="84"/>
      <c r="B185" s="84"/>
      <c r="C185" s="96" t="s">
        <v>19</v>
      </c>
      <c r="D185" s="83">
        <v>0.38783799999999996</v>
      </c>
      <c r="E185" s="83">
        <v>0.38783799999999996</v>
      </c>
      <c r="F185" s="83">
        <v>0.48283799999999999</v>
      </c>
      <c r="G185" s="83">
        <v>0.48283799999999999</v>
      </c>
      <c r="H185" s="83">
        <v>0.48283799999999999</v>
      </c>
      <c r="I185" s="83">
        <v>0.48283799999999999</v>
      </c>
    </row>
    <row r="186" spans="1:9" ht="15.75" thickBot="1" x14ac:dyDescent="0.3">
      <c r="A186" s="84"/>
      <c r="B186" s="99"/>
      <c r="C186" s="89" t="s">
        <v>20</v>
      </c>
      <c r="D186" s="29">
        <v>56.133541769999994</v>
      </c>
      <c r="E186" s="29">
        <v>52.272561565999993</v>
      </c>
      <c r="F186" s="29">
        <v>51.297767377</v>
      </c>
      <c r="G186" s="29">
        <v>49.887028755999992</v>
      </c>
      <c r="H186" s="29">
        <v>49.967505936110541</v>
      </c>
      <c r="I186" s="29">
        <v>51.817411895110553</v>
      </c>
    </row>
    <row r="187" spans="1:9" x14ac:dyDescent="0.25">
      <c r="A187" s="84"/>
      <c r="B187" s="38" t="s">
        <v>37</v>
      </c>
      <c r="C187" s="95" t="s">
        <v>9</v>
      </c>
      <c r="D187" s="28">
        <v>8.4083610000000011</v>
      </c>
      <c r="E187" s="28">
        <v>9.0373610000000006</v>
      </c>
      <c r="F187" s="28">
        <v>9.0373610000000006</v>
      </c>
      <c r="G187" s="28">
        <v>9.0373610000000006</v>
      </c>
      <c r="H187" s="28">
        <v>9.0373610000000006</v>
      </c>
      <c r="I187" s="28">
        <v>9.0373610000000006</v>
      </c>
    </row>
    <row r="188" spans="1:9" x14ac:dyDescent="0.25">
      <c r="A188" s="84"/>
      <c r="B188" s="98"/>
      <c r="C188" s="95" t="s">
        <v>88</v>
      </c>
      <c r="D188" s="83">
        <v>0</v>
      </c>
      <c r="E188" s="83">
        <v>0</v>
      </c>
      <c r="F188" s="83">
        <v>0</v>
      </c>
      <c r="G188" s="83">
        <v>0</v>
      </c>
      <c r="H188" s="83">
        <v>0</v>
      </c>
      <c r="I188" s="83">
        <v>0</v>
      </c>
    </row>
    <row r="189" spans="1:9" x14ac:dyDescent="0.25">
      <c r="A189" s="84"/>
      <c r="B189" s="84"/>
      <c r="C189" s="95" t="s">
        <v>10</v>
      </c>
      <c r="D189" s="83">
        <v>2.5647699999999993</v>
      </c>
      <c r="E189" s="83">
        <v>2.5647699999999993</v>
      </c>
      <c r="F189" s="83">
        <v>2.5647699999999993</v>
      </c>
      <c r="G189" s="83">
        <v>2.5647699999999993</v>
      </c>
      <c r="H189" s="83">
        <v>2.5647699999999993</v>
      </c>
      <c r="I189" s="83">
        <v>2.5647699999999993</v>
      </c>
    </row>
    <row r="190" spans="1:9" x14ac:dyDescent="0.25">
      <c r="A190" s="84"/>
      <c r="B190" s="84"/>
      <c r="C190" s="96" t="s">
        <v>82</v>
      </c>
      <c r="D190" s="83">
        <v>11.348791549999998</v>
      </c>
      <c r="E190" s="83">
        <v>11.125791549999999</v>
      </c>
      <c r="F190" s="83">
        <v>8.9375278789999992</v>
      </c>
      <c r="G190" s="83">
        <v>8.9375278789999992</v>
      </c>
      <c r="H190" s="83">
        <v>8.9371822698090497</v>
      </c>
      <c r="I190" s="83">
        <v>8.9318822698090496</v>
      </c>
    </row>
    <row r="191" spans="1:9" x14ac:dyDescent="0.25">
      <c r="A191" s="84"/>
      <c r="B191" s="84"/>
      <c r="C191" s="96" t="s">
        <v>83</v>
      </c>
      <c r="D191" s="83">
        <v>0</v>
      </c>
      <c r="E191" s="83">
        <v>0</v>
      </c>
      <c r="F191" s="83">
        <v>0</v>
      </c>
      <c r="G191" s="83">
        <v>0</v>
      </c>
      <c r="H191" s="83">
        <v>0</v>
      </c>
      <c r="I191" s="83">
        <v>0</v>
      </c>
    </row>
    <row r="192" spans="1:9" x14ac:dyDescent="0.25">
      <c r="A192" s="84"/>
      <c r="B192" s="84"/>
      <c r="C192" s="95" t="s">
        <v>11</v>
      </c>
      <c r="D192" s="83">
        <v>0.75699000000000005</v>
      </c>
      <c r="E192" s="83">
        <v>2.2204460492503131E-18</v>
      </c>
      <c r="F192" s="83">
        <v>2.2204460492503131E-18</v>
      </c>
      <c r="G192" s="83">
        <v>2.2204460492503131E-18</v>
      </c>
      <c r="H192" s="83">
        <v>2.2204460492503131E-18</v>
      </c>
      <c r="I192" s="83">
        <v>2.2204460492503131E-18</v>
      </c>
    </row>
    <row r="193" spans="1:9" x14ac:dyDescent="0.25">
      <c r="A193" s="84"/>
      <c r="B193" s="84"/>
      <c r="C193" s="95" t="s">
        <v>12</v>
      </c>
      <c r="D193" s="83">
        <v>1.131</v>
      </c>
      <c r="E193" s="83">
        <v>1.131</v>
      </c>
      <c r="F193" s="83">
        <v>1.2441000000000002</v>
      </c>
      <c r="G193" s="83">
        <v>1.2441000000000002</v>
      </c>
      <c r="H193" s="83">
        <v>1.2441000000000002</v>
      </c>
      <c r="I193" s="83">
        <v>1.2441000000000002</v>
      </c>
    </row>
    <row r="194" spans="1:9" x14ac:dyDescent="0.25">
      <c r="A194" s="84"/>
      <c r="B194" s="84"/>
      <c r="C194" s="95" t="s">
        <v>13</v>
      </c>
      <c r="D194" s="83">
        <v>32.656320000000001</v>
      </c>
      <c r="E194" s="83">
        <v>32.687820000000002</v>
      </c>
      <c r="F194" s="83">
        <v>32.719859999999997</v>
      </c>
      <c r="G194" s="83">
        <v>32.533460000000005</v>
      </c>
      <c r="H194" s="83">
        <v>32.253860000000003</v>
      </c>
      <c r="I194" s="83">
        <v>31.787860000000006</v>
      </c>
    </row>
    <row r="195" spans="1:9" x14ac:dyDescent="0.25">
      <c r="A195" s="84"/>
      <c r="B195" s="84"/>
      <c r="C195" s="95" t="s">
        <v>14</v>
      </c>
      <c r="D195" s="83">
        <v>8.8926470000000002</v>
      </c>
      <c r="E195" s="83">
        <v>9.953647001000002</v>
      </c>
      <c r="F195" s="83">
        <v>10.154647001000001</v>
      </c>
      <c r="G195" s="83">
        <v>10.154647001000001</v>
      </c>
      <c r="H195" s="83">
        <v>10.154647001000001</v>
      </c>
      <c r="I195" s="83">
        <v>10.154647001000001</v>
      </c>
    </row>
    <row r="196" spans="1:9" x14ac:dyDescent="0.25">
      <c r="A196" s="84"/>
      <c r="B196" s="84"/>
      <c r="C196" s="95" t="s">
        <v>15</v>
      </c>
      <c r="D196" s="83">
        <v>0.36310300000000001</v>
      </c>
      <c r="E196" s="83">
        <v>0.36310300000000001</v>
      </c>
      <c r="F196" s="83">
        <v>0.36310300000000001</v>
      </c>
      <c r="G196" s="83">
        <v>0.36310300000000001</v>
      </c>
      <c r="H196" s="83">
        <v>0.36310300000000001</v>
      </c>
      <c r="I196" s="83">
        <v>0.36310300000000001</v>
      </c>
    </row>
    <row r="197" spans="1:9" x14ac:dyDescent="0.25">
      <c r="A197" s="84"/>
      <c r="B197" s="98"/>
      <c r="C197" s="96" t="s">
        <v>16</v>
      </c>
      <c r="D197" s="83">
        <v>0</v>
      </c>
      <c r="E197" s="83">
        <v>0</v>
      </c>
      <c r="F197" s="83">
        <v>0</v>
      </c>
      <c r="G197" s="83">
        <v>0</v>
      </c>
      <c r="H197" s="83">
        <v>0</v>
      </c>
      <c r="I197" s="83">
        <v>0</v>
      </c>
    </row>
    <row r="198" spans="1:9" x14ac:dyDescent="0.25">
      <c r="A198" s="84"/>
      <c r="B198" s="98"/>
      <c r="C198" s="96" t="s">
        <v>17</v>
      </c>
      <c r="D198" s="83">
        <v>0</v>
      </c>
      <c r="E198" s="83">
        <v>0</v>
      </c>
      <c r="F198" s="83">
        <v>0</v>
      </c>
      <c r="G198" s="83">
        <v>0</v>
      </c>
      <c r="H198" s="83">
        <v>0</v>
      </c>
      <c r="I198" s="83">
        <v>0</v>
      </c>
    </row>
    <row r="199" spans="1:9" x14ac:dyDescent="0.25">
      <c r="A199" s="84"/>
      <c r="B199" s="84"/>
      <c r="C199" s="95" t="s">
        <v>18</v>
      </c>
      <c r="D199" s="83">
        <v>0.63264000000000009</v>
      </c>
      <c r="E199" s="83">
        <v>0.76994000000000007</v>
      </c>
      <c r="F199" s="83">
        <v>0.87524076100000003</v>
      </c>
      <c r="G199" s="83">
        <v>0.90324076100000006</v>
      </c>
      <c r="H199" s="83">
        <v>0.90324076100000006</v>
      </c>
      <c r="I199" s="83">
        <v>0.94745505100000005</v>
      </c>
    </row>
    <row r="200" spans="1:9" x14ac:dyDescent="0.25">
      <c r="A200" s="84"/>
      <c r="B200" s="84"/>
      <c r="C200" s="96" t="s">
        <v>19</v>
      </c>
      <c r="D200" s="83">
        <v>6.0147999999999993E-2</v>
      </c>
      <c r="E200" s="83">
        <v>6.0147999999999993E-2</v>
      </c>
      <c r="F200" s="83">
        <v>6.0147999999999993E-2</v>
      </c>
      <c r="G200" s="83">
        <v>6.0147999999999993E-2</v>
      </c>
      <c r="H200" s="83">
        <v>6.0147999999999993E-2</v>
      </c>
      <c r="I200" s="83">
        <v>6.0147999999999993E-2</v>
      </c>
    </row>
    <row r="201" spans="1:9" ht="15.75" thickBot="1" x14ac:dyDescent="0.3">
      <c r="A201" s="84"/>
      <c r="B201" s="99"/>
      <c r="C201" s="89" t="s">
        <v>20</v>
      </c>
      <c r="D201" s="29">
        <v>66.814770549999992</v>
      </c>
      <c r="E201" s="29">
        <v>67.693580551000011</v>
      </c>
      <c r="F201" s="29">
        <v>65.956757640999996</v>
      </c>
      <c r="G201" s="29">
        <v>65.79835764100001</v>
      </c>
      <c r="H201" s="29">
        <v>65.518412031809049</v>
      </c>
      <c r="I201" s="29">
        <v>65.091326321809063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7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95" customWidth="1"/>
    <col min="2" max="2" width="38.28515625" style="95" bestFit="1" customWidth="1"/>
    <col min="3" max="3" width="27.140625" style="95" bestFit="1" customWidth="1"/>
    <col min="4" max="9" width="10.85546875" style="95" customWidth="1"/>
    <col min="10" max="16384" width="9.140625" style="95"/>
  </cols>
  <sheetData>
    <row r="1" spans="1:29" ht="15.75" thickBot="1" x14ac:dyDescent="0.3">
      <c r="A1" s="7"/>
    </row>
    <row r="2" spans="1:29" s="34" customFormat="1" ht="19.5" thickBot="1" x14ac:dyDescent="0.3">
      <c r="A2" s="7"/>
      <c r="B2" s="181" t="s">
        <v>7</v>
      </c>
      <c r="C2" s="182"/>
      <c r="D2" s="182"/>
      <c r="E2" s="182"/>
      <c r="F2" s="182"/>
      <c r="G2" s="182"/>
      <c r="H2" s="182"/>
      <c r="I2" s="182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</row>
    <row r="3" spans="1:29" x14ac:dyDescent="0.25">
      <c r="A3" s="7"/>
      <c r="B3" s="93" t="s">
        <v>104</v>
      </c>
    </row>
    <row r="4" spans="1:29" x14ac:dyDescent="0.25">
      <c r="B4" s="149">
        <v>41715</v>
      </c>
    </row>
    <row r="5" spans="1:29" x14ac:dyDescent="0.25">
      <c r="B5" s="147"/>
    </row>
    <row r="6" spans="1:29" ht="15.75" thickBot="1" x14ac:dyDescent="0.3">
      <c r="A6" s="27"/>
      <c r="B6" s="5"/>
      <c r="C6" s="6"/>
      <c r="D6" s="6">
        <v>2013</v>
      </c>
      <c r="E6" s="6">
        <v>2014</v>
      </c>
      <c r="F6" s="6">
        <v>2016</v>
      </c>
      <c r="G6" s="6">
        <v>2018</v>
      </c>
      <c r="H6" s="6">
        <v>2020</v>
      </c>
      <c r="I6" s="6">
        <v>2025</v>
      </c>
    </row>
    <row r="7" spans="1:29" x14ac:dyDescent="0.25">
      <c r="B7" s="38" t="s">
        <v>8</v>
      </c>
      <c r="C7" s="95" t="s">
        <v>9</v>
      </c>
      <c r="D7" s="3">
        <v>0.54421714796535514</v>
      </c>
      <c r="E7" s="3">
        <v>0.55801924793119639</v>
      </c>
      <c r="F7" s="3">
        <v>0.53974323355969556</v>
      </c>
      <c r="G7" s="3">
        <v>0.50833046481691124</v>
      </c>
      <c r="H7" s="3">
        <v>0.49588268760123305</v>
      </c>
      <c r="I7" s="3">
        <v>0.49211723598269697</v>
      </c>
    </row>
    <row r="8" spans="1:29" x14ac:dyDescent="0.25">
      <c r="B8" s="38"/>
      <c r="C8" s="95" t="s">
        <v>88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</row>
    <row r="9" spans="1:29" x14ac:dyDescent="0.25">
      <c r="C9" s="95" t="s">
        <v>10</v>
      </c>
      <c r="D9" s="86">
        <v>5.3212453395353319E-2</v>
      </c>
      <c r="E9" s="86">
        <v>6.3743133255648843E-2</v>
      </c>
      <c r="F9" s="86">
        <v>6.4422084514024536E-2</v>
      </c>
      <c r="G9" s="86">
        <v>6.1999298269652468E-2</v>
      </c>
      <c r="H9" s="86">
        <v>6.1872838764803012E-2</v>
      </c>
      <c r="I9" s="86">
        <v>6.6293880967805516E-2</v>
      </c>
    </row>
    <row r="10" spans="1:29" x14ac:dyDescent="0.25">
      <c r="C10" s="96" t="s">
        <v>82</v>
      </c>
      <c r="D10" s="86">
        <v>0.56887079780869165</v>
      </c>
      <c r="E10" s="86">
        <v>0.59188498132929546</v>
      </c>
      <c r="F10" s="86">
        <v>0.67921115465050386</v>
      </c>
      <c r="G10" s="86">
        <v>0.73139837657129469</v>
      </c>
      <c r="H10" s="86">
        <v>0.75209816053039313</v>
      </c>
      <c r="I10" s="86">
        <v>0.80793134036559244</v>
      </c>
    </row>
    <row r="11" spans="1:29" x14ac:dyDescent="0.25">
      <c r="C11" s="96" t="s">
        <v>83</v>
      </c>
      <c r="D11" s="86">
        <v>0</v>
      </c>
      <c r="E11" s="86">
        <v>0.50721628468493163</v>
      </c>
      <c r="F11" s="86">
        <v>0.81732765024109599</v>
      </c>
      <c r="G11" s="86">
        <v>0.84321403395616445</v>
      </c>
      <c r="H11" s="86">
        <v>0.84321403395616445</v>
      </c>
      <c r="I11" s="86">
        <v>0.84321403395616445</v>
      </c>
    </row>
    <row r="12" spans="1:29" x14ac:dyDescent="0.25">
      <c r="C12" s="95" t="s">
        <v>11</v>
      </c>
      <c r="D12" s="86">
        <v>2.4905915049196668E-2</v>
      </c>
      <c r="E12" s="86">
        <v>4.8528067615721732E-2</v>
      </c>
      <c r="F12" s="86">
        <v>2.8687414184188711E-2</v>
      </c>
      <c r="G12" s="86">
        <v>2.0959099743766422E-2</v>
      </c>
      <c r="H12" s="86">
        <v>2.4540615452953822E-2</v>
      </c>
      <c r="I12" s="86">
        <v>4.0737316583893575E-2</v>
      </c>
    </row>
    <row r="13" spans="1:29" x14ac:dyDescent="0.25">
      <c r="C13" s="95" t="s">
        <v>12</v>
      </c>
      <c r="D13" s="86">
        <v>0.87244441805576411</v>
      </c>
      <c r="E13" s="86">
        <v>0.88903924053786287</v>
      </c>
      <c r="F13" s="86">
        <v>0.89500138310030342</v>
      </c>
      <c r="G13" s="86">
        <v>0.88181290248554833</v>
      </c>
      <c r="H13" s="86">
        <v>0.89780151202392</v>
      </c>
      <c r="I13" s="86">
        <v>0.9043161593776895</v>
      </c>
    </row>
    <row r="14" spans="1:29" x14ac:dyDescent="0.25">
      <c r="C14" s="95" t="s">
        <v>13</v>
      </c>
      <c r="D14" s="86">
        <v>0.36567910677927629</v>
      </c>
      <c r="E14" s="86">
        <v>0.36498156383093722</v>
      </c>
      <c r="F14" s="86">
        <v>0.36653066382904442</v>
      </c>
      <c r="G14" s="86">
        <v>0.36513454323312056</v>
      </c>
      <c r="H14" s="86">
        <v>0.3656213422108478</v>
      </c>
      <c r="I14" s="86">
        <v>0.36678688633356937</v>
      </c>
    </row>
    <row r="15" spans="1:29" x14ac:dyDescent="0.25">
      <c r="C15" s="95" t="s">
        <v>14</v>
      </c>
      <c r="D15" s="86">
        <v>0.31599534529855194</v>
      </c>
      <c r="E15" s="86">
        <v>0.32207690469915362</v>
      </c>
      <c r="F15" s="86">
        <v>0.32105123457016527</v>
      </c>
      <c r="G15" s="86">
        <v>0.32097163768549114</v>
      </c>
      <c r="H15" s="86">
        <v>0.33492559186165122</v>
      </c>
      <c r="I15" s="86">
        <v>0.33660272498651783</v>
      </c>
    </row>
    <row r="16" spans="1:29" x14ac:dyDescent="0.25">
      <c r="C16" s="95" t="s">
        <v>15</v>
      </c>
      <c r="D16" s="86">
        <v>0.77471785166691742</v>
      </c>
      <c r="E16" s="86">
        <v>0.86779291736132547</v>
      </c>
      <c r="F16" s="86">
        <v>0.88277522786848617</v>
      </c>
      <c r="G16" s="86">
        <v>0.90043493465626534</v>
      </c>
      <c r="H16" s="86">
        <v>0.90311868183262756</v>
      </c>
      <c r="I16" s="86">
        <v>0.93287508047187884</v>
      </c>
    </row>
    <row r="17" spans="2:9" x14ac:dyDescent="0.25">
      <c r="B17" s="88"/>
      <c r="C17" s="96" t="s">
        <v>16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</row>
    <row r="18" spans="2:9" x14ac:dyDescent="0.25">
      <c r="B18" s="88"/>
      <c r="C18" s="96" t="s">
        <v>17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</row>
    <row r="19" spans="2:9" x14ac:dyDescent="0.25">
      <c r="C19" s="95" t="s">
        <v>18</v>
      </c>
      <c r="D19" s="86">
        <v>0.86023662366733344</v>
      </c>
      <c r="E19" s="86">
        <v>0.88313240532278536</v>
      </c>
      <c r="F19" s="86">
        <v>0.89141654790794678</v>
      </c>
      <c r="G19" s="86">
        <v>0.89679698530683905</v>
      </c>
      <c r="H19" s="86">
        <v>0.90105099803830713</v>
      </c>
      <c r="I19" s="86">
        <v>0.90883031889999755</v>
      </c>
    </row>
    <row r="20" spans="2:9" x14ac:dyDescent="0.25">
      <c r="C20" s="96" t="s">
        <v>19</v>
      </c>
      <c r="D20" s="86">
        <v>0.87980728057655666</v>
      </c>
      <c r="E20" s="86">
        <v>0.90244722244845865</v>
      </c>
      <c r="F20" s="86">
        <v>0.90190839279165813</v>
      </c>
      <c r="G20" s="86">
        <v>0.90198054511165238</v>
      </c>
      <c r="H20" s="86">
        <v>0.90160136114647704</v>
      </c>
      <c r="I20" s="86">
        <v>0.90204346165521565</v>
      </c>
    </row>
    <row r="21" spans="2:9" x14ac:dyDescent="0.25">
      <c r="C21" s="96" t="s">
        <v>78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</row>
    <row r="22" spans="2:9" x14ac:dyDescent="0.25">
      <c r="C22" s="96" t="s">
        <v>79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</row>
    <row r="23" spans="2:9" ht="15.75" thickBot="1" x14ac:dyDescent="0.3">
      <c r="B23" s="89"/>
      <c r="C23" s="89" t="s">
        <v>20</v>
      </c>
      <c r="D23" s="4">
        <v>0.43930763540807627</v>
      </c>
      <c r="E23" s="4">
        <v>0.48119175280006204</v>
      </c>
      <c r="F23" s="4">
        <v>0.50233675473042938</v>
      </c>
      <c r="G23" s="4">
        <v>0.50923340267399175</v>
      </c>
      <c r="H23" s="4">
        <v>0.51255351427022677</v>
      </c>
      <c r="I23" s="4">
        <v>0.52998577582950324</v>
      </c>
    </row>
    <row r="24" spans="2:9" x14ac:dyDescent="0.25">
      <c r="B24" s="38" t="s">
        <v>34</v>
      </c>
      <c r="C24" s="62" t="s">
        <v>9</v>
      </c>
      <c r="D24" s="3">
        <v>0.38443346861188082</v>
      </c>
      <c r="E24" s="3">
        <v>0.52231040913489646</v>
      </c>
      <c r="F24" s="3">
        <v>0.5054791760999825</v>
      </c>
      <c r="G24" s="3">
        <v>0.51855847766650698</v>
      </c>
      <c r="H24" s="3">
        <v>0.49804788038893461</v>
      </c>
      <c r="I24" s="3">
        <v>0.4872163168596268</v>
      </c>
    </row>
    <row r="25" spans="2:9" x14ac:dyDescent="0.25">
      <c r="B25" s="38"/>
      <c r="C25" s="95" t="s">
        <v>88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</row>
    <row r="26" spans="2:9" x14ac:dyDescent="0.25">
      <c r="B26" s="88"/>
      <c r="C26" s="96" t="s">
        <v>10</v>
      </c>
      <c r="D26" s="86">
        <v>9.7258974016536659E-2</v>
      </c>
      <c r="E26" s="86">
        <v>0.12580093739337023</v>
      </c>
      <c r="F26" s="86">
        <v>0.11508838912050458</v>
      </c>
      <c r="G26" s="86">
        <v>0.12684910711499059</v>
      </c>
      <c r="H26" s="86">
        <v>0.11591489760455662</v>
      </c>
      <c r="I26" s="86">
        <v>0.11151502480969687</v>
      </c>
    </row>
    <row r="27" spans="2:9" x14ac:dyDescent="0.25">
      <c r="B27" s="88"/>
      <c r="C27" s="96" t="s">
        <v>82</v>
      </c>
      <c r="D27" s="86">
        <v>0.38806254268565776</v>
      </c>
      <c r="E27" s="86">
        <v>0.28555149776159316</v>
      </c>
      <c r="F27" s="86">
        <v>0.40275039863693607</v>
      </c>
      <c r="G27" s="86">
        <v>0.46314044410606053</v>
      </c>
      <c r="H27" s="86">
        <v>0.55173533373095662</v>
      </c>
      <c r="I27" s="86">
        <v>0.55620314012049499</v>
      </c>
    </row>
    <row r="28" spans="2:9" x14ac:dyDescent="0.25">
      <c r="B28" s="88"/>
      <c r="C28" s="96" t="s">
        <v>83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</row>
    <row r="29" spans="2:9" x14ac:dyDescent="0.25">
      <c r="B29" s="88"/>
      <c r="C29" s="96" t="s">
        <v>11</v>
      </c>
      <c r="D29" s="86">
        <v>4.326268958318006E-2</v>
      </c>
      <c r="E29" s="86">
        <v>0.82261879661332793</v>
      </c>
      <c r="F29" s="86">
        <v>0.82261879661332793</v>
      </c>
      <c r="G29" s="86">
        <v>0.82261879661332793</v>
      </c>
      <c r="H29" s="86">
        <v>0.82261879661332793</v>
      </c>
      <c r="I29" s="86">
        <v>0.78227894596645153</v>
      </c>
    </row>
    <row r="30" spans="2:9" x14ac:dyDescent="0.25">
      <c r="B30" s="88"/>
      <c r="C30" s="96" t="s">
        <v>12</v>
      </c>
      <c r="D30" s="86">
        <v>0.94433834148766116</v>
      </c>
      <c r="E30" s="86">
        <v>0.91909146375212725</v>
      </c>
      <c r="F30" s="86">
        <v>0.94311933803448877</v>
      </c>
      <c r="G30" s="86">
        <v>0.89855157092099469</v>
      </c>
      <c r="H30" s="86">
        <v>0.91909146375212725</v>
      </c>
      <c r="I30" s="86">
        <v>0.94311933803448877</v>
      </c>
    </row>
    <row r="31" spans="2:9" x14ac:dyDescent="0.25">
      <c r="B31" s="88"/>
      <c r="C31" s="96" t="s">
        <v>13</v>
      </c>
      <c r="D31" s="86">
        <v>0.29912865140374717</v>
      </c>
      <c r="E31" s="86">
        <v>0.29942083889924553</v>
      </c>
      <c r="F31" s="86">
        <v>0.29906790940218747</v>
      </c>
      <c r="G31" s="86">
        <v>0.29544718247389995</v>
      </c>
      <c r="H31" s="86">
        <v>0.299050435939823</v>
      </c>
      <c r="I31" s="86">
        <v>0.29867098590700464</v>
      </c>
    </row>
    <row r="32" spans="2:9" x14ac:dyDescent="0.25">
      <c r="B32" s="88"/>
      <c r="C32" s="96" t="s">
        <v>14</v>
      </c>
      <c r="D32" s="86">
        <v>0.31798406484949598</v>
      </c>
      <c r="E32" s="86">
        <v>0.34043464807874579</v>
      </c>
      <c r="F32" s="86">
        <v>0.32193586666103369</v>
      </c>
      <c r="G32" s="86">
        <v>0.31912525631421079</v>
      </c>
      <c r="H32" s="86">
        <v>0.35326950811759389</v>
      </c>
      <c r="I32" s="86">
        <v>0.360649305980204</v>
      </c>
    </row>
    <row r="33" spans="2:9" x14ac:dyDescent="0.25">
      <c r="B33" s="88"/>
      <c r="C33" s="96" t="s">
        <v>15</v>
      </c>
      <c r="D33" s="86">
        <v>0.86902528899901577</v>
      </c>
      <c r="E33" s="86">
        <v>0.90820717632474923</v>
      </c>
      <c r="F33" s="86">
        <v>0.90344939315827899</v>
      </c>
      <c r="G33" s="86">
        <v>0.92282736898203099</v>
      </c>
      <c r="H33" s="86">
        <v>0.93437128329346197</v>
      </c>
      <c r="I33" s="86">
        <v>0.93729054436596126</v>
      </c>
    </row>
    <row r="34" spans="2:9" x14ac:dyDescent="0.25">
      <c r="B34" s="88"/>
      <c r="C34" s="96" t="s">
        <v>16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  <c r="I34" s="86">
        <v>0</v>
      </c>
    </row>
    <row r="35" spans="2:9" x14ac:dyDescent="0.25">
      <c r="B35" s="88"/>
      <c r="C35" s="96" t="s">
        <v>17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</row>
    <row r="36" spans="2:9" x14ac:dyDescent="0.25">
      <c r="B36" s="88"/>
      <c r="C36" s="96" t="s">
        <v>18</v>
      </c>
      <c r="D36" s="86">
        <v>0.6816854440527208</v>
      </c>
      <c r="E36" s="86">
        <v>0.87449832192573496</v>
      </c>
      <c r="F36" s="86">
        <v>0.91020812978318222</v>
      </c>
      <c r="G36" s="86">
        <v>0.91518424933799603</v>
      </c>
      <c r="H36" s="86">
        <v>0.91965480361130825</v>
      </c>
      <c r="I36" s="86">
        <v>0.91965480361130825</v>
      </c>
    </row>
    <row r="37" spans="2:9" x14ac:dyDescent="0.25">
      <c r="B37" s="88"/>
      <c r="C37" s="96" t="s">
        <v>19</v>
      </c>
      <c r="D37" s="86">
        <v>2.5363541948261879E-2</v>
      </c>
      <c r="E37" s="86">
        <v>0.47438538149216802</v>
      </c>
      <c r="F37" s="86">
        <v>0.47438538149216802</v>
      </c>
      <c r="G37" s="86">
        <v>0.47438538149216802</v>
      </c>
      <c r="H37" s="86">
        <v>0.47438538149216802</v>
      </c>
      <c r="I37" s="86">
        <v>0.47438538149216802</v>
      </c>
    </row>
    <row r="38" spans="2:9" x14ac:dyDescent="0.25">
      <c r="B38" s="88"/>
      <c r="C38" s="96" t="s">
        <v>78</v>
      </c>
      <c r="D38" s="86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</row>
    <row r="39" spans="2:9" x14ac:dyDescent="0.25">
      <c r="B39" s="88"/>
      <c r="C39" s="96" t="s">
        <v>79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</row>
    <row r="40" spans="2:9" ht="15.75" thickBot="1" x14ac:dyDescent="0.3">
      <c r="B40" s="89"/>
      <c r="C40" s="89" t="s">
        <v>20</v>
      </c>
      <c r="D40" s="4">
        <v>0.37904477045588564</v>
      </c>
      <c r="E40" s="4">
        <v>0.50400423516757775</v>
      </c>
      <c r="F40" s="4">
        <v>0.50542060838954994</v>
      </c>
      <c r="G40" s="4">
        <v>0.50741801265234898</v>
      </c>
      <c r="H40" s="4">
        <v>0.50392389376501356</v>
      </c>
      <c r="I40" s="4">
        <v>0.50026340454356222</v>
      </c>
    </row>
    <row r="41" spans="2:9" x14ac:dyDescent="0.25">
      <c r="B41" s="38" t="s">
        <v>36</v>
      </c>
      <c r="C41" s="95" t="s">
        <v>9</v>
      </c>
      <c r="D41" s="3">
        <v>0.56316461656392813</v>
      </c>
      <c r="E41" s="3">
        <v>0.58520855106652092</v>
      </c>
      <c r="F41" s="3">
        <v>0.38430438528166855</v>
      </c>
      <c r="G41" s="3">
        <v>0.35335589490861208</v>
      </c>
      <c r="H41" s="3">
        <v>0.3322430212122594</v>
      </c>
      <c r="I41" s="3">
        <v>0.33544215206376438</v>
      </c>
    </row>
    <row r="42" spans="2:9" x14ac:dyDescent="0.25">
      <c r="B42" s="38"/>
      <c r="C42" s="95" t="s">
        <v>88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</row>
    <row r="43" spans="2:9" x14ac:dyDescent="0.25">
      <c r="C43" s="95" t="s">
        <v>10</v>
      </c>
      <c r="D43" s="86">
        <v>4.5850857076524677E-2</v>
      </c>
      <c r="E43" s="86">
        <v>4.6366683243613135E-2</v>
      </c>
      <c r="F43" s="86">
        <v>1.5017140329558885E-2</v>
      </c>
      <c r="G43" s="86">
        <v>1.3050891371069609E-2</v>
      </c>
      <c r="H43" s="86">
        <v>1.2307222338850345E-2</v>
      </c>
      <c r="I43" s="86">
        <v>1.178017920448351E-2</v>
      </c>
    </row>
    <row r="44" spans="2:9" x14ac:dyDescent="0.25">
      <c r="C44" s="96" t="s">
        <v>82</v>
      </c>
      <c r="D44" s="86">
        <v>0.25561831743502261</v>
      </c>
      <c r="E44" s="86">
        <v>0.21124797044783328</v>
      </c>
      <c r="F44" s="86">
        <v>0.402013802426821</v>
      </c>
      <c r="G44" s="86">
        <v>0.42506712073661629</v>
      </c>
      <c r="H44" s="86">
        <v>0.65729801634021578</v>
      </c>
      <c r="I44" s="86">
        <v>0.70632406122018865</v>
      </c>
    </row>
    <row r="45" spans="2:9" x14ac:dyDescent="0.25">
      <c r="C45" s="96" t="s">
        <v>83</v>
      </c>
      <c r="D45" s="86">
        <v>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</row>
    <row r="46" spans="2:9" x14ac:dyDescent="0.25">
      <c r="C46" s="95" t="s">
        <v>11</v>
      </c>
      <c r="D46" s="86">
        <v>4.6172394567862401E-2</v>
      </c>
      <c r="E46" s="86">
        <v>7.8652479983865237E-2</v>
      </c>
      <c r="F46" s="86">
        <v>0</v>
      </c>
      <c r="G46" s="86">
        <v>0</v>
      </c>
      <c r="H46" s="86">
        <v>0</v>
      </c>
      <c r="I46" s="86">
        <v>0</v>
      </c>
    </row>
    <row r="47" spans="2:9" x14ac:dyDescent="0.25">
      <c r="C47" s="95" t="s">
        <v>12</v>
      </c>
      <c r="D47" s="86">
        <v>0.90444238447267522</v>
      </c>
      <c r="E47" s="86">
        <v>0.87804874742331596</v>
      </c>
      <c r="F47" s="86">
        <v>0.88610809072375907</v>
      </c>
      <c r="G47" s="86">
        <v>0.87769125014019134</v>
      </c>
      <c r="H47" s="86">
        <v>0.87801374574452473</v>
      </c>
      <c r="I47" s="86">
        <v>0.89523982782463929</v>
      </c>
    </row>
    <row r="48" spans="2:9" x14ac:dyDescent="0.25">
      <c r="C48" s="95" t="s">
        <v>13</v>
      </c>
      <c r="D48" s="86">
        <v>0.51556519519530264</v>
      </c>
      <c r="E48" s="86">
        <v>0.51184049071178039</v>
      </c>
      <c r="F48" s="86">
        <v>0.51787537900297209</v>
      </c>
      <c r="G48" s="86">
        <v>0.51355498806607602</v>
      </c>
      <c r="H48" s="86">
        <v>0.51294627849655094</v>
      </c>
      <c r="I48" s="86">
        <v>0.51273550477006136</v>
      </c>
    </row>
    <row r="49" spans="2:9" x14ac:dyDescent="0.25">
      <c r="C49" s="95" t="s">
        <v>14</v>
      </c>
      <c r="D49" s="86">
        <v>0.29336447924636311</v>
      </c>
      <c r="E49" s="86">
        <v>0.29915067560650804</v>
      </c>
      <c r="F49" s="86">
        <v>0.29915067560650804</v>
      </c>
      <c r="G49" s="86">
        <v>0.29915067560650804</v>
      </c>
      <c r="H49" s="86">
        <v>0.31878111479056187</v>
      </c>
      <c r="I49" s="86">
        <v>0.31878111479056187</v>
      </c>
    </row>
    <row r="50" spans="2:9" x14ac:dyDescent="0.25">
      <c r="C50" s="95" t="s">
        <v>15</v>
      </c>
      <c r="D50" s="86">
        <v>0.92817372149864574</v>
      </c>
      <c r="E50" s="86">
        <v>0.91922098990435375</v>
      </c>
      <c r="F50" s="86">
        <v>0.92473382013288397</v>
      </c>
      <c r="G50" s="86">
        <v>0.96949293654403434</v>
      </c>
      <c r="H50" s="86">
        <v>0.95978693376985558</v>
      </c>
      <c r="I50" s="86">
        <v>0.96565682797541608</v>
      </c>
    </row>
    <row r="51" spans="2:9" x14ac:dyDescent="0.25">
      <c r="B51" s="88"/>
      <c r="C51" s="96" t="s">
        <v>16</v>
      </c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</row>
    <row r="52" spans="2:9" x14ac:dyDescent="0.25">
      <c r="B52" s="88"/>
      <c r="C52" s="96" t="s">
        <v>17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</row>
    <row r="53" spans="2:9" x14ac:dyDescent="0.25">
      <c r="C53" s="95" t="s">
        <v>18</v>
      </c>
      <c r="D53" s="86">
        <v>0.84981024566637908</v>
      </c>
      <c r="E53" s="86">
        <v>0.88523040843788658</v>
      </c>
      <c r="F53" s="86">
        <v>0.90635413770999551</v>
      </c>
      <c r="G53" s="86">
        <v>0.90752791687295942</v>
      </c>
      <c r="H53" s="86">
        <v>0.90867263544252108</v>
      </c>
      <c r="I53" s="86">
        <v>0.91141416160852051</v>
      </c>
    </row>
    <row r="54" spans="2:9" x14ac:dyDescent="0.25">
      <c r="C54" s="96" t="s">
        <v>19</v>
      </c>
      <c r="D54" s="86">
        <v>0.90406133567904634</v>
      </c>
      <c r="E54" s="86">
        <v>0.90406133567904634</v>
      </c>
      <c r="F54" s="86">
        <v>0.90406133567904634</v>
      </c>
      <c r="G54" s="86">
        <v>0.90406133567904634</v>
      </c>
      <c r="H54" s="86">
        <v>0.90406133567904634</v>
      </c>
      <c r="I54" s="86">
        <v>0.90406133567904634</v>
      </c>
    </row>
    <row r="55" spans="2:9" x14ac:dyDescent="0.25">
      <c r="C55" s="96" t="s">
        <v>78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</row>
    <row r="56" spans="2:9" x14ac:dyDescent="0.25">
      <c r="C56" s="96" t="s">
        <v>79</v>
      </c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</row>
    <row r="57" spans="2:9" ht="15.75" thickBot="1" x14ac:dyDescent="0.3">
      <c r="B57" s="89"/>
      <c r="C57" s="89" t="s">
        <v>20</v>
      </c>
      <c r="D57" s="4">
        <v>0.38229725125923208</v>
      </c>
      <c r="E57" s="4">
        <v>0.40221034200928824</v>
      </c>
      <c r="F57" s="4">
        <v>0.41638906423574212</v>
      </c>
      <c r="G57" s="4">
        <v>0.40028620676377952</v>
      </c>
      <c r="H57" s="4">
        <v>0.39229813076191955</v>
      </c>
      <c r="I57" s="4">
        <v>0.39395207047153141</v>
      </c>
    </row>
    <row r="58" spans="2:9" x14ac:dyDescent="0.25">
      <c r="B58" s="38" t="s">
        <v>35</v>
      </c>
      <c r="C58" s="95" t="s">
        <v>9</v>
      </c>
      <c r="D58" s="3">
        <v>0.40607300698715948</v>
      </c>
      <c r="E58" s="3">
        <v>0.40881806474561477</v>
      </c>
      <c r="F58" s="3">
        <v>0.41973400185990345</v>
      </c>
      <c r="G58" s="3">
        <v>0.38745907649999684</v>
      </c>
      <c r="H58" s="3">
        <v>0.31242162642170079</v>
      </c>
      <c r="I58" s="3">
        <v>0.31509255585849066</v>
      </c>
    </row>
    <row r="59" spans="2:9" x14ac:dyDescent="0.25">
      <c r="B59" s="38"/>
      <c r="C59" s="95" t="s">
        <v>88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</row>
    <row r="60" spans="2:9" x14ac:dyDescent="0.25">
      <c r="C60" s="95" t="s">
        <v>10</v>
      </c>
      <c r="D60" s="86">
        <v>2.1132291327719006E-2</v>
      </c>
      <c r="E60" s="86">
        <v>2.2803921811909652E-2</v>
      </c>
      <c r="F60" s="86">
        <v>2.9813876624435836E-2</v>
      </c>
      <c r="G60" s="86">
        <v>2.968836027041338E-2</v>
      </c>
      <c r="H60" s="86">
        <v>2.2341646964397808E-2</v>
      </c>
      <c r="I60" s="86">
        <v>2.4923954953242889E-2</v>
      </c>
    </row>
    <row r="61" spans="2:9" x14ac:dyDescent="0.25">
      <c r="C61" s="96" t="s">
        <v>82</v>
      </c>
      <c r="D61" s="86">
        <v>0.6369302339566274</v>
      </c>
      <c r="E61" s="86">
        <v>0.67093530747766661</v>
      </c>
      <c r="F61" s="86">
        <v>0.73554539566733235</v>
      </c>
      <c r="G61" s="86">
        <v>0.76275249662083888</v>
      </c>
      <c r="H61" s="86">
        <v>0.77076243844700865</v>
      </c>
      <c r="I61" s="86">
        <v>0.79657563487375971</v>
      </c>
    </row>
    <row r="62" spans="2:9" x14ac:dyDescent="0.25">
      <c r="C62" s="96" t="s">
        <v>83</v>
      </c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</row>
    <row r="63" spans="2:9" x14ac:dyDescent="0.25">
      <c r="C63" s="95" t="s">
        <v>11</v>
      </c>
      <c r="D63" s="86">
        <v>2.6002173297139577E-2</v>
      </c>
      <c r="E63" s="86">
        <v>1.5564162162625081E-2</v>
      </c>
      <c r="F63" s="86">
        <v>1.5697157924385387E-2</v>
      </c>
      <c r="G63" s="86">
        <v>1.5312802785781437E-2</v>
      </c>
      <c r="H63" s="86">
        <v>1.4580150298598925E-2</v>
      </c>
      <c r="I63" s="86">
        <v>1.4048297895724458E-2</v>
      </c>
    </row>
    <row r="64" spans="2:9" x14ac:dyDescent="0.25">
      <c r="C64" s="95" t="s">
        <v>12</v>
      </c>
      <c r="D64" s="86">
        <v>0.80572987866089396</v>
      </c>
      <c r="E64" s="86">
        <v>0.89915433709820247</v>
      </c>
      <c r="F64" s="86">
        <v>0.82637277441037027</v>
      </c>
      <c r="G64" s="86">
        <v>0.86941394581902909</v>
      </c>
      <c r="H64" s="86">
        <v>0.87977239544296393</v>
      </c>
      <c r="I64" s="86">
        <v>0.87242391095056337</v>
      </c>
    </row>
    <row r="65" spans="2:9" x14ac:dyDescent="0.25">
      <c r="C65" s="95" t="s">
        <v>13</v>
      </c>
      <c r="D65" s="86">
        <v>0.30862298156777113</v>
      </c>
      <c r="E65" s="86">
        <v>0.30539534161998133</v>
      </c>
      <c r="F65" s="86">
        <v>0.30697747859167268</v>
      </c>
      <c r="G65" s="86">
        <v>0.30735542006852595</v>
      </c>
      <c r="H65" s="86">
        <v>0.30906468965452688</v>
      </c>
      <c r="I65" s="86">
        <v>0.3090646896045891</v>
      </c>
    </row>
    <row r="66" spans="2:9" x14ac:dyDescent="0.25">
      <c r="C66" s="95" t="s">
        <v>14</v>
      </c>
      <c r="D66" s="86">
        <v>0.33354214996950721</v>
      </c>
      <c r="E66" s="86">
        <v>0.34113092107269483</v>
      </c>
      <c r="F66" s="86">
        <v>0.33969738660052168</v>
      </c>
      <c r="G66" s="86">
        <v>0.33948606251053748</v>
      </c>
      <c r="H66" s="86">
        <v>0.36625279478950312</v>
      </c>
      <c r="I66" s="86">
        <v>0.36625279478950312</v>
      </c>
    </row>
    <row r="67" spans="2:9" x14ac:dyDescent="0.25">
      <c r="C67" s="95" t="s">
        <v>15</v>
      </c>
      <c r="D67" s="86">
        <v>0.62092726283946831</v>
      </c>
      <c r="E67" s="86">
        <v>0.74955789687767582</v>
      </c>
      <c r="F67" s="86">
        <v>0.771697269037525</v>
      </c>
      <c r="G67" s="86">
        <v>0.781991198074103</v>
      </c>
      <c r="H67" s="86">
        <v>0.76671134200290203</v>
      </c>
      <c r="I67" s="86">
        <v>0.8057462191602498</v>
      </c>
    </row>
    <row r="68" spans="2:9" x14ac:dyDescent="0.25">
      <c r="B68" s="88"/>
      <c r="C68" s="96" t="s">
        <v>16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</row>
    <row r="69" spans="2:9" x14ac:dyDescent="0.25">
      <c r="B69" s="88"/>
      <c r="C69" s="96" t="s">
        <v>17</v>
      </c>
      <c r="D69" s="86">
        <v>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</row>
    <row r="70" spans="2:9" x14ac:dyDescent="0.25">
      <c r="C70" s="95" t="s">
        <v>18</v>
      </c>
      <c r="D70" s="86">
        <v>0.82165828319599465</v>
      </c>
      <c r="E70" s="86">
        <v>0.86537782517852568</v>
      </c>
      <c r="F70" s="86">
        <v>0.86998800360366069</v>
      </c>
      <c r="G70" s="86">
        <v>0.8770058015221518</v>
      </c>
      <c r="H70" s="86">
        <v>0.89277874187493489</v>
      </c>
      <c r="I70" s="86">
        <v>0.89524344666273303</v>
      </c>
    </row>
    <row r="71" spans="2:9" x14ac:dyDescent="0.25">
      <c r="C71" s="96" t="s">
        <v>19</v>
      </c>
      <c r="D71" s="86">
        <v>0.74515918117806867</v>
      </c>
      <c r="E71" s="86">
        <v>0.90297423598239779</v>
      </c>
      <c r="F71" s="86">
        <v>0.9029702737315598</v>
      </c>
      <c r="G71" s="86">
        <v>0.90297423598239779</v>
      </c>
      <c r="H71" s="86">
        <v>0.9029702737315598</v>
      </c>
      <c r="I71" s="86">
        <v>0.9029702737315598</v>
      </c>
    </row>
    <row r="72" spans="2:9" x14ac:dyDescent="0.25">
      <c r="C72" s="96" t="s">
        <v>78</v>
      </c>
      <c r="D72" s="86">
        <v>0</v>
      </c>
      <c r="E72" s="86">
        <v>0</v>
      </c>
      <c r="F72" s="86">
        <v>0</v>
      </c>
      <c r="G72" s="86">
        <v>0</v>
      </c>
      <c r="H72" s="86">
        <v>0</v>
      </c>
      <c r="I72" s="86">
        <v>0</v>
      </c>
    </row>
    <row r="73" spans="2:9" x14ac:dyDescent="0.25">
      <c r="C73" s="96" t="s">
        <v>79</v>
      </c>
      <c r="D73" s="86">
        <v>0</v>
      </c>
      <c r="E73" s="86">
        <v>0</v>
      </c>
      <c r="F73" s="86">
        <v>0</v>
      </c>
      <c r="G73" s="86">
        <v>0</v>
      </c>
      <c r="H73" s="86">
        <v>0</v>
      </c>
      <c r="I73" s="86">
        <v>0</v>
      </c>
    </row>
    <row r="74" spans="2:9" ht="15.75" thickBot="1" x14ac:dyDescent="0.3">
      <c r="B74" s="89"/>
      <c r="C74" s="89" t="s">
        <v>20</v>
      </c>
      <c r="D74" s="4">
        <v>0.44937657999798714</v>
      </c>
      <c r="E74" s="4">
        <v>0.4631286908062654</v>
      </c>
      <c r="F74" s="4">
        <v>0.47990375777362326</v>
      </c>
      <c r="G74" s="4">
        <v>0.48874338712595472</v>
      </c>
      <c r="H74" s="4">
        <v>0.47788074828095439</v>
      </c>
      <c r="I74" s="4">
        <v>0.4885253966515466</v>
      </c>
    </row>
    <row r="75" spans="2:9" x14ac:dyDescent="0.25">
      <c r="B75" s="88" t="s">
        <v>105</v>
      </c>
      <c r="C75" s="95" t="s">
        <v>9</v>
      </c>
      <c r="D75" s="177">
        <v>0.67821529897860089</v>
      </c>
      <c r="E75" s="177">
        <v>0.68338980250548986</v>
      </c>
      <c r="F75" s="177">
        <v>0.63973887182487299</v>
      </c>
      <c r="G75" s="177">
        <v>0.54840448970483535</v>
      </c>
      <c r="H75" s="177">
        <v>0.47271402429842541</v>
      </c>
      <c r="I75" s="177">
        <v>0.43922152005476628</v>
      </c>
    </row>
    <row r="76" spans="2:9" x14ac:dyDescent="0.25">
      <c r="B76" s="88"/>
      <c r="C76" s="95" t="s">
        <v>88</v>
      </c>
      <c r="D76" s="177">
        <v>0</v>
      </c>
      <c r="E76" s="177">
        <v>0</v>
      </c>
      <c r="F76" s="177">
        <v>0</v>
      </c>
      <c r="G76" s="177">
        <v>0</v>
      </c>
      <c r="H76" s="177">
        <v>0</v>
      </c>
      <c r="I76" s="177">
        <v>0</v>
      </c>
    </row>
    <row r="77" spans="2:9" x14ac:dyDescent="0.25">
      <c r="B77" s="88"/>
      <c r="C77" s="95" t="s">
        <v>10</v>
      </c>
      <c r="D77" s="177">
        <v>1.5872711664239838E-2</v>
      </c>
      <c r="E77" s="177">
        <v>2.0260857202199913E-2</v>
      </c>
      <c r="F77" s="177">
        <v>1.7707334741491332E-2</v>
      </c>
      <c r="G77" s="177">
        <v>1.3934346599239148E-2</v>
      </c>
      <c r="H77" s="177">
        <v>1.1839732201884681E-2</v>
      </c>
      <c r="I77" s="177">
        <v>1.6040450334593843E-2</v>
      </c>
    </row>
    <row r="78" spans="2:9" x14ac:dyDescent="0.25">
      <c r="B78" s="88"/>
      <c r="C78" s="96" t="s">
        <v>82</v>
      </c>
      <c r="D78" s="177">
        <v>0.49840312747575033</v>
      </c>
      <c r="E78" s="177">
        <v>0.52044842824742843</v>
      </c>
      <c r="F78" s="177">
        <v>0.63412783079242185</v>
      </c>
      <c r="G78" s="177">
        <v>0.70972382888897967</v>
      </c>
      <c r="H78" s="177">
        <v>0.75673885714131572</v>
      </c>
      <c r="I78" s="177">
        <v>0.79761990663688387</v>
      </c>
    </row>
    <row r="79" spans="2:9" x14ac:dyDescent="0.25">
      <c r="B79" s="88"/>
      <c r="C79" s="96" t="s">
        <v>83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</row>
    <row r="80" spans="2:9" x14ac:dyDescent="0.25">
      <c r="B80" s="88"/>
      <c r="C80" s="95" t="s">
        <v>11</v>
      </c>
      <c r="D80" s="177">
        <v>2.7462618264869252E-3</v>
      </c>
      <c r="E80" s="177">
        <v>0.11957707866259674</v>
      </c>
      <c r="F80" s="177">
        <v>7.1736913237757287E-3</v>
      </c>
      <c r="G80" s="177">
        <v>6.6727650006130242E-3</v>
      </c>
      <c r="H80" s="177">
        <v>6.8477680912871104E-3</v>
      </c>
      <c r="I80" s="177">
        <v>7.2898346666318038E-3</v>
      </c>
    </row>
    <row r="81" spans="2:9" x14ac:dyDescent="0.25">
      <c r="B81" s="88"/>
      <c r="C81" s="95" t="s">
        <v>12</v>
      </c>
      <c r="D81" s="177">
        <v>0.90753453852810151</v>
      </c>
      <c r="E81" s="177">
        <v>0.90789664717439011</v>
      </c>
      <c r="F81" s="177">
        <v>0.90056125382676655</v>
      </c>
      <c r="G81" s="177">
        <v>0.89467954079504586</v>
      </c>
      <c r="H81" s="177">
        <v>0.90550271398013837</v>
      </c>
      <c r="I81" s="177">
        <v>0.91679082415716773</v>
      </c>
    </row>
    <row r="82" spans="2:9" x14ac:dyDescent="0.25">
      <c r="B82" s="88"/>
      <c r="C82" s="95" t="s">
        <v>13</v>
      </c>
      <c r="D82" s="177">
        <v>0.23615083497999306</v>
      </c>
      <c r="E82" s="177">
        <v>0.23778397013397659</v>
      </c>
      <c r="F82" s="177">
        <v>0.23301981332370011</v>
      </c>
      <c r="G82" s="177">
        <v>0.23316112849041135</v>
      </c>
      <c r="H82" s="177">
        <v>0.23910311562753297</v>
      </c>
      <c r="I82" s="177">
        <v>0.24139639770813956</v>
      </c>
    </row>
    <row r="83" spans="2:9" x14ac:dyDescent="0.25">
      <c r="B83" s="88"/>
      <c r="C83" s="95" t="s">
        <v>14</v>
      </c>
      <c r="D83" s="177">
        <v>0.28495387036840569</v>
      </c>
      <c r="E83" s="177">
        <v>0.29493872363096918</v>
      </c>
      <c r="F83" s="177">
        <v>0.29496839420235177</v>
      </c>
      <c r="G83" s="177">
        <v>0.29496839420235177</v>
      </c>
      <c r="H83" s="177">
        <v>0.29550237707503441</v>
      </c>
      <c r="I83" s="177">
        <v>0.31370876266044528</v>
      </c>
    </row>
    <row r="84" spans="2:9" x14ac:dyDescent="0.25">
      <c r="B84" s="88"/>
      <c r="C84" s="95" t="s">
        <v>15</v>
      </c>
      <c r="D84" s="177">
        <v>0.67742905696985478</v>
      </c>
      <c r="E84" s="177">
        <v>0.95541944192902373</v>
      </c>
      <c r="F84" s="177">
        <v>0.95541944192902373</v>
      </c>
      <c r="G84" s="177">
        <v>0.95541944192902373</v>
      </c>
      <c r="H84" s="177">
        <v>0.95541944192902373</v>
      </c>
      <c r="I84" s="177">
        <v>0.95541944192902373</v>
      </c>
    </row>
    <row r="85" spans="2:9" x14ac:dyDescent="0.25">
      <c r="B85" s="88"/>
      <c r="C85" s="96" t="s">
        <v>16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</row>
    <row r="86" spans="2:9" x14ac:dyDescent="0.25">
      <c r="B86" s="88"/>
      <c r="C86" s="96" t="s">
        <v>17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</row>
    <row r="87" spans="2:9" x14ac:dyDescent="0.25">
      <c r="B87" s="88"/>
      <c r="C87" s="95" t="s">
        <v>18</v>
      </c>
      <c r="D87" s="177">
        <v>0.85562043945602106</v>
      </c>
      <c r="E87" s="177">
        <v>0.86379071987595768</v>
      </c>
      <c r="F87" s="177">
        <v>0.88455518658904797</v>
      </c>
      <c r="G87" s="177">
        <v>0.89801203911813898</v>
      </c>
      <c r="H87" s="177">
        <v>0.89937338798810029</v>
      </c>
      <c r="I87" s="177">
        <v>0.90212976744293116</v>
      </c>
    </row>
    <row r="88" spans="2:9" x14ac:dyDescent="0.25">
      <c r="B88" s="88"/>
      <c r="C88" s="96" t="s">
        <v>19</v>
      </c>
      <c r="D88" s="177">
        <v>0.90850349966377475</v>
      </c>
      <c r="E88" s="177">
        <v>0.89716537779883221</v>
      </c>
      <c r="F88" s="177">
        <v>0.89576667178392655</v>
      </c>
      <c r="G88" s="177">
        <v>0.89576667178392655</v>
      </c>
      <c r="H88" s="177">
        <v>0.89446201846332141</v>
      </c>
      <c r="I88" s="177">
        <v>0.89576667178392655</v>
      </c>
    </row>
    <row r="89" spans="2:9" x14ac:dyDescent="0.25">
      <c r="B89" s="88"/>
      <c r="C89" s="96" t="s">
        <v>78</v>
      </c>
      <c r="D89" s="177">
        <v>0.68755597661025947</v>
      </c>
      <c r="E89" s="177">
        <v>0.68576721605736157</v>
      </c>
      <c r="F89" s="177">
        <v>0.69239423293384128</v>
      </c>
      <c r="G89" s="177">
        <v>0.70115591173291913</v>
      </c>
      <c r="H89" s="177">
        <v>0.70383163720165021</v>
      </c>
      <c r="I89" s="177">
        <v>0.71285913603972861</v>
      </c>
    </row>
    <row r="90" spans="2:9" x14ac:dyDescent="0.25">
      <c r="B90" s="88"/>
      <c r="C90" s="96" t="s">
        <v>79</v>
      </c>
      <c r="D90" s="177">
        <v>0.18629836033132421</v>
      </c>
      <c r="E90" s="177">
        <v>0.15744094635466524</v>
      </c>
      <c r="F90" s="177">
        <v>0.21497233935616908</v>
      </c>
      <c r="G90" s="177">
        <v>0.20615886343080075</v>
      </c>
      <c r="H90" s="177">
        <v>0.2044690421199164</v>
      </c>
      <c r="I90" s="177">
        <v>0.20172606604213827</v>
      </c>
    </row>
    <row r="91" spans="2:9" ht="15.75" thickBot="1" x14ac:dyDescent="0.3">
      <c r="B91" s="89"/>
      <c r="C91" s="89" t="s">
        <v>20</v>
      </c>
      <c r="D91" s="178">
        <v>0.48261368759587697</v>
      </c>
      <c r="E91" s="178">
        <v>0.51449827783828561</v>
      </c>
      <c r="F91" s="178">
        <v>0.54698615674817319</v>
      </c>
      <c r="G91" s="178">
        <v>0.55546304866468033</v>
      </c>
      <c r="H91" s="178">
        <v>0.55742440183306519</v>
      </c>
      <c r="I91" s="178">
        <v>0.57027789263247286</v>
      </c>
    </row>
    <row r="92" spans="2:9" x14ac:dyDescent="0.25">
      <c r="B92" s="38" t="s">
        <v>38</v>
      </c>
      <c r="C92" s="95" t="s">
        <v>9</v>
      </c>
      <c r="D92" s="3">
        <v>0.82431196000009466</v>
      </c>
      <c r="E92" s="3">
        <v>0.82407174308589592</v>
      </c>
      <c r="F92" s="3">
        <v>0.82464650710443921</v>
      </c>
      <c r="G92" s="3">
        <v>0.80421040977250258</v>
      </c>
      <c r="H92" s="3">
        <v>0.78460522420473611</v>
      </c>
      <c r="I92" s="3">
        <v>0.79742151416715912</v>
      </c>
    </row>
    <row r="93" spans="2:9" x14ac:dyDescent="0.25">
      <c r="B93" s="38"/>
      <c r="C93" s="95" t="s">
        <v>88</v>
      </c>
      <c r="D93" s="86">
        <v>0</v>
      </c>
      <c r="E93" s="86">
        <v>0</v>
      </c>
      <c r="F93" s="86">
        <v>0</v>
      </c>
      <c r="G93" s="86">
        <v>0</v>
      </c>
      <c r="H93" s="86">
        <v>0</v>
      </c>
      <c r="I93" s="86">
        <v>0</v>
      </c>
    </row>
    <row r="94" spans="2:9" x14ac:dyDescent="0.25">
      <c r="C94" s="95" t="s">
        <v>10</v>
      </c>
      <c r="D94" s="86">
        <v>3.1219234405327163E-2</v>
      </c>
      <c r="E94" s="86">
        <v>3.6509753762962179E-2</v>
      </c>
      <c r="F94" s="86">
        <v>5.0134544437384493E-2</v>
      </c>
      <c r="G94" s="86">
        <v>5.0808343158660153E-2</v>
      </c>
      <c r="H94" s="86">
        <v>4.791848812680579E-2</v>
      </c>
      <c r="I94" s="86">
        <v>4.2710244528506656E-2</v>
      </c>
    </row>
    <row r="95" spans="2:9" x14ac:dyDescent="0.25">
      <c r="C95" s="96" t="s">
        <v>82</v>
      </c>
      <c r="D95" s="86">
        <v>0.55714004066805278</v>
      </c>
      <c r="E95" s="86">
        <v>0.60876000816983245</v>
      </c>
      <c r="F95" s="86">
        <v>0.70167871061342935</v>
      </c>
      <c r="G95" s="86">
        <v>0.72306109174434841</v>
      </c>
      <c r="H95" s="86">
        <v>0.73104281175967434</v>
      </c>
      <c r="I95" s="86">
        <v>0.78201479742236535</v>
      </c>
    </row>
    <row r="96" spans="2:9" x14ac:dyDescent="0.25">
      <c r="C96" s="96" t="s">
        <v>83</v>
      </c>
      <c r="D96" s="86">
        <v>0</v>
      </c>
      <c r="E96" s="86">
        <v>0.50721628468493163</v>
      </c>
      <c r="F96" s="86">
        <v>0.8491896385114156</v>
      </c>
      <c r="G96" s="86">
        <v>0.8491896385114156</v>
      </c>
      <c r="H96" s="86">
        <v>0.8491896385114156</v>
      </c>
      <c r="I96" s="86">
        <v>0.8491896385114156</v>
      </c>
    </row>
    <row r="97" spans="2:9" x14ac:dyDescent="0.25">
      <c r="C97" s="95" t="s">
        <v>11</v>
      </c>
      <c r="D97" s="86">
        <v>0</v>
      </c>
      <c r="E97" s="86">
        <v>0</v>
      </c>
      <c r="F97" s="86">
        <v>0</v>
      </c>
      <c r="G97" s="86">
        <v>0</v>
      </c>
      <c r="H97" s="86">
        <v>0</v>
      </c>
      <c r="I97" s="86">
        <v>0</v>
      </c>
    </row>
    <row r="98" spans="2:9" x14ac:dyDescent="0.25">
      <c r="C98" s="95" t="s">
        <v>12</v>
      </c>
      <c r="D98" s="86">
        <v>0.92848839961548224</v>
      </c>
      <c r="E98" s="86">
        <v>0.90004031174820898</v>
      </c>
      <c r="F98" s="86">
        <v>0.93807820881749859</v>
      </c>
      <c r="G98" s="86">
        <v>0.90378117404896452</v>
      </c>
      <c r="H98" s="86">
        <v>0.91929524818666775</v>
      </c>
      <c r="I98" s="86">
        <v>0.9422634657856348</v>
      </c>
    </row>
    <row r="99" spans="2:9" x14ac:dyDescent="0.25">
      <c r="C99" s="95" t="s">
        <v>13</v>
      </c>
      <c r="D99" s="86">
        <v>0.42789843949483858</v>
      </c>
      <c r="E99" s="86">
        <v>0.42547252923634571</v>
      </c>
      <c r="F99" s="86">
        <v>0.42944588262230032</v>
      </c>
      <c r="G99" s="86">
        <v>0.42944588262230032</v>
      </c>
      <c r="H99" s="86">
        <v>0.42944588262230032</v>
      </c>
      <c r="I99" s="86">
        <v>0.42944588262230032</v>
      </c>
    </row>
    <row r="100" spans="2:9" x14ac:dyDescent="0.25">
      <c r="C100" s="95" t="s">
        <v>14</v>
      </c>
      <c r="D100" s="86">
        <v>0.25972340325342463</v>
      </c>
      <c r="E100" s="86">
        <v>0.28902600939163725</v>
      </c>
      <c r="F100" s="86">
        <v>0.28902600939163725</v>
      </c>
      <c r="G100" s="86">
        <v>0.28902600939163725</v>
      </c>
      <c r="H100" s="86">
        <v>0.28902600939163725</v>
      </c>
      <c r="I100" s="86">
        <v>0.28902600939163725</v>
      </c>
    </row>
    <row r="101" spans="2:9" x14ac:dyDescent="0.25">
      <c r="C101" s="95" t="s">
        <v>15</v>
      </c>
      <c r="D101" s="86">
        <v>0.96999999999999986</v>
      </c>
      <c r="E101" s="86">
        <v>0.96999999999999986</v>
      </c>
      <c r="F101" s="86">
        <v>0.96999999999999986</v>
      </c>
      <c r="G101" s="86">
        <v>0.96999999999999986</v>
      </c>
      <c r="H101" s="86">
        <v>0.96999999999999986</v>
      </c>
      <c r="I101" s="86">
        <v>0.96999999999999986</v>
      </c>
    </row>
    <row r="102" spans="2:9" x14ac:dyDescent="0.25">
      <c r="B102" s="88"/>
      <c r="C102" s="96" t="s">
        <v>16</v>
      </c>
      <c r="D102" s="86">
        <v>0</v>
      </c>
      <c r="E102" s="86">
        <v>0</v>
      </c>
      <c r="F102" s="86">
        <v>0</v>
      </c>
      <c r="G102" s="86">
        <v>0</v>
      </c>
      <c r="H102" s="86">
        <v>0</v>
      </c>
      <c r="I102" s="86">
        <v>0</v>
      </c>
    </row>
    <row r="103" spans="2:9" x14ac:dyDescent="0.25">
      <c r="B103" s="88"/>
      <c r="C103" s="96" t="s">
        <v>17</v>
      </c>
      <c r="D103" s="86">
        <v>0</v>
      </c>
      <c r="E103" s="86">
        <v>0</v>
      </c>
      <c r="F103" s="86">
        <v>0</v>
      </c>
      <c r="G103" s="86">
        <v>0</v>
      </c>
      <c r="H103" s="86">
        <v>0</v>
      </c>
      <c r="I103" s="86">
        <v>0</v>
      </c>
    </row>
    <row r="104" spans="2:9" x14ac:dyDescent="0.25">
      <c r="C104" s="95" t="s">
        <v>18</v>
      </c>
      <c r="D104" s="86">
        <v>0.87823224874562877</v>
      </c>
      <c r="E104" s="86">
        <v>0.87823224874562877</v>
      </c>
      <c r="F104" s="86">
        <v>0.93141504667294694</v>
      </c>
      <c r="G104" s="86">
        <v>0.97567751389437241</v>
      </c>
      <c r="H104" s="86">
        <v>0.97567751389437241</v>
      </c>
      <c r="I104" s="86">
        <v>0.97567751389437241</v>
      </c>
    </row>
    <row r="105" spans="2:9" x14ac:dyDescent="0.25">
      <c r="C105" s="96" t="s">
        <v>19</v>
      </c>
      <c r="D105" s="86">
        <v>0</v>
      </c>
      <c r="E105" s="86">
        <v>0</v>
      </c>
      <c r="F105" s="86">
        <v>0</v>
      </c>
      <c r="G105" s="86">
        <v>0</v>
      </c>
      <c r="H105" s="86">
        <v>0</v>
      </c>
      <c r="I105" s="86">
        <v>0</v>
      </c>
    </row>
    <row r="106" spans="2:9" x14ac:dyDescent="0.25">
      <c r="C106" s="96" t="s">
        <v>78</v>
      </c>
      <c r="D106" s="86">
        <v>0</v>
      </c>
      <c r="E106" s="86">
        <v>0</v>
      </c>
      <c r="F106" s="86">
        <v>0</v>
      </c>
      <c r="G106" s="86">
        <v>0</v>
      </c>
      <c r="H106" s="86">
        <v>0</v>
      </c>
      <c r="I106" s="86">
        <v>0</v>
      </c>
    </row>
    <row r="107" spans="2:9" x14ac:dyDescent="0.25">
      <c r="C107" s="96" t="s">
        <v>79</v>
      </c>
      <c r="D107" s="86">
        <v>0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</row>
    <row r="108" spans="2:9" ht="15.75" thickBot="1" x14ac:dyDescent="0.3">
      <c r="B108" s="89"/>
      <c r="C108" s="89" t="s">
        <v>20</v>
      </c>
      <c r="D108" s="4">
        <v>0.52134088616053276</v>
      </c>
      <c r="E108" s="4">
        <v>0.54964966665132986</v>
      </c>
      <c r="F108" s="4">
        <v>0.60271373047121368</v>
      </c>
      <c r="G108" s="4">
        <v>0.60129343962266779</v>
      </c>
      <c r="H108" s="4">
        <v>0.61022723270300461</v>
      </c>
      <c r="I108" s="4">
        <v>0.64492370614658878</v>
      </c>
    </row>
    <row r="109" spans="2:9" x14ac:dyDescent="0.25">
      <c r="B109" s="38" t="s">
        <v>39</v>
      </c>
      <c r="C109" s="95" t="s">
        <v>9</v>
      </c>
      <c r="D109" s="3">
        <v>0.54375740134515838</v>
      </c>
      <c r="E109" s="3">
        <v>0.59711256107468258</v>
      </c>
      <c r="F109" s="3">
        <v>0.6042603627186075</v>
      </c>
      <c r="G109" s="3">
        <v>0.55152991475031687</v>
      </c>
      <c r="H109" s="3">
        <v>0.5378155216338838</v>
      </c>
      <c r="I109" s="3">
        <v>0.51967975625371998</v>
      </c>
    </row>
    <row r="110" spans="2:9" x14ac:dyDescent="0.25">
      <c r="B110" s="38"/>
      <c r="C110" s="95" t="s">
        <v>88</v>
      </c>
      <c r="D110" s="86">
        <v>0</v>
      </c>
      <c r="E110" s="86">
        <v>0</v>
      </c>
      <c r="F110" s="86">
        <v>0</v>
      </c>
      <c r="G110" s="86">
        <v>0</v>
      </c>
      <c r="H110" s="86">
        <v>0</v>
      </c>
      <c r="I110" s="86">
        <v>0</v>
      </c>
    </row>
    <row r="111" spans="2:9" x14ac:dyDescent="0.25">
      <c r="C111" s="95" t="s">
        <v>10</v>
      </c>
      <c r="D111" s="86">
        <v>7.9594826906987548E-2</v>
      </c>
      <c r="E111" s="86">
        <v>9.9786478013950769E-2</v>
      </c>
      <c r="F111" s="86">
        <v>0.10352158312541836</v>
      </c>
      <c r="G111" s="86">
        <v>0.10124263229971275</v>
      </c>
      <c r="H111" s="86">
        <v>0.10269033348228747</v>
      </c>
      <c r="I111" s="86">
        <v>0.10654332260901689</v>
      </c>
    </row>
    <row r="112" spans="2:9" x14ac:dyDescent="0.25">
      <c r="C112" s="96" t="s">
        <v>82</v>
      </c>
      <c r="D112" s="86">
        <v>0.63577970386797045</v>
      </c>
      <c r="E112" s="86">
        <v>0.72906996622789211</v>
      </c>
      <c r="F112" s="86">
        <v>0.75871633802355287</v>
      </c>
      <c r="G112" s="86">
        <v>0.80787973790906786</v>
      </c>
      <c r="H112" s="86">
        <v>0.81051131158904977</v>
      </c>
      <c r="I112" s="86">
        <v>0.83370817610195491</v>
      </c>
    </row>
    <row r="113" spans="2:9" x14ac:dyDescent="0.25">
      <c r="C113" s="96" t="s">
        <v>83</v>
      </c>
      <c r="D113" s="86">
        <v>0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</row>
    <row r="114" spans="2:9" x14ac:dyDescent="0.25">
      <c r="C114" s="95" t="s">
        <v>11</v>
      </c>
      <c r="D114" s="86">
        <v>4.0583596020773632E-2</v>
      </c>
      <c r="E114" s="86">
        <v>0</v>
      </c>
      <c r="F114" s="86">
        <v>0</v>
      </c>
      <c r="G114" s="86">
        <v>0</v>
      </c>
      <c r="H114" s="86">
        <v>0</v>
      </c>
      <c r="I114" s="86">
        <v>0</v>
      </c>
    </row>
    <row r="115" spans="2:9" x14ac:dyDescent="0.25">
      <c r="C115" s="95" t="s">
        <v>12</v>
      </c>
      <c r="D115" s="86">
        <v>0.90625420520910349</v>
      </c>
      <c r="E115" s="86">
        <v>0.89407170796861635</v>
      </c>
      <c r="F115" s="86">
        <v>0.90658611647317999</v>
      </c>
      <c r="G115" s="86">
        <v>0.89881112351169268</v>
      </c>
      <c r="H115" s="86">
        <v>0.89511607729388154</v>
      </c>
      <c r="I115" s="86">
        <v>0.90658611647317999</v>
      </c>
    </row>
    <row r="116" spans="2:9" x14ac:dyDescent="0.25">
      <c r="C116" s="95" t="s">
        <v>13</v>
      </c>
      <c r="D116" s="86">
        <v>0.44157417268133198</v>
      </c>
      <c r="E116" s="86">
        <v>0.44157417268133198</v>
      </c>
      <c r="F116" s="86">
        <v>0.44157417268133198</v>
      </c>
      <c r="G116" s="86">
        <v>0.44157417268133198</v>
      </c>
      <c r="H116" s="86">
        <v>0.44157417268133198</v>
      </c>
      <c r="I116" s="86">
        <v>0.44157417268133198</v>
      </c>
    </row>
    <row r="117" spans="2:9" x14ac:dyDescent="0.25">
      <c r="C117" s="95" t="s">
        <v>14</v>
      </c>
      <c r="D117" s="86">
        <v>0.34873433302694373</v>
      </c>
      <c r="E117" s="86">
        <v>0.34894510719034327</v>
      </c>
      <c r="F117" s="86">
        <v>0.34894510719034327</v>
      </c>
      <c r="G117" s="86">
        <v>0.34894510719034327</v>
      </c>
      <c r="H117" s="86">
        <v>0.34894510719034327</v>
      </c>
      <c r="I117" s="86">
        <v>0.34894510719034327</v>
      </c>
    </row>
    <row r="118" spans="2:9" x14ac:dyDescent="0.25">
      <c r="C118" s="95" t="s">
        <v>15</v>
      </c>
      <c r="D118" s="86">
        <v>0.59738871326542564</v>
      </c>
      <c r="E118" s="86">
        <v>0.72334618311673105</v>
      </c>
      <c r="F118" s="86">
        <v>0.91036384809960258</v>
      </c>
      <c r="G118" s="86">
        <v>0.91036384809960258</v>
      </c>
      <c r="H118" s="86">
        <v>0.91673730987812496</v>
      </c>
      <c r="I118" s="86">
        <v>0.95476968397884421</v>
      </c>
    </row>
    <row r="119" spans="2:9" x14ac:dyDescent="0.25">
      <c r="B119" s="88"/>
      <c r="C119" s="96" t="s">
        <v>16</v>
      </c>
      <c r="D119" s="86">
        <v>0</v>
      </c>
      <c r="E119" s="86">
        <v>0</v>
      </c>
      <c r="F119" s="86">
        <v>0</v>
      </c>
      <c r="G119" s="86">
        <v>0</v>
      </c>
      <c r="H119" s="86">
        <v>0</v>
      </c>
      <c r="I119" s="86">
        <v>0</v>
      </c>
    </row>
    <row r="120" spans="2:9" x14ac:dyDescent="0.25">
      <c r="B120" s="88"/>
      <c r="C120" s="96" t="s">
        <v>17</v>
      </c>
      <c r="D120" s="86">
        <v>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</row>
    <row r="121" spans="2:9" x14ac:dyDescent="0.25">
      <c r="C121" s="95" t="s">
        <v>18</v>
      </c>
      <c r="D121" s="86">
        <v>0.67668332542218346</v>
      </c>
      <c r="E121" s="86">
        <v>0.8598070301515387</v>
      </c>
      <c r="F121" s="86">
        <v>0.8598070301515387</v>
      </c>
      <c r="G121" s="86">
        <v>0.8598070301515387</v>
      </c>
      <c r="H121" s="86">
        <v>0.89803713214407455</v>
      </c>
      <c r="I121" s="86">
        <v>0.92059329262897105</v>
      </c>
    </row>
    <row r="122" spans="2:9" x14ac:dyDescent="0.25">
      <c r="C122" s="96" t="s">
        <v>19</v>
      </c>
      <c r="D122" s="86">
        <v>0.90264707791463861</v>
      </c>
      <c r="E122" s="86">
        <v>0.83105870170029916</v>
      </c>
      <c r="F122" s="86">
        <v>0.89763048854896821</v>
      </c>
      <c r="G122" s="86">
        <v>0.89763000845220442</v>
      </c>
      <c r="H122" s="86">
        <v>0.89762928765297578</v>
      </c>
      <c r="I122" s="86">
        <v>0.89762912941263273</v>
      </c>
    </row>
    <row r="123" spans="2:9" x14ac:dyDescent="0.25">
      <c r="C123" s="96" t="s">
        <v>78</v>
      </c>
      <c r="D123" s="86">
        <v>0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</row>
    <row r="124" spans="2:9" x14ac:dyDescent="0.25">
      <c r="C124" s="96" t="s">
        <v>79</v>
      </c>
      <c r="D124" s="86">
        <v>0</v>
      </c>
      <c r="E124" s="86">
        <v>0</v>
      </c>
      <c r="F124" s="86">
        <v>0</v>
      </c>
      <c r="G124" s="86">
        <v>0</v>
      </c>
      <c r="H124" s="86">
        <v>0</v>
      </c>
      <c r="I124" s="86">
        <v>0</v>
      </c>
    </row>
    <row r="125" spans="2:9" ht="15.75" thickBot="1" x14ac:dyDescent="0.3">
      <c r="B125" s="89"/>
      <c r="C125" s="89" t="s">
        <v>20</v>
      </c>
      <c r="D125" s="4">
        <v>0.41610453200098413</v>
      </c>
      <c r="E125" s="4">
        <v>0.57768002137350505</v>
      </c>
      <c r="F125" s="4">
        <v>0.59228031084670429</v>
      </c>
      <c r="G125" s="4">
        <v>0.59655260186576642</v>
      </c>
      <c r="H125" s="4">
        <v>0.59384057444470462</v>
      </c>
      <c r="I125" s="4">
        <v>0.60062895860179533</v>
      </c>
    </row>
    <row r="126" spans="2:9" ht="15" customHeight="1" x14ac:dyDescent="0.25">
      <c r="B126" s="38" t="s">
        <v>40</v>
      </c>
      <c r="C126" s="95" t="s">
        <v>9</v>
      </c>
      <c r="D126" s="3">
        <v>0.71832056735535399</v>
      </c>
      <c r="E126" s="3">
        <v>0.72974376413818565</v>
      </c>
      <c r="F126" s="3">
        <v>0.74334350678070482</v>
      </c>
      <c r="G126" s="3">
        <v>0.71228578560559264</v>
      </c>
      <c r="H126" s="3">
        <v>0.67969891152287887</v>
      </c>
      <c r="I126" s="3">
        <v>0.66914536149197223</v>
      </c>
    </row>
    <row r="127" spans="2:9" ht="15" customHeight="1" x14ac:dyDescent="0.25">
      <c r="B127" s="38"/>
      <c r="C127" s="95" t="s">
        <v>88</v>
      </c>
      <c r="D127" s="86">
        <v>0</v>
      </c>
      <c r="E127" s="86">
        <v>0</v>
      </c>
      <c r="F127" s="86">
        <v>0</v>
      </c>
      <c r="G127" s="86">
        <v>0</v>
      </c>
      <c r="H127" s="86">
        <v>0</v>
      </c>
      <c r="I127" s="86">
        <v>0</v>
      </c>
    </row>
    <row r="128" spans="2:9" x14ac:dyDescent="0.25">
      <c r="C128" s="95" t="s">
        <v>10</v>
      </c>
      <c r="D128" s="86">
        <v>2.3411526058335595E-2</v>
      </c>
      <c r="E128" s="86">
        <v>2.5635203063997202E-2</v>
      </c>
      <c r="F128" s="86">
        <v>3.4353785043135514E-2</v>
      </c>
      <c r="G128" s="86">
        <v>2.7410998315404164E-2</v>
      </c>
      <c r="H128" s="86">
        <v>2.2163768452539163E-2</v>
      </c>
      <c r="I128" s="86">
        <v>2.7302894008980953E-2</v>
      </c>
    </row>
    <row r="129" spans="2:9" x14ac:dyDescent="0.25">
      <c r="C129" s="96" t="s">
        <v>82</v>
      </c>
      <c r="D129" s="86">
        <v>0.66752990185175576</v>
      </c>
      <c r="E129" s="86">
        <v>0.70980626399561508</v>
      </c>
      <c r="F129" s="86">
        <v>0.74445873714593502</v>
      </c>
      <c r="G129" s="86">
        <v>0.76717500653958293</v>
      </c>
      <c r="H129" s="86">
        <v>0.7573606200751084</v>
      </c>
      <c r="I129" s="86">
        <v>0.8067904870994359</v>
      </c>
    </row>
    <row r="130" spans="2:9" x14ac:dyDescent="0.25">
      <c r="C130" s="96" t="s">
        <v>83</v>
      </c>
      <c r="D130" s="86">
        <v>0</v>
      </c>
      <c r="E130" s="86">
        <v>0</v>
      </c>
      <c r="F130" s="86">
        <v>0</v>
      </c>
      <c r="G130" s="86">
        <v>0</v>
      </c>
      <c r="H130" s="86">
        <v>0</v>
      </c>
      <c r="I130" s="86">
        <v>0</v>
      </c>
    </row>
    <row r="131" spans="2:9" x14ac:dyDescent="0.25">
      <c r="C131" s="95" t="s">
        <v>11</v>
      </c>
      <c r="D131" s="86">
        <v>0.23657328655860285</v>
      </c>
      <c r="E131" s="86">
        <v>0.24190766823512083</v>
      </c>
      <c r="F131" s="86">
        <v>0.23657328655860285</v>
      </c>
      <c r="G131" s="86">
        <v>0.23657328655860285</v>
      </c>
      <c r="H131" s="86">
        <v>0.22856444649385782</v>
      </c>
      <c r="I131" s="86">
        <v>0.22116608062642545</v>
      </c>
    </row>
    <row r="132" spans="2:9" x14ac:dyDescent="0.25">
      <c r="C132" s="95" t="s">
        <v>12</v>
      </c>
      <c r="D132" s="86">
        <v>0.93094486105675167</v>
      </c>
      <c r="E132" s="86">
        <v>0.8554380117416831</v>
      </c>
      <c r="F132" s="86">
        <v>0.8554380117416831</v>
      </c>
      <c r="G132" s="86">
        <v>0.8554380117416831</v>
      </c>
      <c r="H132" s="86">
        <v>0.8554380117416831</v>
      </c>
      <c r="I132" s="86">
        <v>0.93094486105675167</v>
      </c>
    </row>
    <row r="133" spans="2:9" x14ac:dyDescent="0.25">
      <c r="C133" s="95" t="s">
        <v>13</v>
      </c>
      <c r="D133" s="86">
        <v>0.44396848706240483</v>
      </c>
      <c r="E133" s="86">
        <v>0.44396848706240483</v>
      </c>
      <c r="F133" s="86">
        <v>0.44396848706240483</v>
      </c>
      <c r="G133" s="86">
        <v>0.44396848706240483</v>
      </c>
      <c r="H133" s="86">
        <v>0.44396848706240483</v>
      </c>
      <c r="I133" s="86">
        <v>0.44396848706240483</v>
      </c>
    </row>
    <row r="134" spans="2:9" x14ac:dyDescent="0.25">
      <c r="C134" s="95" t="s">
        <v>14</v>
      </c>
      <c r="D134" s="86">
        <v>0.30947951413453823</v>
      </c>
      <c r="E134" s="86">
        <v>0.3094795142825944</v>
      </c>
      <c r="F134" s="86">
        <v>0.30947951375475025</v>
      </c>
      <c r="G134" s="86">
        <v>0.30947951375475025</v>
      </c>
      <c r="H134" s="86">
        <v>0.30947951375475025</v>
      </c>
      <c r="I134" s="86">
        <v>0.30947951375475025</v>
      </c>
    </row>
    <row r="135" spans="2:9" x14ac:dyDescent="0.25">
      <c r="C135" s="95" t="s">
        <v>15</v>
      </c>
      <c r="D135" s="86">
        <v>0.97</v>
      </c>
      <c r="E135" s="86">
        <v>0.89378013116563815</v>
      </c>
      <c r="F135" s="86">
        <v>0.96283536554769433</v>
      </c>
      <c r="G135" s="86">
        <v>0.96283536554769433</v>
      </c>
      <c r="H135" s="86">
        <v>0.95292558582969533</v>
      </c>
      <c r="I135" s="86">
        <v>0.96283536554769433</v>
      </c>
    </row>
    <row r="136" spans="2:9" x14ac:dyDescent="0.25">
      <c r="B136" s="88"/>
      <c r="C136" s="96" t="s">
        <v>16</v>
      </c>
      <c r="D136" s="86">
        <v>0</v>
      </c>
      <c r="E136" s="86">
        <v>0</v>
      </c>
      <c r="F136" s="86">
        <v>0</v>
      </c>
      <c r="G136" s="86">
        <v>0</v>
      </c>
      <c r="H136" s="86">
        <v>0</v>
      </c>
      <c r="I136" s="86">
        <v>0</v>
      </c>
    </row>
    <row r="137" spans="2:9" x14ac:dyDescent="0.25">
      <c r="B137" s="88"/>
      <c r="C137" s="96" t="s">
        <v>17</v>
      </c>
      <c r="D137" s="86">
        <v>0</v>
      </c>
      <c r="E137" s="86">
        <v>0</v>
      </c>
      <c r="F137" s="86">
        <v>0</v>
      </c>
      <c r="G137" s="86">
        <v>0</v>
      </c>
      <c r="H137" s="86">
        <v>0</v>
      </c>
      <c r="I137" s="86">
        <v>0</v>
      </c>
    </row>
    <row r="138" spans="2:9" x14ac:dyDescent="0.25">
      <c r="C138" s="95" t="s">
        <v>18</v>
      </c>
      <c r="D138" s="86">
        <v>0.85679996986363305</v>
      </c>
      <c r="E138" s="86">
        <v>0.85679996986363305</v>
      </c>
      <c r="F138" s="86">
        <v>0.85679996986363305</v>
      </c>
      <c r="G138" s="86">
        <v>0.85679996986363305</v>
      </c>
      <c r="H138" s="86">
        <v>0.97759109988822046</v>
      </c>
      <c r="I138" s="86">
        <v>0.9811388566381869</v>
      </c>
    </row>
    <row r="139" spans="2:9" x14ac:dyDescent="0.25">
      <c r="C139" s="96" t="s">
        <v>19</v>
      </c>
      <c r="D139" s="86">
        <v>0</v>
      </c>
      <c r="E139" s="86">
        <v>0</v>
      </c>
      <c r="F139" s="86">
        <v>0</v>
      </c>
      <c r="G139" s="86">
        <v>0</v>
      </c>
      <c r="H139" s="86">
        <v>0</v>
      </c>
      <c r="I139" s="86">
        <v>0</v>
      </c>
    </row>
    <row r="140" spans="2:9" x14ac:dyDescent="0.25">
      <c r="C140" s="96" t="s">
        <v>78</v>
      </c>
      <c r="D140" s="86">
        <v>0</v>
      </c>
      <c r="E140" s="86">
        <v>0</v>
      </c>
      <c r="F140" s="86">
        <v>0</v>
      </c>
      <c r="G140" s="86">
        <v>0</v>
      </c>
      <c r="H140" s="86">
        <v>0</v>
      </c>
      <c r="I140" s="86">
        <v>0</v>
      </c>
    </row>
    <row r="141" spans="2:9" x14ac:dyDescent="0.25">
      <c r="C141" s="96" t="s">
        <v>79</v>
      </c>
      <c r="D141" s="86">
        <v>0</v>
      </c>
      <c r="E141" s="86">
        <v>0</v>
      </c>
      <c r="F141" s="86">
        <v>0</v>
      </c>
      <c r="G141" s="86">
        <v>0</v>
      </c>
      <c r="H141" s="86">
        <v>0</v>
      </c>
      <c r="I141" s="86">
        <v>0</v>
      </c>
    </row>
    <row r="142" spans="2:9" ht="15.75" thickBot="1" x14ac:dyDescent="0.3">
      <c r="B142" s="89"/>
      <c r="C142" s="89" t="s">
        <v>20</v>
      </c>
      <c r="D142" s="4">
        <v>0.50911816166722834</v>
      </c>
      <c r="E142" s="4">
        <v>0.51043805025073474</v>
      </c>
      <c r="F142" s="4">
        <v>0.52867040342241467</v>
      </c>
      <c r="G142" s="4">
        <v>0.53573951737193071</v>
      </c>
      <c r="H142" s="4">
        <v>0.52935832693484042</v>
      </c>
      <c r="I142" s="4">
        <v>0.56053618683361761</v>
      </c>
    </row>
    <row r="143" spans="2:9" x14ac:dyDescent="0.25">
      <c r="B143" s="38" t="s">
        <v>41</v>
      </c>
      <c r="C143" s="95" t="s">
        <v>9</v>
      </c>
      <c r="D143" s="3">
        <v>0.7649507039540534</v>
      </c>
      <c r="E143" s="3">
        <v>0.78047141458959912</v>
      </c>
      <c r="F143" s="3">
        <v>0.78889284368272206</v>
      </c>
      <c r="G143" s="3">
        <v>0.72748858326391008</v>
      </c>
      <c r="H143" s="3">
        <v>0.68895521026177353</v>
      </c>
      <c r="I143" s="3">
        <v>0.57161196708219009</v>
      </c>
    </row>
    <row r="144" spans="2:9" x14ac:dyDescent="0.25">
      <c r="B144" s="38"/>
      <c r="C144" s="95" t="s">
        <v>88</v>
      </c>
      <c r="D144" s="86">
        <v>0</v>
      </c>
      <c r="E144" s="86">
        <v>0</v>
      </c>
      <c r="F144" s="86">
        <v>0</v>
      </c>
      <c r="G144" s="86">
        <v>0</v>
      </c>
      <c r="H144" s="86">
        <v>0</v>
      </c>
      <c r="I144" s="86">
        <v>0</v>
      </c>
    </row>
    <row r="145" spans="2:9" x14ac:dyDescent="0.25">
      <c r="C145" s="95" t="s">
        <v>10</v>
      </c>
      <c r="D145" s="86">
        <v>2.7708180757731019E-2</v>
      </c>
      <c r="E145" s="86">
        <v>3.7635545924789279E-2</v>
      </c>
      <c r="F145" s="86">
        <v>3.8844040354315143E-2</v>
      </c>
      <c r="G145" s="86">
        <v>2.8677552986003649E-2</v>
      </c>
      <c r="H145" s="86">
        <v>2.5643754207736184E-2</v>
      </c>
      <c r="I145" s="86">
        <v>2.8224542964713929E-2</v>
      </c>
    </row>
    <row r="146" spans="2:9" x14ac:dyDescent="0.25">
      <c r="C146" s="96" t="s">
        <v>82</v>
      </c>
      <c r="D146" s="86">
        <v>0.42289486096246343</v>
      </c>
      <c r="E146" s="86">
        <v>0.42894957069240053</v>
      </c>
      <c r="F146" s="86">
        <v>0.54180046044256913</v>
      </c>
      <c r="G146" s="86">
        <v>0.60071283200890557</v>
      </c>
      <c r="H146" s="86">
        <v>0.6283558244190296</v>
      </c>
      <c r="I146" s="86">
        <v>0.80074538673544815</v>
      </c>
    </row>
    <row r="147" spans="2:9" x14ac:dyDescent="0.25">
      <c r="C147" s="96" t="s">
        <v>83</v>
      </c>
      <c r="D147" s="86">
        <v>0</v>
      </c>
      <c r="E147" s="86">
        <v>0</v>
      </c>
      <c r="F147" s="86">
        <v>0</v>
      </c>
      <c r="G147" s="86">
        <v>0</v>
      </c>
      <c r="H147" s="86">
        <v>0</v>
      </c>
      <c r="I147" s="86">
        <v>0</v>
      </c>
    </row>
    <row r="148" spans="2:9" x14ac:dyDescent="0.25">
      <c r="C148" s="95" t="s">
        <v>11</v>
      </c>
      <c r="D148" s="86">
        <v>2.8979528528593083E-2</v>
      </c>
      <c r="E148" s="86">
        <v>0</v>
      </c>
      <c r="F148" s="86">
        <v>0</v>
      </c>
      <c r="G148" s="86">
        <v>0</v>
      </c>
      <c r="H148" s="86">
        <v>0</v>
      </c>
      <c r="I148" s="86">
        <v>0</v>
      </c>
    </row>
    <row r="149" spans="2:9" x14ac:dyDescent="0.25">
      <c r="C149" s="95" t="s">
        <v>12</v>
      </c>
      <c r="D149" s="86">
        <v>0.87363430263329456</v>
      </c>
      <c r="E149" s="86">
        <v>0.88199065384324005</v>
      </c>
      <c r="F149" s="86">
        <v>0.88674365081068518</v>
      </c>
      <c r="G149" s="86">
        <v>0.83876587264741298</v>
      </c>
      <c r="H149" s="86">
        <v>0.91230282533985385</v>
      </c>
      <c r="I149" s="86">
        <v>0.91281635028714758</v>
      </c>
    </row>
    <row r="150" spans="2:9" x14ac:dyDescent="0.25">
      <c r="C150" s="95" t="s">
        <v>13</v>
      </c>
      <c r="D150" s="86">
        <v>0.20122081799733338</v>
      </c>
      <c r="E150" s="86">
        <v>0.19731893453957777</v>
      </c>
      <c r="F150" s="86">
        <v>0.20667483009935861</v>
      </c>
      <c r="G150" s="86">
        <v>0.19845638717384798</v>
      </c>
      <c r="H150" s="86">
        <v>0.19756268071447455</v>
      </c>
      <c r="I150" s="86">
        <v>0.1984265248157982</v>
      </c>
    </row>
    <row r="151" spans="2:9" x14ac:dyDescent="0.25">
      <c r="C151" s="95" t="s">
        <v>14</v>
      </c>
      <c r="D151" s="86">
        <v>0.27356064337899549</v>
      </c>
      <c r="E151" s="86">
        <v>0.35855237804401369</v>
      </c>
      <c r="F151" s="86">
        <v>0.33975684435084602</v>
      </c>
      <c r="G151" s="86">
        <v>0.33975684435084602</v>
      </c>
      <c r="H151" s="86">
        <v>0.38079914723091041</v>
      </c>
      <c r="I151" s="86">
        <v>0.38079914723091041</v>
      </c>
    </row>
    <row r="152" spans="2:9" x14ac:dyDescent="0.25">
      <c r="C152" s="95" t="s">
        <v>15</v>
      </c>
      <c r="D152" s="86">
        <v>0.90297694446029741</v>
      </c>
      <c r="E152" s="86">
        <v>0.95730804926918023</v>
      </c>
      <c r="F152" s="86">
        <v>0.9615840001243755</v>
      </c>
      <c r="G152" s="86">
        <v>0.9615840001243755</v>
      </c>
      <c r="H152" s="86">
        <v>0.95696835584126616</v>
      </c>
      <c r="I152" s="86">
        <v>0.95696835584126616</v>
      </c>
    </row>
    <row r="153" spans="2:9" x14ac:dyDescent="0.25">
      <c r="B153" s="88"/>
      <c r="C153" s="96" t="s">
        <v>16</v>
      </c>
      <c r="D153" s="86">
        <v>0</v>
      </c>
      <c r="E153" s="86">
        <v>0</v>
      </c>
      <c r="F153" s="86">
        <v>0</v>
      </c>
      <c r="G153" s="86">
        <v>0</v>
      </c>
      <c r="H153" s="86">
        <v>0</v>
      </c>
      <c r="I153" s="86">
        <v>0</v>
      </c>
    </row>
    <row r="154" spans="2:9" x14ac:dyDescent="0.25">
      <c r="B154" s="88"/>
      <c r="C154" s="96" t="s">
        <v>17</v>
      </c>
      <c r="D154" s="86">
        <v>0</v>
      </c>
      <c r="E154" s="86">
        <v>0</v>
      </c>
      <c r="F154" s="86">
        <v>0</v>
      </c>
      <c r="G154" s="86">
        <v>0</v>
      </c>
      <c r="H154" s="86">
        <v>0</v>
      </c>
      <c r="I154" s="86">
        <v>0</v>
      </c>
    </row>
    <row r="155" spans="2:9" x14ac:dyDescent="0.25">
      <c r="C155" s="95" t="s">
        <v>18</v>
      </c>
      <c r="D155" s="86">
        <v>0.82543457601285775</v>
      </c>
      <c r="E155" s="86">
        <v>0.92775191813787949</v>
      </c>
      <c r="F155" s="86">
        <v>0.93491236131100941</v>
      </c>
      <c r="G155" s="86">
        <v>0.93491236131100941</v>
      </c>
      <c r="H155" s="86">
        <v>0.93491236131100941</v>
      </c>
      <c r="I155" s="86">
        <v>0.96112053238146034</v>
      </c>
    </row>
    <row r="156" spans="2:9" x14ac:dyDescent="0.25">
      <c r="C156" s="96" t="s">
        <v>19</v>
      </c>
      <c r="D156" s="86">
        <v>0.90615283427382121</v>
      </c>
      <c r="E156" s="86">
        <v>0.90558356850612887</v>
      </c>
      <c r="F156" s="86">
        <v>0.90558356850612887</v>
      </c>
      <c r="G156" s="86">
        <v>0.90558356850612887</v>
      </c>
      <c r="H156" s="86">
        <v>0.90558356850612887</v>
      </c>
      <c r="I156" s="86">
        <v>0.90558356850612887</v>
      </c>
    </row>
    <row r="157" spans="2:9" x14ac:dyDescent="0.25">
      <c r="C157" s="96" t="s">
        <v>78</v>
      </c>
      <c r="D157" s="86">
        <v>0</v>
      </c>
      <c r="E157" s="86">
        <v>0</v>
      </c>
      <c r="F157" s="86">
        <v>0</v>
      </c>
      <c r="G157" s="86">
        <v>0</v>
      </c>
      <c r="H157" s="86">
        <v>0</v>
      </c>
      <c r="I157" s="86">
        <v>0</v>
      </c>
    </row>
    <row r="158" spans="2:9" x14ac:dyDescent="0.25">
      <c r="C158" s="96" t="s">
        <v>79</v>
      </c>
      <c r="D158" s="86">
        <v>0</v>
      </c>
      <c r="E158" s="86">
        <v>0</v>
      </c>
      <c r="F158" s="86">
        <v>0</v>
      </c>
      <c r="G158" s="86">
        <v>0</v>
      </c>
      <c r="H158" s="86">
        <v>0</v>
      </c>
      <c r="I158" s="86">
        <v>0</v>
      </c>
    </row>
    <row r="159" spans="2:9" ht="15.75" thickBot="1" x14ac:dyDescent="0.3">
      <c r="B159" s="89"/>
      <c r="C159" s="89" t="s">
        <v>20</v>
      </c>
      <c r="D159" s="4">
        <v>0.46403621495229019</v>
      </c>
      <c r="E159" s="4">
        <v>0.48015277898959297</v>
      </c>
      <c r="F159" s="4">
        <v>0.52089665496662174</v>
      </c>
      <c r="G159" s="4">
        <v>0.52667843595232078</v>
      </c>
      <c r="H159" s="4">
        <v>0.54013875016418811</v>
      </c>
      <c r="I159" s="4">
        <v>0.56462344240562967</v>
      </c>
    </row>
    <row r="160" spans="2:9" x14ac:dyDescent="0.25">
      <c r="B160" s="38" t="s">
        <v>107</v>
      </c>
      <c r="C160" s="95" t="s">
        <v>9</v>
      </c>
      <c r="D160" s="179">
        <v>0.40624905143283258</v>
      </c>
      <c r="E160" s="179">
        <v>0.41730233596890937</v>
      </c>
      <c r="F160" s="179">
        <v>0.41653979019411475</v>
      </c>
      <c r="G160" s="179">
        <v>0.42768169755929969</v>
      </c>
      <c r="H160" s="179">
        <v>0.44567564625672978</v>
      </c>
      <c r="I160" s="179">
        <v>0.48792838252556126</v>
      </c>
    </row>
    <row r="161" spans="2:9" x14ac:dyDescent="0.25">
      <c r="B161" s="38"/>
      <c r="C161" s="95" t="s">
        <v>88</v>
      </c>
      <c r="D161" s="177">
        <v>0</v>
      </c>
      <c r="E161" s="177">
        <v>0</v>
      </c>
      <c r="F161" s="177">
        <v>0</v>
      </c>
      <c r="G161" s="177">
        <v>0</v>
      </c>
      <c r="H161" s="177">
        <v>0</v>
      </c>
      <c r="I161" s="177">
        <v>0</v>
      </c>
    </row>
    <row r="162" spans="2:9" x14ac:dyDescent="0.25">
      <c r="C162" s="95" t="s">
        <v>10</v>
      </c>
      <c r="D162" s="177">
        <v>0.12981699142815206</v>
      </c>
      <c r="E162" s="177">
        <v>0.16777749292387717</v>
      </c>
      <c r="F162" s="177">
        <v>0.17022577414395407</v>
      </c>
      <c r="G162" s="177">
        <v>0.1696701750736706</v>
      </c>
      <c r="H162" s="177">
        <v>0.17766988158292552</v>
      </c>
      <c r="I162" s="177">
        <v>0.1948979973556601</v>
      </c>
    </row>
    <row r="163" spans="2:9" x14ac:dyDescent="0.25">
      <c r="C163" s="96" t="s">
        <v>82</v>
      </c>
      <c r="D163" s="177">
        <v>0.80892267158656117</v>
      </c>
      <c r="E163" s="177">
        <v>0.82145608395327396</v>
      </c>
      <c r="F163" s="177">
        <v>0.83248681956142356</v>
      </c>
      <c r="G163" s="177">
        <v>0.84177916494656813</v>
      </c>
      <c r="H163" s="177">
        <v>0.84281535682257491</v>
      </c>
      <c r="I163" s="177">
        <v>0.84695476018887883</v>
      </c>
    </row>
    <row r="164" spans="2:9" x14ac:dyDescent="0.25">
      <c r="C164" s="96" t="s">
        <v>83</v>
      </c>
      <c r="D164" s="177">
        <v>0</v>
      </c>
      <c r="E164" s="177">
        <v>0</v>
      </c>
      <c r="F164" s="177">
        <v>0</v>
      </c>
      <c r="G164" s="177">
        <v>0</v>
      </c>
      <c r="H164" s="177">
        <v>0</v>
      </c>
      <c r="I164" s="177">
        <v>0</v>
      </c>
    </row>
    <row r="165" spans="2:9" x14ac:dyDescent="0.25">
      <c r="C165" s="95" t="s">
        <v>11</v>
      </c>
      <c r="D165" s="177">
        <v>3.2032607584745465E-2</v>
      </c>
      <c r="E165" s="177">
        <v>8.5319800318928579E-2</v>
      </c>
      <c r="F165" s="177">
        <v>5.4600294079559228E-2</v>
      </c>
      <c r="G165" s="177">
        <v>5.9485051148374428E-2</v>
      </c>
      <c r="H165" s="177">
        <v>7.4559486870763705E-2</v>
      </c>
      <c r="I165" s="177">
        <v>0.10303031689000652</v>
      </c>
    </row>
    <row r="166" spans="2:9" x14ac:dyDescent="0.25">
      <c r="C166" s="95" t="s">
        <v>12</v>
      </c>
      <c r="D166" s="177">
        <v>0.62840210421449805</v>
      </c>
      <c r="E166" s="177">
        <v>0.80720222290538224</v>
      </c>
      <c r="F166" s="177">
        <v>0.83754118869391148</v>
      </c>
      <c r="G166" s="177">
        <v>0.8423798846259708</v>
      </c>
      <c r="H166" s="177">
        <v>0.8310635224375601</v>
      </c>
      <c r="I166" s="177">
        <v>0.79491687154979651</v>
      </c>
    </row>
    <row r="167" spans="2:9" x14ac:dyDescent="0.25">
      <c r="C167" s="95" t="s">
        <v>13</v>
      </c>
      <c r="D167" s="177">
        <v>0.3364878505993677</v>
      </c>
      <c r="E167" s="177">
        <v>0.33654323253712826</v>
      </c>
      <c r="F167" s="177">
        <v>0.33667288888868957</v>
      </c>
      <c r="G167" s="177">
        <v>0.33778196995437809</v>
      </c>
      <c r="H167" s="177">
        <v>0.33824691067501772</v>
      </c>
      <c r="I167" s="177">
        <v>0.34345888773778244</v>
      </c>
    </row>
    <row r="168" spans="2:9" x14ac:dyDescent="0.25">
      <c r="C168" s="95" t="s">
        <v>14</v>
      </c>
      <c r="D168" s="177">
        <v>0.29722582683126547</v>
      </c>
      <c r="E168" s="177">
        <v>0.30501648034615214</v>
      </c>
      <c r="F168" s="177">
        <v>0.30364408591675784</v>
      </c>
      <c r="G168" s="177">
        <v>0.30364408591675784</v>
      </c>
      <c r="H168" s="177">
        <v>0.31148805341461933</v>
      </c>
      <c r="I168" s="177">
        <v>0.31148805341461933</v>
      </c>
    </row>
    <row r="169" spans="2:9" x14ac:dyDescent="0.25">
      <c r="C169" s="95" t="s">
        <v>15</v>
      </c>
      <c r="D169" s="177">
        <v>0.7463149931719637</v>
      </c>
      <c r="E169" s="177">
        <v>0.75769080203933159</v>
      </c>
      <c r="F169" s="177">
        <v>0.80441759776134558</v>
      </c>
      <c r="G169" s="177">
        <v>0.84795515468718685</v>
      </c>
      <c r="H169" s="177">
        <v>0.84869094362948672</v>
      </c>
      <c r="I169" s="177">
        <v>0.96471818181286761</v>
      </c>
    </row>
    <row r="170" spans="2:9" x14ac:dyDescent="0.25">
      <c r="B170" s="88"/>
      <c r="C170" s="96" t="s">
        <v>16</v>
      </c>
      <c r="D170" s="177">
        <v>0</v>
      </c>
      <c r="E170" s="177">
        <v>0</v>
      </c>
      <c r="F170" s="177">
        <v>0</v>
      </c>
      <c r="G170" s="177">
        <v>0</v>
      </c>
      <c r="H170" s="177">
        <v>0</v>
      </c>
      <c r="I170" s="177">
        <v>0</v>
      </c>
    </row>
    <row r="171" spans="2:9" x14ac:dyDescent="0.25">
      <c r="B171" s="88"/>
      <c r="C171" s="96" t="s">
        <v>17</v>
      </c>
      <c r="D171" s="177">
        <v>0</v>
      </c>
      <c r="E171" s="177">
        <v>0</v>
      </c>
      <c r="F171" s="177">
        <v>0</v>
      </c>
      <c r="G171" s="177">
        <v>0</v>
      </c>
      <c r="H171" s="177">
        <v>0</v>
      </c>
      <c r="I171" s="177">
        <v>0</v>
      </c>
    </row>
    <row r="172" spans="2:9" x14ac:dyDescent="0.25">
      <c r="C172" s="95" t="s">
        <v>18</v>
      </c>
      <c r="D172" s="177">
        <v>0.88929650831795737</v>
      </c>
      <c r="E172" s="177">
        <v>0.89014400448592301</v>
      </c>
      <c r="F172" s="177">
        <v>0.89374420360809503</v>
      </c>
      <c r="G172" s="177">
        <v>0.89702830656316246</v>
      </c>
      <c r="H172" s="177">
        <v>0.89974029521526744</v>
      </c>
      <c r="I172" s="177">
        <v>0.90392334020230469</v>
      </c>
    </row>
    <row r="173" spans="2:9" x14ac:dyDescent="0.25">
      <c r="C173" s="96" t="s">
        <v>19</v>
      </c>
      <c r="D173" s="177">
        <v>0.93151031302041087</v>
      </c>
      <c r="E173" s="177">
        <v>0.93402530965651487</v>
      </c>
      <c r="F173" s="177">
        <v>0.93151031302041087</v>
      </c>
      <c r="G173" s="177">
        <v>0.93301985893162365</v>
      </c>
      <c r="H173" s="177">
        <v>0.93301985893162365</v>
      </c>
      <c r="I173" s="177">
        <v>0.93435670621543898</v>
      </c>
    </row>
    <row r="174" spans="2:9" x14ac:dyDescent="0.25">
      <c r="C174" s="96" t="s">
        <v>78</v>
      </c>
      <c r="D174" s="177">
        <v>0</v>
      </c>
      <c r="E174" s="177">
        <v>0</v>
      </c>
      <c r="F174" s="177">
        <v>0</v>
      </c>
      <c r="G174" s="177">
        <v>0</v>
      </c>
      <c r="H174" s="177">
        <v>0</v>
      </c>
      <c r="I174" s="177">
        <v>0</v>
      </c>
    </row>
    <row r="175" spans="2:9" x14ac:dyDescent="0.25">
      <c r="C175" s="96" t="s">
        <v>79</v>
      </c>
      <c r="D175" s="177">
        <v>0</v>
      </c>
      <c r="E175" s="177">
        <v>0</v>
      </c>
      <c r="F175" s="177">
        <v>0</v>
      </c>
      <c r="G175" s="177">
        <v>0</v>
      </c>
      <c r="H175" s="177">
        <v>0</v>
      </c>
      <c r="I175" s="177">
        <v>0</v>
      </c>
    </row>
    <row r="176" spans="2:9" ht="15.75" thickBot="1" x14ac:dyDescent="0.3">
      <c r="B176" s="89"/>
      <c r="C176" s="89" t="s">
        <v>20</v>
      </c>
      <c r="D176" s="4">
        <v>0.39080967118215665</v>
      </c>
      <c r="E176" s="4">
        <v>0.45355138574564652</v>
      </c>
      <c r="F176" s="4">
        <v>0.45396753468475609</v>
      </c>
      <c r="G176" s="4">
        <v>0.46160177611586234</v>
      </c>
      <c r="H176" s="4">
        <v>0.47112960177672208</v>
      </c>
      <c r="I176" s="4">
        <v>0.49289732612778669</v>
      </c>
    </row>
    <row r="177" spans="2:9" x14ac:dyDescent="0.25">
      <c r="B177" s="88" t="s">
        <v>106</v>
      </c>
      <c r="C177" s="95" t="s">
        <v>9</v>
      </c>
      <c r="D177" s="177">
        <v>0.50690771672176893</v>
      </c>
      <c r="E177" s="177">
        <v>0.46282887220814162</v>
      </c>
      <c r="F177" s="177">
        <v>0.4521021302013048</v>
      </c>
      <c r="G177" s="177">
        <v>0.41728580801444121</v>
      </c>
      <c r="H177" s="177">
        <v>0.44679559100887062</v>
      </c>
      <c r="I177" s="177">
        <v>0.4480557873116085</v>
      </c>
    </row>
    <row r="178" spans="2:9" x14ac:dyDescent="0.25">
      <c r="B178" s="88"/>
      <c r="C178" s="95" t="s">
        <v>88</v>
      </c>
      <c r="D178" s="177">
        <v>0</v>
      </c>
      <c r="E178" s="177">
        <v>0</v>
      </c>
      <c r="F178" s="177">
        <v>0</v>
      </c>
      <c r="G178" s="177">
        <v>0</v>
      </c>
      <c r="H178" s="177">
        <v>0</v>
      </c>
      <c r="I178" s="177">
        <v>0</v>
      </c>
    </row>
    <row r="179" spans="2:9" x14ac:dyDescent="0.25">
      <c r="B179" s="88"/>
      <c r="C179" s="95" t="s">
        <v>10</v>
      </c>
      <c r="D179" s="177">
        <v>0.15972422375262429</v>
      </c>
      <c r="E179" s="177">
        <v>0.16583831604937993</v>
      </c>
      <c r="F179" s="177">
        <v>0.15959971035602458</v>
      </c>
      <c r="G179" s="177">
        <v>0.15797005153576466</v>
      </c>
      <c r="H179" s="177">
        <v>0.1615371258441117</v>
      </c>
      <c r="I179" s="177">
        <v>0.16917279694219581</v>
      </c>
    </row>
    <row r="180" spans="2:9" x14ac:dyDescent="0.25">
      <c r="B180" s="88"/>
      <c r="C180" s="96" t="s">
        <v>82</v>
      </c>
      <c r="D180" s="177">
        <v>0.56981084983252428</v>
      </c>
      <c r="E180" s="177">
        <v>0.63291430914587599</v>
      </c>
      <c r="F180" s="177">
        <v>0.68517838983964252</v>
      </c>
      <c r="G180" s="177">
        <v>0.76223909018638747</v>
      </c>
      <c r="H180" s="177">
        <v>0.78112878936439512</v>
      </c>
      <c r="I180" s="177">
        <v>0.83707245666275998</v>
      </c>
    </row>
    <row r="181" spans="2:9" x14ac:dyDescent="0.25">
      <c r="B181" s="88"/>
      <c r="C181" s="96" t="s">
        <v>83</v>
      </c>
      <c r="D181" s="177">
        <v>0</v>
      </c>
      <c r="E181" s="177">
        <v>0</v>
      </c>
      <c r="F181" s="177">
        <v>0.76953466783561653</v>
      </c>
      <c r="G181" s="177">
        <v>0.83425062712328768</v>
      </c>
      <c r="H181" s="177">
        <v>0.83425062712328768</v>
      </c>
      <c r="I181" s="177">
        <v>0.83425062712328768</v>
      </c>
    </row>
    <row r="182" spans="2:9" x14ac:dyDescent="0.25">
      <c r="B182" s="88"/>
      <c r="C182" s="95" t="s">
        <v>11</v>
      </c>
      <c r="D182" s="177">
        <v>4.6993311241147229E-4</v>
      </c>
      <c r="E182" s="177">
        <v>1.2923528103876054E-3</v>
      </c>
      <c r="F182" s="177">
        <v>1.2923528103876054E-3</v>
      </c>
      <c r="G182" s="177">
        <v>1.2540011557416579E-3</v>
      </c>
      <c r="H182" s="177">
        <v>1.2923528103876054E-3</v>
      </c>
      <c r="I182" s="177">
        <v>3.2135432793670613E-3</v>
      </c>
    </row>
    <row r="183" spans="2:9" x14ac:dyDescent="0.25">
      <c r="B183" s="88"/>
      <c r="C183" s="95" t="s">
        <v>12</v>
      </c>
      <c r="D183" s="177">
        <v>0.87673114799858975</v>
      </c>
      <c r="E183" s="177">
        <v>0.85715624808629154</v>
      </c>
      <c r="F183" s="177">
        <v>0.90785487569494794</v>
      </c>
      <c r="G183" s="177">
        <v>0.94206438079897337</v>
      </c>
      <c r="H183" s="177">
        <v>0.87898427773766785</v>
      </c>
      <c r="I183" s="177">
        <v>0.90228691251460791</v>
      </c>
    </row>
    <row r="184" spans="2:9" x14ac:dyDescent="0.25">
      <c r="B184" s="88"/>
      <c r="C184" s="95" t="s">
        <v>13</v>
      </c>
      <c r="D184" s="177">
        <v>0.27058277194673885</v>
      </c>
      <c r="E184" s="177">
        <v>0.27300467670848733</v>
      </c>
      <c r="F184" s="177">
        <v>0.27422298859896282</v>
      </c>
      <c r="G184" s="177">
        <v>0.2760496441659136</v>
      </c>
      <c r="H184" s="177">
        <v>0.2760827527365064</v>
      </c>
      <c r="I184" s="177">
        <v>0.27794619286599476</v>
      </c>
    </row>
    <row r="185" spans="2:9" x14ac:dyDescent="0.25">
      <c r="B185" s="88"/>
      <c r="C185" s="95" t="s">
        <v>14</v>
      </c>
      <c r="D185" s="177">
        <v>0.3686798822390473</v>
      </c>
      <c r="E185" s="177">
        <v>0.36871221460953868</v>
      </c>
      <c r="F185" s="177">
        <v>0.36871221460953868</v>
      </c>
      <c r="G185" s="177">
        <v>0.36871221460953868</v>
      </c>
      <c r="H185" s="177">
        <v>0.36871221460953868</v>
      </c>
      <c r="I185" s="177">
        <v>0.36871221460953868</v>
      </c>
    </row>
    <row r="186" spans="2:9" x14ac:dyDescent="0.25">
      <c r="B186" s="88"/>
      <c r="C186" s="95" t="s">
        <v>15</v>
      </c>
      <c r="D186" s="177">
        <v>0.96027932738620481</v>
      </c>
      <c r="E186" s="177">
        <v>0.92253349516570926</v>
      </c>
      <c r="F186" s="177">
        <v>0.96442554436029149</v>
      </c>
      <c r="G186" s="177">
        <v>0.96150266982674171</v>
      </c>
      <c r="H186" s="177">
        <v>0.96175118631204071</v>
      </c>
      <c r="I186" s="177">
        <v>0.9662373097047301</v>
      </c>
    </row>
    <row r="187" spans="2:9" x14ac:dyDescent="0.25">
      <c r="B187" s="88"/>
      <c r="C187" s="96" t="s">
        <v>16</v>
      </c>
      <c r="D187" s="177">
        <v>0</v>
      </c>
      <c r="E187" s="177">
        <v>0</v>
      </c>
      <c r="F187" s="177">
        <v>0</v>
      </c>
      <c r="G187" s="177">
        <v>0</v>
      </c>
      <c r="H187" s="177">
        <v>0</v>
      </c>
      <c r="I187" s="177">
        <v>0</v>
      </c>
    </row>
    <row r="188" spans="2:9" x14ac:dyDescent="0.25">
      <c r="B188" s="88"/>
      <c r="C188" s="96" t="s">
        <v>17</v>
      </c>
      <c r="D188" s="177">
        <v>0</v>
      </c>
      <c r="E188" s="177">
        <v>0</v>
      </c>
      <c r="F188" s="177">
        <v>0</v>
      </c>
      <c r="G188" s="177">
        <v>0</v>
      </c>
      <c r="H188" s="177">
        <v>0</v>
      </c>
      <c r="I188" s="177">
        <v>0</v>
      </c>
    </row>
    <row r="189" spans="2:9" x14ac:dyDescent="0.25">
      <c r="B189" s="88"/>
      <c r="C189" s="95" t="s">
        <v>18</v>
      </c>
      <c r="D189" s="177">
        <v>0.85741112780072593</v>
      </c>
      <c r="E189" s="177">
        <v>0.85741112780072593</v>
      </c>
      <c r="F189" s="177">
        <v>0.85741112780072593</v>
      </c>
      <c r="G189" s="177">
        <v>0.85741112780072593</v>
      </c>
      <c r="H189" s="177">
        <v>0.85741112780072593</v>
      </c>
      <c r="I189" s="177">
        <v>0.94684841816003606</v>
      </c>
    </row>
    <row r="190" spans="2:9" x14ac:dyDescent="0.25">
      <c r="B190" s="88"/>
      <c r="C190" s="96" t="s">
        <v>19</v>
      </c>
      <c r="D190" s="177">
        <v>0.91968362377542867</v>
      </c>
      <c r="E190" s="177">
        <v>0.91968362377542867</v>
      </c>
      <c r="F190" s="177">
        <v>0.91968362377542867</v>
      </c>
      <c r="G190" s="177">
        <v>0.91968362377542867</v>
      </c>
      <c r="H190" s="177">
        <v>0.91968362377542867</v>
      </c>
      <c r="I190" s="177">
        <v>0.91968362377542867</v>
      </c>
    </row>
    <row r="191" spans="2:9" x14ac:dyDescent="0.25">
      <c r="B191" s="88"/>
      <c r="C191" s="96" t="s">
        <v>78</v>
      </c>
      <c r="D191" s="177">
        <v>0</v>
      </c>
      <c r="E191" s="177">
        <v>0</v>
      </c>
      <c r="F191" s="177">
        <v>0</v>
      </c>
      <c r="G191" s="177">
        <v>0</v>
      </c>
      <c r="H191" s="177">
        <v>0</v>
      </c>
      <c r="I191" s="177">
        <v>0</v>
      </c>
    </row>
    <row r="192" spans="2:9" x14ac:dyDescent="0.25">
      <c r="B192" s="88"/>
      <c r="C192" s="96" t="s">
        <v>79</v>
      </c>
      <c r="D192" s="177">
        <v>0</v>
      </c>
      <c r="E192" s="177">
        <v>0</v>
      </c>
      <c r="F192" s="177">
        <v>0</v>
      </c>
      <c r="G192" s="177">
        <v>0</v>
      </c>
      <c r="H192" s="177">
        <v>0</v>
      </c>
      <c r="I192" s="177">
        <v>0</v>
      </c>
    </row>
    <row r="193" spans="2:9" ht="15.75" thickBot="1" x14ac:dyDescent="0.3">
      <c r="B193" s="88"/>
      <c r="C193" s="89" t="s">
        <v>20</v>
      </c>
      <c r="D193" s="178">
        <v>0.40475254049374626</v>
      </c>
      <c r="E193" s="178">
        <v>0.45784830393528037</v>
      </c>
      <c r="F193" s="178">
        <v>0.47062662870698119</v>
      </c>
      <c r="G193" s="178">
        <v>0.4827787891310224</v>
      </c>
      <c r="H193" s="178">
        <v>0.49403212947383307</v>
      </c>
      <c r="I193" s="178">
        <v>0.51946129809885855</v>
      </c>
    </row>
    <row r="194" spans="2:9" x14ac:dyDescent="0.25">
      <c r="B194" s="39" t="s">
        <v>33</v>
      </c>
      <c r="C194" s="62" t="s">
        <v>9</v>
      </c>
      <c r="D194" s="3">
        <v>0.69547422384974456</v>
      </c>
      <c r="E194" s="3">
        <v>0.69613894461201486</v>
      </c>
      <c r="F194" s="3">
        <v>0.71875493483858344</v>
      </c>
      <c r="G194" s="3">
        <v>0.67020036072043887</v>
      </c>
      <c r="H194" s="3">
        <v>0.67428616950528519</v>
      </c>
      <c r="I194" s="3">
        <v>0.64677533458144443</v>
      </c>
    </row>
    <row r="195" spans="2:9" x14ac:dyDescent="0.25">
      <c r="B195" s="38"/>
      <c r="C195" s="95" t="s">
        <v>88</v>
      </c>
      <c r="D195" s="86">
        <v>0</v>
      </c>
      <c r="E195" s="86">
        <v>0</v>
      </c>
      <c r="F195" s="86">
        <v>0</v>
      </c>
      <c r="G195" s="86">
        <v>0</v>
      </c>
      <c r="H195" s="86">
        <v>0</v>
      </c>
      <c r="I195" s="86">
        <v>0</v>
      </c>
    </row>
    <row r="196" spans="2:9" x14ac:dyDescent="0.25">
      <c r="C196" s="95" t="s">
        <v>10</v>
      </c>
      <c r="D196" s="86">
        <v>4.2008169334051097E-2</v>
      </c>
      <c r="E196" s="86">
        <v>5.1164395271432073E-2</v>
      </c>
      <c r="F196" s="86">
        <v>5.0198422582623609E-2</v>
      </c>
      <c r="G196" s="86">
        <v>4.8653752258500355E-2</v>
      </c>
      <c r="H196" s="86">
        <v>5.9108325389697437E-2</v>
      </c>
      <c r="I196" s="86">
        <v>5.164018637713038E-2</v>
      </c>
    </row>
    <row r="197" spans="2:9" x14ac:dyDescent="0.25">
      <c r="C197" s="96" t="s">
        <v>82</v>
      </c>
      <c r="D197" s="86">
        <v>0.40397958955400576</v>
      </c>
      <c r="E197" s="86">
        <v>0.27954497684007468</v>
      </c>
      <c r="F197" s="86">
        <v>0.36802595413681494</v>
      </c>
      <c r="G197" s="86">
        <v>0.52119892650318356</v>
      </c>
      <c r="H197" s="86">
        <v>0.56126485700988249</v>
      </c>
      <c r="I197" s="86">
        <v>0.74233645733796272</v>
      </c>
    </row>
    <row r="198" spans="2:9" x14ac:dyDescent="0.25">
      <c r="C198" s="96" t="s">
        <v>83</v>
      </c>
      <c r="D198" s="86">
        <v>0</v>
      </c>
      <c r="E198" s="86">
        <v>0</v>
      </c>
      <c r="F198" s="86">
        <v>0</v>
      </c>
      <c r="G198" s="86">
        <v>0</v>
      </c>
      <c r="H198" s="86">
        <v>0</v>
      </c>
      <c r="I198" s="86">
        <v>0</v>
      </c>
    </row>
    <row r="199" spans="2:9" x14ac:dyDescent="0.25">
      <c r="C199" s="95" t="s">
        <v>11</v>
      </c>
      <c r="D199" s="86">
        <v>1.0852554574046977E-2</v>
      </c>
      <c r="E199" s="86">
        <v>4.2469640202137997E-2</v>
      </c>
      <c r="F199" s="86">
        <v>0.10317703031648257</v>
      </c>
      <c r="G199" s="86">
        <v>4.0655719674382661E-2</v>
      </c>
      <c r="H199" s="86">
        <v>5.2430137191635487E-2</v>
      </c>
      <c r="I199" s="86">
        <v>0.11678019529410381</v>
      </c>
    </row>
    <row r="200" spans="2:9" x14ac:dyDescent="0.25">
      <c r="C200" s="95" t="s">
        <v>12</v>
      </c>
      <c r="D200" s="86">
        <v>0.91001550207217163</v>
      </c>
      <c r="E200" s="86">
        <v>0.86066011072458526</v>
      </c>
      <c r="F200" s="86">
        <v>0.91001550207217163</v>
      </c>
      <c r="G200" s="86">
        <v>0.92400051200071687</v>
      </c>
      <c r="H200" s="86">
        <v>0.86134977571982796</v>
      </c>
      <c r="I200" s="86">
        <v>0.86506656909893809</v>
      </c>
    </row>
    <row r="201" spans="2:9" x14ac:dyDescent="0.25">
      <c r="C201" s="95" t="s">
        <v>13</v>
      </c>
      <c r="D201" s="86">
        <v>0.43245046002262161</v>
      </c>
      <c r="E201" s="86">
        <v>0.43245046002262161</v>
      </c>
      <c r="F201" s="86">
        <v>0.43245046002262161</v>
      </c>
      <c r="G201" s="86">
        <v>0.43245046002262161</v>
      </c>
      <c r="H201" s="86">
        <v>0.43245046002262161</v>
      </c>
      <c r="I201" s="86">
        <v>0.43245046002262161</v>
      </c>
    </row>
    <row r="202" spans="2:9" x14ac:dyDescent="0.25">
      <c r="C202" s="95" t="s">
        <v>14</v>
      </c>
      <c r="D202" s="86">
        <v>0</v>
      </c>
      <c r="E202" s="86">
        <v>0</v>
      </c>
      <c r="F202" s="86">
        <v>0</v>
      </c>
      <c r="G202" s="86">
        <v>0</v>
      </c>
      <c r="H202" s="86">
        <v>0</v>
      </c>
      <c r="I202" s="86">
        <v>0</v>
      </c>
    </row>
    <row r="203" spans="2:9" x14ac:dyDescent="0.25">
      <c r="C203" s="95" t="s">
        <v>15</v>
      </c>
      <c r="D203" s="86">
        <v>0.72490551881783571</v>
      </c>
      <c r="E203" s="86">
        <v>0.97</v>
      </c>
      <c r="F203" s="86">
        <v>0.97</v>
      </c>
      <c r="G203" s="86">
        <v>0.97</v>
      </c>
      <c r="H203" s="86">
        <v>0.97</v>
      </c>
      <c r="I203" s="86">
        <v>0.97</v>
      </c>
    </row>
    <row r="204" spans="2:9" x14ac:dyDescent="0.25">
      <c r="B204" s="88"/>
      <c r="C204" s="96" t="s">
        <v>16</v>
      </c>
      <c r="D204" s="86">
        <v>0</v>
      </c>
      <c r="E204" s="86">
        <v>0</v>
      </c>
      <c r="F204" s="86">
        <v>0</v>
      </c>
      <c r="G204" s="86">
        <v>0</v>
      </c>
      <c r="H204" s="86">
        <v>0</v>
      </c>
      <c r="I204" s="86">
        <v>0</v>
      </c>
    </row>
    <row r="205" spans="2:9" x14ac:dyDescent="0.25">
      <c r="B205" s="88"/>
      <c r="C205" s="96" t="s">
        <v>17</v>
      </c>
      <c r="D205" s="86">
        <v>0</v>
      </c>
      <c r="E205" s="86">
        <v>0</v>
      </c>
      <c r="F205" s="86">
        <v>0</v>
      </c>
      <c r="G205" s="86">
        <v>0</v>
      </c>
      <c r="H205" s="86">
        <v>0</v>
      </c>
      <c r="I205" s="86">
        <v>0</v>
      </c>
    </row>
    <row r="206" spans="2:9" x14ac:dyDescent="0.25">
      <c r="C206" s="95" t="s">
        <v>18</v>
      </c>
      <c r="D206" s="86">
        <v>0.85767272727272725</v>
      </c>
      <c r="E206" s="86">
        <v>0.85767272727272725</v>
      </c>
      <c r="F206" s="86">
        <v>0.85767272727272725</v>
      </c>
      <c r="G206" s="86">
        <v>0.85767272727272725</v>
      </c>
      <c r="H206" s="86">
        <v>0.85767272727272725</v>
      </c>
      <c r="I206" s="86">
        <v>0.85767272727272725</v>
      </c>
    </row>
    <row r="207" spans="2:9" x14ac:dyDescent="0.25">
      <c r="C207" s="96" t="s">
        <v>19</v>
      </c>
      <c r="D207" s="86">
        <v>0.90346461975685799</v>
      </c>
      <c r="E207" s="86">
        <v>0.90346461975685799</v>
      </c>
      <c r="F207" s="86">
        <v>0.90350384821773222</v>
      </c>
      <c r="G207" s="86">
        <v>0.90350384821773222</v>
      </c>
      <c r="H207" s="86">
        <v>0.90350384821773222</v>
      </c>
      <c r="I207" s="86">
        <v>0.90350384821773222</v>
      </c>
    </row>
    <row r="208" spans="2:9" x14ac:dyDescent="0.25">
      <c r="C208" s="96" t="s">
        <v>78</v>
      </c>
      <c r="D208" s="86">
        <v>0</v>
      </c>
      <c r="E208" s="86">
        <v>0</v>
      </c>
      <c r="F208" s="86">
        <v>0</v>
      </c>
      <c r="G208" s="86">
        <v>0</v>
      </c>
      <c r="H208" s="86">
        <v>0</v>
      </c>
      <c r="I208" s="86">
        <v>0</v>
      </c>
    </row>
    <row r="209" spans="2:9" x14ac:dyDescent="0.25">
      <c r="C209" s="96" t="s">
        <v>79</v>
      </c>
      <c r="D209" s="86">
        <v>0</v>
      </c>
      <c r="E209" s="86">
        <v>0</v>
      </c>
      <c r="F209" s="86">
        <v>0</v>
      </c>
      <c r="G209" s="86">
        <v>0</v>
      </c>
      <c r="H209" s="86">
        <v>0</v>
      </c>
      <c r="I209" s="86">
        <v>0</v>
      </c>
    </row>
    <row r="210" spans="2:9" ht="15.75" thickBot="1" x14ac:dyDescent="0.3">
      <c r="B210" s="89"/>
      <c r="C210" s="89" t="s">
        <v>20</v>
      </c>
      <c r="D210" s="4">
        <v>0.43504287715782797</v>
      </c>
      <c r="E210" s="4">
        <v>0.46133024637288961</v>
      </c>
      <c r="F210" s="4">
        <v>0.49791112236655871</v>
      </c>
      <c r="G210" s="4">
        <v>0.50070933847714072</v>
      </c>
      <c r="H210" s="4">
        <v>0.50731733046230565</v>
      </c>
      <c r="I210" s="4">
        <v>0.52693494331003976</v>
      </c>
    </row>
    <row r="211" spans="2:9" x14ac:dyDescent="0.25">
      <c r="B211" s="38" t="s">
        <v>37</v>
      </c>
      <c r="C211" s="95" t="s">
        <v>9</v>
      </c>
      <c r="D211" s="3">
        <v>0.19860766420604289</v>
      </c>
      <c r="E211" s="3">
        <v>0.30148128354756115</v>
      </c>
      <c r="F211" s="3">
        <v>0.30819829766925194</v>
      </c>
      <c r="G211" s="3">
        <v>0.4032423443194722</v>
      </c>
      <c r="H211" s="3">
        <v>0.43354896677370303</v>
      </c>
      <c r="I211" s="3">
        <v>0.54487599469642822</v>
      </c>
    </row>
    <row r="212" spans="2:9" x14ac:dyDescent="0.25">
      <c r="B212" s="38"/>
      <c r="C212" s="95" t="s">
        <v>88</v>
      </c>
      <c r="D212" s="86">
        <v>0</v>
      </c>
      <c r="E212" s="86">
        <v>0</v>
      </c>
      <c r="F212" s="86">
        <v>0</v>
      </c>
      <c r="G212" s="86">
        <v>0</v>
      </c>
      <c r="H212" s="86">
        <v>0</v>
      </c>
      <c r="I212" s="86">
        <v>0</v>
      </c>
    </row>
    <row r="213" spans="2:9" x14ac:dyDescent="0.25">
      <c r="C213" s="95" t="s">
        <v>10</v>
      </c>
      <c r="D213" s="86">
        <v>1.2484539386541526E-2</v>
      </c>
      <c r="E213" s="86">
        <v>1.3631207379130178E-2</v>
      </c>
      <c r="F213" s="86">
        <v>1.5224715949410978E-2</v>
      </c>
      <c r="G213" s="86">
        <v>1.7661419419114251E-2</v>
      </c>
      <c r="H213" s="86">
        <v>2.9661501439562275E-2</v>
      </c>
      <c r="I213" s="86">
        <v>4.6744996015023611E-2</v>
      </c>
    </row>
    <row r="214" spans="2:9" x14ac:dyDescent="0.25">
      <c r="C214" s="96" t="s">
        <v>82</v>
      </c>
      <c r="D214" s="86">
        <v>0.79462312208119779</v>
      </c>
      <c r="E214" s="86">
        <v>0.65920157702884852</v>
      </c>
      <c r="F214" s="86">
        <v>0.81375979655281072</v>
      </c>
      <c r="G214" s="86">
        <v>0.83434194550618135</v>
      </c>
      <c r="H214" s="86">
        <v>0.83720640672678626</v>
      </c>
      <c r="I214" s="86">
        <v>0.84669607724271678</v>
      </c>
    </row>
    <row r="215" spans="2:9" x14ac:dyDescent="0.25">
      <c r="C215" s="96" t="s">
        <v>83</v>
      </c>
      <c r="D215" s="86">
        <v>0</v>
      </c>
      <c r="E215" s="86">
        <v>0</v>
      </c>
      <c r="F215" s="86">
        <v>0</v>
      </c>
      <c r="G215" s="86">
        <v>0</v>
      </c>
      <c r="H215" s="86">
        <v>0</v>
      </c>
      <c r="I215" s="86">
        <v>0</v>
      </c>
    </row>
    <row r="216" spans="2:9" x14ac:dyDescent="0.25">
      <c r="C216" s="95" t="s">
        <v>11</v>
      </c>
      <c r="D216" s="86">
        <v>0.1204462457176135</v>
      </c>
      <c r="E216" s="86">
        <v>0</v>
      </c>
      <c r="F216" s="86">
        <v>0</v>
      </c>
      <c r="G216" s="86">
        <v>0</v>
      </c>
      <c r="H216" s="86">
        <v>0</v>
      </c>
      <c r="I216" s="86">
        <v>0</v>
      </c>
    </row>
    <row r="217" spans="2:9" x14ac:dyDescent="0.25">
      <c r="C217" s="95" t="s">
        <v>12</v>
      </c>
      <c r="D217" s="86">
        <v>0.83018552627205899</v>
      </c>
      <c r="E217" s="86">
        <v>0.92597610161452448</v>
      </c>
      <c r="F217" s="86">
        <v>0.92597610189464119</v>
      </c>
      <c r="G217" s="86">
        <v>0.92597610189464119</v>
      </c>
      <c r="H217" s="86">
        <v>0.92597610189464119</v>
      </c>
      <c r="I217" s="86">
        <v>0.83018552655217559</v>
      </c>
    </row>
    <row r="218" spans="2:9" x14ac:dyDescent="0.25">
      <c r="C218" s="95" t="s">
        <v>13</v>
      </c>
      <c r="D218" s="86">
        <v>0.45387983718265917</v>
      </c>
      <c r="E218" s="86">
        <v>0.45387508123048897</v>
      </c>
      <c r="F218" s="86">
        <v>0.45392527179239922</v>
      </c>
      <c r="G218" s="86">
        <v>0.45326925134273133</v>
      </c>
      <c r="H218" s="86">
        <v>0.45352898982793727</v>
      </c>
      <c r="I218" s="86">
        <v>0.4541590962240159</v>
      </c>
    </row>
    <row r="219" spans="2:9" x14ac:dyDescent="0.25">
      <c r="C219" s="95" t="s">
        <v>14</v>
      </c>
      <c r="D219" s="86">
        <v>0.24696019922422258</v>
      </c>
      <c r="E219" s="86">
        <v>0.26331043965625134</v>
      </c>
      <c r="F219" s="86">
        <v>0.2627815743277902</v>
      </c>
      <c r="G219" s="86">
        <v>0.2627815743277902</v>
      </c>
      <c r="H219" s="86">
        <v>0.2627815743277902</v>
      </c>
      <c r="I219" s="86">
        <v>0.2627815743277902</v>
      </c>
    </row>
    <row r="220" spans="2:9" x14ac:dyDescent="0.25">
      <c r="C220" s="95" t="s">
        <v>15</v>
      </c>
      <c r="D220" s="86">
        <v>0.76078770560995468</v>
      </c>
      <c r="E220" s="86">
        <v>0.78978696418668415</v>
      </c>
      <c r="F220" s="86">
        <v>0.81559128017400795</v>
      </c>
      <c r="G220" s="86">
        <v>0.85335979314497434</v>
      </c>
      <c r="H220" s="86">
        <v>0.87433913664785634</v>
      </c>
      <c r="I220" s="86">
        <v>0.93362121936871467</v>
      </c>
    </row>
    <row r="221" spans="2:9" x14ac:dyDescent="0.25">
      <c r="B221" s="88"/>
      <c r="C221" s="96" t="s">
        <v>16</v>
      </c>
      <c r="D221" s="86">
        <v>0</v>
      </c>
      <c r="E221" s="86">
        <v>0</v>
      </c>
      <c r="F221" s="86">
        <v>0</v>
      </c>
      <c r="G221" s="86">
        <v>0</v>
      </c>
      <c r="H221" s="86">
        <v>0</v>
      </c>
      <c r="I221" s="86">
        <v>0</v>
      </c>
    </row>
    <row r="222" spans="2:9" x14ac:dyDescent="0.25">
      <c r="B222" s="88"/>
      <c r="C222" s="96" t="s">
        <v>17</v>
      </c>
      <c r="D222" s="86">
        <v>0</v>
      </c>
      <c r="E222" s="86">
        <v>0</v>
      </c>
      <c r="F222" s="86">
        <v>0</v>
      </c>
      <c r="G222" s="86">
        <v>0</v>
      </c>
      <c r="H222" s="86">
        <v>0</v>
      </c>
      <c r="I222" s="86">
        <v>0</v>
      </c>
    </row>
    <row r="223" spans="2:9" x14ac:dyDescent="0.25">
      <c r="C223" s="95" t="s">
        <v>18</v>
      </c>
      <c r="D223" s="86">
        <v>0.85469521132579451</v>
      </c>
      <c r="E223" s="86">
        <v>0.88036721886886038</v>
      </c>
      <c r="F223" s="86">
        <v>0.88722869934984672</v>
      </c>
      <c r="G223" s="86">
        <v>0.88737350727244257</v>
      </c>
      <c r="H223" s="86">
        <v>0.88737350727244257</v>
      </c>
      <c r="I223" s="86">
        <v>0.8926293770953786</v>
      </c>
    </row>
    <row r="224" spans="2:9" x14ac:dyDescent="0.25">
      <c r="C224" s="96" t="s">
        <v>19</v>
      </c>
      <c r="D224" s="86">
        <v>0.89603199295618774</v>
      </c>
      <c r="E224" s="86">
        <v>0.89603199295618774</v>
      </c>
      <c r="F224" s="86">
        <v>0.89603199295618774</v>
      </c>
      <c r="G224" s="86">
        <v>0.89603199295618774</v>
      </c>
      <c r="H224" s="86">
        <v>0.89603199295618774</v>
      </c>
      <c r="I224" s="86">
        <v>0.89603199295618774</v>
      </c>
    </row>
    <row r="225" spans="2:9" x14ac:dyDescent="0.25">
      <c r="C225" s="96" t="s">
        <v>78</v>
      </c>
      <c r="D225" s="86">
        <v>0</v>
      </c>
      <c r="E225" s="86">
        <v>0</v>
      </c>
      <c r="F225" s="86">
        <v>0</v>
      </c>
      <c r="G225" s="86">
        <v>0</v>
      </c>
      <c r="H225" s="86">
        <v>0</v>
      </c>
      <c r="I225" s="86">
        <v>0</v>
      </c>
    </row>
    <row r="226" spans="2:9" x14ac:dyDescent="0.25">
      <c r="C226" s="96" t="s">
        <v>79</v>
      </c>
      <c r="D226" s="86">
        <v>0</v>
      </c>
      <c r="E226" s="86">
        <v>0</v>
      </c>
      <c r="F226" s="86">
        <v>0</v>
      </c>
      <c r="G226" s="86">
        <v>0</v>
      </c>
      <c r="H226" s="86">
        <v>0</v>
      </c>
      <c r="I226" s="86">
        <v>0</v>
      </c>
    </row>
    <row r="227" spans="2:9" ht="15.75" thickBot="1" x14ac:dyDescent="0.3">
      <c r="B227" s="89"/>
      <c r="C227" s="89" t="s">
        <v>20</v>
      </c>
      <c r="D227" s="4">
        <v>0.44360164020010806</v>
      </c>
      <c r="E227" s="4">
        <v>0.43750912245820817</v>
      </c>
      <c r="F227" s="4">
        <v>0.45327815284727163</v>
      </c>
      <c r="G227" s="4">
        <v>0.46929196453421462</v>
      </c>
      <c r="H227" s="4">
        <v>0.47464341547167677</v>
      </c>
      <c r="I227" s="4">
        <v>0.49136156586401825</v>
      </c>
    </row>
  </sheetData>
  <mergeCells count="1">
    <mergeCell ref="B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9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95" customWidth="1"/>
    <col min="2" max="2" width="38.28515625" style="95" bestFit="1" customWidth="1"/>
    <col min="3" max="3" width="27.140625" style="95" bestFit="1" customWidth="1"/>
    <col min="4" max="9" width="10.85546875" style="95" customWidth="1"/>
    <col min="10" max="16384" width="9.140625" style="95"/>
  </cols>
  <sheetData>
    <row r="1" spans="1:13" ht="15.75" thickBot="1" x14ac:dyDescent="0.3">
      <c r="A1" s="7"/>
    </row>
    <row r="2" spans="1:13" ht="19.5" thickBot="1" x14ac:dyDescent="0.3">
      <c r="A2" s="7"/>
      <c r="B2" s="181" t="s">
        <v>22</v>
      </c>
      <c r="C2" s="182"/>
      <c r="D2" s="182"/>
      <c r="E2" s="182"/>
      <c r="F2" s="182"/>
      <c r="G2" s="182"/>
      <c r="H2" s="182"/>
      <c r="I2" s="182"/>
    </row>
    <row r="3" spans="1:13" x14ac:dyDescent="0.25">
      <c r="A3" s="7"/>
      <c r="B3" s="93" t="s">
        <v>104</v>
      </c>
    </row>
    <row r="4" spans="1:13" x14ac:dyDescent="0.25">
      <c r="B4" s="149">
        <v>41715</v>
      </c>
    </row>
    <row r="5" spans="1:13" x14ac:dyDescent="0.25">
      <c r="B5" s="149"/>
    </row>
    <row r="6" spans="1:13" ht="15.75" thickBot="1" x14ac:dyDescent="0.3">
      <c r="B6" s="5"/>
      <c r="C6" s="6" t="s">
        <v>23</v>
      </c>
      <c r="D6" s="6">
        <v>2013</v>
      </c>
      <c r="E6" s="6">
        <v>2014</v>
      </c>
      <c r="F6" s="6">
        <v>2016</v>
      </c>
      <c r="G6" s="6">
        <v>2018</v>
      </c>
      <c r="H6" s="6">
        <v>2020</v>
      </c>
      <c r="I6" s="6">
        <v>2025</v>
      </c>
    </row>
    <row r="7" spans="1:13" x14ac:dyDescent="0.25">
      <c r="A7" s="84"/>
      <c r="B7" s="38" t="s">
        <v>75</v>
      </c>
      <c r="C7" s="95" t="s">
        <v>9</v>
      </c>
      <c r="D7" s="28">
        <v>1022.9553164414046</v>
      </c>
      <c r="E7" s="28">
        <v>1056.2936890227809</v>
      </c>
      <c r="F7" s="28">
        <v>1106.2396796054456</v>
      </c>
      <c r="G7" s="28">
        <v>1050.6137195959129</v>
      </c>
      <c r="H7" s="28">
        <v>1030.291104955405</v>
      </c>
      <c r="I7" s="28">
        <v>1055.120193342744</v>
      </c>
      <c r="J7" s="80"/>
      <c r="K7" s="80"/>
      <c r="L7" s="80"/>
      <c r="M7" s="82"/>
    </row>
    <row r="8" spans="1:13" x14ac:dyDescent="0.25">
      <c r="A8" s="84"/>
      <c r="C8" s="95" t="s">
        <v>88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0"/>
      <c r="K8" s="80"/>
      <c r="L8" s="80"/>
      <c r="M8" s="82"/>
    </row>
    <row r="9" spans="1:13" x14ac:dyDescent="0.25">
      <c r="A9" s="84"/>
      <c r="C9" s="95" t="s">
        <v>10</v>
      </c>
      <c r="D9" s="83">
        <v>68.270464242651656</v>
      </c>
      <c r="E9" s="83">
        <v>77.888895954259013</v>
      </c>
      <c r="F9" s="83">
        <v>78.199667006632993</v>
      </c>
      <c r="G9" s="83">
        <v>74.709812211309</v>
      </c>
      <c r="H9" s="83">
        <v>74.563931239074009</v>
      </c>
      <c r="I9" s="83">
        <v>79.427328680107991</v>
      </c>
      <c r="J9" s="80"/>
      <c r="K9" s="80"/>
      <c r="L9" s="80"/>
      <c r="M9" s="82"/>
    </row>
    <row r="10" spans="1:13" x14ac:dyDescent="0.25">
      <c r="A10" s="84"/>
      <c r="C10" s="96" t="s">
        <v>82</v>
      </c>
      <c r="D10" s="83">
        <v>1515.341212240038</v>
      </c>
      <c r="E10" s="83">
        <v>1501.7690131344684</v>
      </c>
      <c r="F10" s="83">
        <v>1486.3671861801406</v>
      </c>
      <c r="G10" s="83">
        <v>1599.1597031953993</v>
      </c>
      <c r="H10" s="83">
        <v>1639.023873249067</v>
      </c>
      <c r="I10" s="83">
        <v>1758.178495737832</v>
      </c>
      <c r="J10" s="80"/>
      <c r="K10" s="80"/>
      <c r="L10" s="80"/>
      <c r="M10" s="82"/>
    </row>
    <row r="11" spans="1:13" x14ac:dyDescent="0.25">
      <c r="A11" s="84"/>
      <c r="C11" s="85" t="s">
        <v>76</v>
      </c>
      <c r="D11" s="83">
        <v>0.35140342397299995</v>
      </c>
      <c r="E11" s="83">
        <v>7.3719403769999994E-3</v>
      </c>
      <c r="F11" s="83">
        <v>5.3087940000000001E-6</v>
      </c>
      <c r="G11" s="83">
        <v>0</v>
      </c>
      <c r="H11" s="83">
        <v>0</v>
      </c>
      <c r="I11" s="83">
        <v>0</v>
      </c>
      <c r="J11" s="80"/>
      <c r="K11" s="80"/>
      <c r="L11" s="80"/>
      <c r="M11" s="82"/>
    </row>
    <row r="12" spans="1:13" x14ac:dyDescent="0.25">
      <c r="A12" s="84"/>
      <c r="C12" s="85" t="s">
        <v>77</v>
      </c>
      <c r="D12" s="83">
        <v>7.1305205407439995</v>
      </c>
      <c r="E12" s="83">
        <v>6.1808219261849997</v>
      </c>
      <c r="F12" s="83">
        <v>6.6140986699000006</v>
      </c>
      <c r="G12" s="83">
        <v>7.9572723242840002</v>
      </c>
      <c r="H12" s="83">
        <v>8.0055677811170014</v>
      </c>
      <c r="I12" s="83">
        <v>8.8853321737529996</v>
      </c>
      <c r="J12" s="80"/>
      <c r="K12" s="80"/>
      <c r="L12" s="80"/>
      <c r="M12" s="82"/>
    </row>
    <row r="13" spans="1:13" x14ac:dyDescent="0.25">
      <c r="A13" s="84"/>
      <c r="C13" s="96" t="s">
        <v>83</v>
      </c>
      <c r="D13" s="83">
        <v>0</v>
      </c>
      <c r="E13" s="83">
        <v>2.6659287923040003</v>
      </c>
      <c r="F13" s="83">
        <v>7.1597902161120004</v>
      </c>
      <c r="G13" s="83">
        <v>7.3865549374560002</v>
      </c>
      <c r="H13" s="83">
        <v>7.3865549374560002</v>
      </c>
      <c r="I13" s="83">
        <v>7.3865549374560002</v>
      </c>
      <c r="J13" s="80"/>
      <c r="K13" s="80"/>
      <c r="L13" s="80"/>
      <c r="M13" s="82"/>
    </row>
    <row r="14" spans="1:13" x14ac:dyDescent="0.25">
      <c r="A14" s="84"/>
      <c r="C14" s="85" t="s">
        <v>76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0"/>
      <c r="K14" s="80"/>
      <c r="L14" s="80"/>
      <c r="M14" s="82"/>
    </row>
    <row r="15" spans="1:13" x14ac:dyDescent="0.25">
      <c r="A15" s="84"/>
      <c r="C15" s="85" t="s">
        <v>77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0"/>
      <c r="K15" s="80"/>
      <c r="L15" s="80"/>
      <c r="M15" s="82"/>
    </row>
    <row r="16" spans="1:13" x14ac:dyDescent="0.25">
      <c r="A16" s="84"/>
      <c r="C16" s="95" t="s">
        <v>11</v>
      </c>
      <c r="D16" s="83">
        <v>21.128009099746002</v>
      </c>
      <c r="E16" s="83">
        <v>12.907612662835</v>
      </c>
      <c r="F16" s="83">
        <v>5.9414491610380002</v>
      </c>
      <c r="G16" s="83">
        <v>4.298085653247</v>
      </c>
      <c r="H16" s="83">
        <v>5.0325476041290003</v>
      </c>
      <c r="I16" s="83">
        <v>7.7383742353139997</v>
      </c>
      <c r="J16" s="80"/>
      <c r="K16" s="80"/>
      <c r="L16" s="80"/>
      <c r="M16" s="82"/>
    </row>
    <row r="17" spans="1:14" x14ac:dyDescent="0.25">
      <c r="A17" s="84"/>
      <c r="C17" s="95" t="s">
        <v>12</v>
      </c>
      <c r="D17" s="83">
        <v>779.73629002759196</v>
      </c>
      <c r="E17" s="83">
        <v>746.15365482196796</v>
      </c>
      <c r="F17" s="83">
        <v>767.08870659511217</v>
      </c>
      <c r="G17" s="83">
        <v>790.03634572404007</v>
      </c>
      <c r="H17" s="83">
        <v>804.01918364964013</v>
      </c>
      <c r="I17" s="83">
        <v>809.85332558078392</v>
      </c>
      <c r="J17" s="80"/>
      <c r="K17" s="80"/>
      <c r="L17" s="80"/>
      <c r="M17" s="82"/>
    </row>
    <row r="18" spans="1:14" x14ac:dyDescent="0.25">
      <c r="A18" s="84"/>
      <c r="C18" s="95" t="s">
        <v>13</v>
      </c>
      <c r="D18" s="83">
        <v>307.13912747995522</v>
      </c>
      <c r="E18" s="83">
        <v>306.86392042182217</v>
      </c>
      <c r="F18" s="83">
        <v>308.79708155758419</v>
      </c>
      <c r="G18" s="83">
        <v>307.02209509726418</v>
      </c>
      <c r="H18" s="83">
        <v>306.53590341275316</v>
      </c>
      <c r="I18" s="83">
        <v>306.01580956617619</v>
      </c>
      <c r="J18" s="80"/>
      <c r="K18" s="80"/>
      <c r="L18" s="80"/>
      <c r="M18" s="82"/>
    </row>
    <row r="19" spans="1:14" x14ac:dyDescent="0.25">
      <c r="A19" s="84"/>
      <c r="C19" s="95" t="s">
        <v>14</v>
      </c>
      <c r="D19" s="83">
        <v>154.4288512137523</v>
      </c>
      <c r="E19" s="83">
        <v>178.80841201813629</v>
      </c>
      <c r="F19" s="83">
        <v>184.6785600851683</v>
      </c>
      <c r="G19" s="83">
        <v>185.4283047796483</v>
      </c>
      <c r="H19" s="83">
        <v>226.74322852710432</v>
      </c>
      <c r="I19" s="83">
        <v>232.63627108804033</v>
      </c>
      <c r="J19" s="80"/>
      <c r="K19" s="80"/>
      <c r="L19" s="80"/>
      <c r="M19" s="82"/>
    </row>
    <row r="20" spans="1:14" x14ac:dyDescent="0.25">
      <c r="A20" s="84"/>
      <c r="C20" s="95" t="s">
        <v>15</v>
      </c>
      <c r="D20" s="83">
        <v>31.157189323838001</v>
      </c>
      <c r="E20" s="83">
        <v>36.268768541790998</v>
      </c>
      <c r="F20" s="83">
        <v>37.544524545086006</v>
      </c>
      <c r="G20" s="83">
        <v>38.295593757294995</v>
      </c>
      <c r="H20" s="83">
        <v>39.115474812913</v>
      </c>
      <c r="I20" s="83">
        <v>40.404270720815994</v>
      </c>
      <c r="J20" s="80"/>
      <c r="K20" s="80"/>
      <c r="L20" s="80"/>
      <c r="M20" s="82"/>
    </row>
    <row r="21" spans="1:14" x14ac:dyDescent="0.25">
      <c r="A21" s="84"/>
      <c r="B21" s="88"/>
      <c r="C21" s="96" t="s">
        <v>16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0"/>
      <c r="K21" s="80"/>
      <c r="L21" s="80"/>
      <c r="M21" s="82"/>
    </row>
    <row r="22" spans="1:14" x14ac:dyDescent="0.25">
      <c r="A22" s="84"/>
      <c r="B22" s="88"/>
      <c r="C22" s="96" t="s">
        <v>17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0"/>
      <c r="K22" s="80"/>
      <c r="L22" s="80"/>
      <c r="M22" s="82"/>
    </row>
    <row r="23" spans="1:14" x14ac:dyDescent="0.25">
      <c r="A23" s="84"/>
      <c r="C23" s="95" t="s">
        <v>18</v>
      </c>
      <c r="D23" s="83">
        <v>36.151056555815998</v>
      </c>
      <c r="E23" s="83">
        <v>39.618955405295999</v>
      </c>
      <c r="F23" s="83">
        <v>47.059918078920013</v>
      </c>
      <c r="G23" s="83">
        <v>53.848683310920002</v>
      </c>
      <c r="H23" s="83">
        <v>60.418683310920009</v>
      </c>
      <c r="I23" s="83">
        <v>74.87268331092001</v>
      </c>
      <c r="J23" s="80"/>
      <c r="K23" s="80"/>
      <c r="L23" s="80"/>
      <c r="M23" s="82"/>
    </row>
    <row r="24" spans="1:14" x14ac:dyDescent="0.25">
      <c r="A24" s="84"/>
      <c r="C24" s="96" t="s">
        <v>19</v>
      </c>
      <c r="D24" s="83">
        <v>16.751577005617467</v>
      </c>
      <c r="E24" s="83">
        <v>17.777621742254041</v>
      </c>
      <c r="F24" s="83">
        <v>19.418257111276898</v>
      </c>
      <c r="G24" s="83">
        <v>19.419810564279466</v>
      </c>
      <c r="H24" s="83">
        <v>19.411646662283324</v>
      </c>
      <c r="I24" s="83">
        <v>19.421165169280627</v>
      </c>
      <c r="J24" s="80"/>
      <c r="K24" s="80"/>
      <c r="L24" s="80"/>
      <c r="M24" s="82"/>
    </row>
    <row r="25" spans="1:14" x14ac:dyDescent="0.25">
      <c r="A25" s="84"/>
      <c r="C25" s="96" t="s">
        <v>78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0"/>
      <c r="K25" s="80"/>
      <c r="L25" s="80"/>
      <c r="M25" s="82"/>
    </row>
    <row r="26" spans="1:14" x14ac:dyDescent="0.25">
      <c r="A26" s="84"/>
      <c r="C26" s="96" t="s">
        <v>79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0"/>
      <c r="K26" s="80"/>
      <c r="L26" s="80"/>
      <c r="M26" s="82"/>
    </row>
    <row r="27" spans="1:14" ht="15.75" thickBot="1" x14ac:dyDescent="0.3">
      <c r="A27" s="84"/>
      <c r="B27" s="89"/>
      <c r="C27" s="89" t="s">
        <v>20</v>
      </c>
      <c r="D27" s="29">
        <v>3953.0590936304116</v>
      </c>
      <c r="E27" s="29">
        <v>3977.0164725179147</v>
      </c>
      <c r="F27" s="29">
        <v>4048.4948201425173</v>
      </c>
      <c r="G27" s="29">
        <v>4130.218708826771</v>
      </c>
      <c r="H27" s="29">
        <v>4212.5421323607443</v>
      </c>
      <c r="I27" s="29">
        <v>4391.0544723694711</v>
      </c>
    </row>
    <row r="28" spans="1:14" x14ac:dyDescent="0.25">
      <c r="A28" s="84"/>
      <c r="B28" s="38" t="s">
        <v>34</v>
      </c>
      <c r="C28" s="95" t="s">
        <v>9</v>
      </c>
      <c r="D28" s="28">
        <v>39.999629281440001</v>
      </c>
      <c r="E28" s="28">
        <v>54.345483525851996</v>
      </c>
      <c r="F28" s="28">
        <v>52.594223199384999</v>
      </c>
      <c r="G28" s="28">
        <v>53.955101626047998</v>
      </c>
      <c r="H28" s="28">
        <v>51.821009892551999</v>
      </c>
      <c r="I28" s="28">
        <v>50.694004672962002</v>
      </c>
      <c r="J28" s="80"/>
      <c r="K28" s="80"/>
      <c r="L28" s="80"/>
      <c r="M28" s="82"/>
      <c r="N28" s="81"/>
    </row>
    <row r="29" spans="1:14" x14ac:dyDescent="0.25">
      <c r="A29" s="84"/>
      <c r="C29" s="95" t="s">
        <v>88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0"/>
      <c r="K29" s="80"/>
      <c r="L29" s="80"/>
      <c r="M29" s="82"/>
      <c r="N29" s="81"/>
    </row>
    <row r="30" spans="1:14" x14ac:dyDescent="0.25">
      <c r="A30" s="84"/>
      <c r="B30" s="88"/>
      <c r="C30" s="95" t="s">
        <v>10</v>
      </c>
      <c r="D30" s="83">
        <v>2.5662033323209998</v>
      </c>
      <c r="E30" s="83">
        <v>3.33920940452</v>
      </c>
      <c r="F30" s="83">
        <v>3.0548598386080004</v>
      </c>
      <c r="G30" s="83">
        <v>3.3670315993659998</v>
      </c>
      <c r="H30" s="83">
        <v>3.0767983468579998</v>
      </c>
      <c r="I30" s="83">
        <v>2.9600098958359995</v>
      </c>
      <c r="J30" s="80"/>
      <c r="K30" s="80"/>
      <c r="L30" s="80"/>
      <c r="M30" s="82"/>
    </row>
    <row r="31" spans="1:14" x14ac:dyDescent="0.25">
      <c r="A31" s="84"/>
      <c r="B31" s="88"/>
      <c r="C31" s="96" t="s">
        <v>82</v>
      </c>
      <c r="D31" s="83">
        <v>7.7334145609549996</v>
      </c>
      <c r="E31" s="83">
        <v>4.1522305768450005</v>
      </c>
      <c r="F31" s="83">
        <v>3.0049336766830002</v>
      </c>
      <c r="G31" s="83">
        <v>3.4555057480720004</v>
      </c>
      <c r="H31" s="83">
        <v>4.1165150687750005</v>
      </c>
      <c r="I31" s="83">
        <v>4.1498495159319999</v>
      </c>
      <c r="J31" s="80"/>
      <c r="K31" s="80"/>
      <c r="L31" s="80"/>
      <c r="M31" s="82"/>
    </row>
    <row r="32" spans="1:14" x14ac:dyDescent="0.25">
      <c r="A32" s="84"/>
      <c r="C32" s="85" t="s">
        <v>76</v>
      </c>
      <c r="D32" s="83">
        <v>0.35140342397299995</v>
      </c>
      <c r="E32" s="83">
        <v>7.3719403769999994E-3</v>
      </c>
      <c r="F32" s="83">
        <v>0</v>
      </c>
      <c r="G32" s="83">
        <v>0</v>
      </c>
      <c r="H32" s="83">
        <v>0</v>
      </c>
      <c r="I32" s="83">
        <v>0</v>
      </c>
      <c r="J32" s="80"/>
      <c r="K32" s="80"/>
      <c r="L32" s="80"/>
      <c r="M32" s="82"/>
    </row>
    <row r="33" spans="1:14" x14ac:dyDescent="0.25">
      <c r="A33" s="84"/>
      <c r="C33" s="85" t="s">
        <v>77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K33" s="80"/>
      <c r="L33" s="80"/>
      <c r="M33" s="82"/>
    </row>
    <row r="34" spans="1:14" x14ac:dyDescent="0.25">
      <c r="A34" s="84"/>
      <c r="C34" s="96" t="s">
        <v>83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0"/>
      <c r="K34" s="80"/>
      <c r="L34" s="80"/>
      <c r="M34" s="82"/>
    </row>
    <row r="35" spans="1:14" x14ac:dyDescent="0.25">
      <c r="A35" s="84"/>
      <c r="C35" s="85" t="s">
        <v>76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0"/>
      <c r="K35" s="80"/>
      <c r="L35" s="80"/>
      <c r="M35" s="82"/>
    </row>
    <row r="36" spans="1:14" x14ac:dyDescent="0.25">
      <c r="A36" s="84"/>
      <c r="C36" s="85" t="s">
        <v>77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0"/>
      <c r="K36" s="80"/>
      <c r="L36" s="80"/>
      <c r="M36" s="82"/>
    </row>
    <row r="37" spans="1:14" x14ac:dyDescent="0.25">
      <c r="A37" s="84"/>
      <c r="B37" s="88"/>
      <c r="C37" s="95" t="s">
        <v>11</v>
      </c>
      <c r="D37" s="83">
        <v>2.3144731939400001</v>
      </c>
      <c r="E37" s="83">
        <v>2.1618421975E-2</v>
      </c>
      <c r="F37" s="83">
        <v>2.1618421975E-2</v>
      </c>
      <c r="G37" s="83">
        <v>2.1618421975E-2</v>
      </c>
      <c r="H37" s="83">
        <v>2.1618421975E-2</v>
      </c>
      <c r="I37" s="83">
        <v>2.0558290700000002E-2</v>
      </c>
      <c r="J37" s="80"/>
      <c r="K37" s="80"/>
      <c r="L37" s="80"/>
      <c r="M37" s="82"/>
    </row>
    <row r="38" spans="1:14" x14ac:dyDescent="0.25">
      <c r="A38" s="84"/>
      <c r="B38" s="88"/>
      <c r="C38" s="95" t="s">
        <v>12</v>
      </c>
      <c r="D38" s="83">
        <v>37.685969886792002</v>
      </c>
      <c r="E38" s="83">
        <v>31.813473285432</v>
      </c>
      <c r="F38" s="83">
        <v>32.645175207096003</v>
      </c>
      <c r="G38" s="83">
        <v>31.102504510679999</v>
      </c>
      <c r="H38" s="83">
        <v>31.813473285432</v>
      </c>
      <c r="I38" s="83">
        <v>32.645175207096003</v>
      </c>
      <c r="J38" s="80"/>
      <c r="K38" s="80"/>
      <c r="L38" s="80"/>
      <c r="M38" s="82"/>
    </row>
    <row r="39" spans="1:14" x14ac:dyDescent="0.25">
      <c r="A39" s="84"/>
      <c r="B39" s="88"/>
      <c r="C39" s="95" t="s">
        <v>13</v>
      </c>
      <c r="D39" s="83">
        <v>9.0239674200692814</v>
      </c>
      <c r="E39" s="83">
        <v>9.0252804201502812</v>
      </c>
      <c r="F39" s="83">
        <v>9.0012810992642791</v>
      </c>
      <c r="G39" s="83">
        <v>8.8923052451502791</v>
      </c>
      <c r="H39" s="83">
        <v>9.0007551867822801</v>
      </c>
      <c r="I39" s="83">
        <v>8.9893345819592803</v>
      </c>
      <c r="J39" s="80"/>
      <c r="K39" s="80"/>
      <c r="L39" s="80"/>
      <c r="M39" s="82"/>
    </row>
    <row r="40" spans="1:14" x14ac:dyDescent="0.25">
      <c r="A40" s="84"/>
      <c r="B40" s="88"/>
      <c r="C40" s="95" t="s">
        <v>14</v>
      </c>
      <c r="D40" s="83">
        <v>1.7538570216</v>
      </c>
      <c r="E40" s="83">
        <v>2.7502782563519999</v>
      </c>
      <c r="F40" s="83">
        <v>4.4102451651600001</v>
      </c>
      <c r="G40" s="83">
        <v>4.7433666286320006</v>
      </c>
      <c r="H40" s="83">
        <v>6.4887312482400006</v>
      </c>
      <c r="I40" s="83">
        <v>8.2465751514240004</v>
      </c>
      <c r="J40" s="80"/>
      <c r="K40" s="80"/>
      <c r="L40" s="80"/>
      <c r="M40" s="82"/>
    </row>
    <row r="41" spans="1:14" x14ac:dyDescent="0.25">
      <c r="A41" s="84"/>
      <c r="B41" s="88"/>
      <c r="C41" s="95" t="s">
        <v>15</v>
      </c>
      <c r="D41" s="83">
        <v>8.1016075564849999</v>
      </c>
      <c r="E41" s="83">
        <v>9.0635781948140011</v>
      </c>
      <c r="F41" s="83">
        <v>9.2851806118140008</v>
      </c>
      <c r="G41" s="83">
        <v>9.484337318075001</v>
      </c>
      <c r="H41" s="83">
        <v>9.6029796351329999</v>
      </c>
      <c r="I41" s="83">
        <v>9.6329822744799998</v>
      </c>
      <c r="J41" s="80"/>
      <c r="K41" s="80"/>
      <c r="L41" s="80"/>
      <c r="M41" s="82"/>
    </row>
    <row r="42" spans="1:14" x14ac:dyDescent="0.25">
      <c r="A42" s="84"/>
      <c r="B42" s="88"/>
      <c r="C42" s="96" t="s">
        <v>16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0"/>
      <c r="K42" s="80"/>
      <c r="L42" s="80"/>
      <c r="M42" s="82"/>
    </row>
    <row r="43" spans="1:14" x14ac:dyDescent="0.25">
      <c r="A43" s="84"/>
      <c r="B43" s="88"/>
      <c r="C43" s="96" t="s">
        <v>17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0"/>
      <c r="K43" s="80"/>
      <c r="L43" s="80"/>
      <c r="M43" s="82"/>
    </row>
    <row r="44" spans="1:14" x14ac:dyDescent="0.25">
      <c r="A44" s="84"/>
      <c r="B44" s="88"/>
      <c r="C44" s="95" t="s">
        <v>18</v>
      </c>
      <c r="D44" s="83">
        <v>0.73179731354400002</v>
      </c>
      <c r="E44" s="83">
        <v>0.92671874436000001</v>
      </c>
      <c r="F44" s="83">
        <v>1.3481623443599999</v>
      </c>
      <c r="G44" s="83">
        <v>1.4350615443599999</v>
      </c>
      <c r="H44" s="83">
        <v>1.5223111443600001</v>
      </c>
      <c r="I44" s="83">
        <v>1.5223111443600001</v>
      </c>
      <c r="J44" s="80"/>
      <c r="K44" s="80"/>
      <c r="L44" s="80"/>
      <c r="M44" s="82"/>
    </row>
    <row r="45" spans="1:14" x14ac:dyDescent="0.25">
      <c r="A45" s="84"/>
      <c r="B45" s="88"/>
      <c r="C45" s="96" t="s">
        <v>19</v>
      </c>
      <c r="D45" s="83">
        <v>3.31010658E-3</v>
      </c>
      <c r="E45" s="83">
        <v>6.1910366302000003E-2</v>
      </c>
      <c r="F45" s="83">
        <v>6.1910366302000003E-2</v>
      </c>
      <c r="G45" s="83">
        <v>6.1910366302000003E-2</v>
      </c>
      <c r="H45" s="83">
        <v>6.1910366302000003E-2</v>
      </c>
      <c r="I45" s="83">
        <v>6.1910366302000003E-2</v>
      </c>
      <c r="J45" s="80"/>
      <c r="K45" s="80"/>
      <c r="L45" s="80"/>
      <c r="M45" s="82"/>
      <c r="N45" s="81"/>
    </row>
    <row r="46" spans="1:14" x14ac:dyDescent="0.25">
      <c r="A46" s="84"/>
      <c r="B46" s="88"/>
      <c r="C46" s="96" t="s">
        <v>78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0"/>
      <c r="K46" s="80"/>
      <c r="L46" s="80"/>
      <c r="M46" s="82"/>
      <c r="N46" s="81"/>
    </row>
    <row r="47" spans="1:14" x14ac:dyDescent="0.25">
      <c r="A47" s="84"/>
      <c r="B47" s="88"/>
      <c r="C47" s="96" t="s">
        <v>79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  <c r="J47" s="80"/>
      <c r="K47" s="80"/>
      <c r="L47" s="80"/>
      <c r="M47" s="82"/>
      <c r="N47" s="81"/>
    </row>
    <row r="48" spans="1:14" ht="15.75" thickBot="1" x14ac:dyDescent="0.3">
      <c r="A48" s="84"/>
      <c r="B48" s="89"/>
      <c r="C48" s="89" t="s">
        <v>20</v>
      </c>
      <c r="D48" s="29">
        <v>109.9142296737263</v>
      </c>
      <c r="E48" s="29">
        <v>115.49978119660229</v>
      </c>
      <c r="F48" s="29">
        <v>115.4275899306473</v>
      </c>
      <c r="G48" s="29">
        <v>116.51874300866028</v>
      </c>
      <c r="H48" s="29">
        <v>117.52610259640929</v>
      </c>
      <c r="I48" s="29">
        <v>118.92271110105129</v>
      </c>
      <c r="L48" s="38"/>
      <c r="M48" s="38"/>
      <c r="N48" s="38"/>
    </row>
    <row r="49" spans="1:13" x14ac:dyDescent="0.25">
      <c r="A49" s="84"/>
      <c r="B49" s="38" t="s">
        <v>36</v>
      </c>
      <c r="C49" s="95" t="s">
        <v>9</v>
      </c>
      <c r="D49" s="28">
        <v>45.646612982872597</v>
      </c>
      <c r="E49" s="28">
        <v>47.141663198092004</v>
      </c>
      <c r="F49" s="28">
        <v>67.466489364123007</v>
      </c>
      <c r="G49" s="28">
        <v>66.019868580677013</v>
      </c>
      <c r="H49" s="28">
        <v>64.357644545935003</v>
      </c>
      <c r="I49" s="28">
        <v>71.355954152766017</v>
      </c>
      <c r="J49" s="80"/>
      <c r="K49" s="80"/>
      <c r="L49" s="80"/>
      <c r="M49" s="82"/>
    </row>
    <row r="50" spans="1:13" x14ac:dyDescent="0.25">
      <c r="A50" s="84"/>
      <c r="C50" s="95" t="s">
        <v>88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0"/>
      <c r="K50" s="80"/>
      <c r="L50" s="80"/>
      <c r="M50" s="82"/>
    </row>
    <row r="51" spans="1:13" x14ac:dyDescent="0.25">
      <c r="A51" s="84"/>
      <c r="C51" s="95" t="s">
        <v>10</v>
      </c>
      <c r="D51" s="83">
        <v>2.1007683428419601</v>
      </c>
      <c r="E51" s="83">
        <v>2.0778142260569998</v>
      </c>
      <c r="F51" s="83">
        <v>0.63075665580099993</v>
      </c>
      <c r="G51" s="83">
        <v>0.54816938616699995</v>
      </c>
      <c r="H51" s="83">
        <v>0.51693346631199999</v>
      </c>
      <c r="I51" s="83">
        <v>0.49479636446699998</v>
      </c>
      <c r="J51" s="80"/>
      <c r="K51" s="80"/>
      <c r="L51" s="80"/>
      <c r="M51" s="82"/>
    </row>
    <row r="52" spans="1:13" x14ac:dyDescent="0.25">
      <c r="A52" s="84"/>
      <c r="C52" s="96" t="s">
        <v>82</v>
      </c>
      <c r="D52" s="83">
        <v>4.504183910760001</v>
      </c>
      <c r="E52" s="83">
        <v>3.6433278369470004</v>
      </c>
      <c r="F52" s="83">
        <v>2.9796603733240001</v>
      </c>
      <c r="G52" s="83">
        <v>3.1505277878919999</v>
      </c>
      <c r="H52" s="83">
        <v>4.8717851002390011</v>
      </c>
      <c r="I52" s="83">
        <v>5.2351581046179998</v>
      </c>
      <c r="J52" s="80"/>
      <c r="K52" s="80"/>
      <c r="L52" s="80"/>
      <c r="M52" s="82"/>
    </row>
    <row r="53" spans="1:13" x14ac:dyDescent="0.25">
      <c r="A53" s="84"/>
      <c r="C53" s="85" t="s">
        <v>76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0"/>
      <c r="K53" s="80"/>
      <c r="L53" s="80"/>
      <c r="M53" s="82"/>
    </row>
    <row r="54" spans="1:13" x14ac:dyDescent="0.25">
      <c r="A54" s="84"/>
      <c r="C54" s="85" t="s">
        <v>77</v>
      </c>
      <c r="D54" s="83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80"/>
      <c r="K54" s="80"/>
      <c r="L54" s="80"/>
      <c r="M54" s="82"/>
    </row>
    <row r="55" spans="1:13" x14ac:dyDescent="0.25">
      <c r="A55" s="84"/>
      <c r="C55" s="96" t="s">
        <v>83</v>
      </c>
      <c r="D55" s="83">
        <v>0</v>
      </c>
      <c r="E55" s="83">
        <v>0</v>
      </c>
      <c r="F55" s="83">
        <v>0</v>
      </c>
      <c r="G55" s="83">
        <v>0</v>
      </c>
      <c r="H55" s="83">
        <v>0</v>
      </c>
      <c r="I55" s="83">
        <v>0</v>
      </c>
      <c r="J55" s="80"/>
      <c r="K55" s="80"/>
      <c r="L55" s="80"/>
      <c r="M55" s="82"/>
    </row>
    <row r="56" spans="1:13" x14ac:dyDescent="0.25">
      <c r="A56" s="84"/>
      <c r="C56" s="85" t="s">
        <v>76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80"/>
      <c r="K56" s="80"/>
      <c r="L56" s="80"/>
      <c r="M56" s="82"/>
    </row>
    <row r="57" spans="1:13" x14ac:dyDescent="0.25">
      <c r="A57" s="84"/>
      <c r="C57" s="85" t="s">
        <v>77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80"/>
      <c r="K57" s="80"/>
      <c r="L57" s="80"/>
      <c r="M57" s="82"/>
    </row>
    <row r="58" spans="1:13" x14ac:dyDescent="0.25">
      <c r="A58" s="84"/>
      <c r="C58" s="95" t="s">
        <v>11</v>
      </c>
      <c r="D58" s="83">
        <v>4.0763717789580003</v>
      </c>
      <c r="E58" s="83">
        <v>4.8036537247039997</v>
      </c>
      <c r="F58" s="83">
        <v>0</v>
      </c>
      <c r="G58" s="83">
        <v>0</v>
      </c>
      <c r="H58" s="83">
        <v>0</v>
      </c>
      <c r="I58" s="83">
        <v>0</v>
      </c>
      <c r="J58" s="80"/>
      <c r="K58" s="80"/>
      <c r="L58" s="80"/>
      <c r="M58" s="82"/>
    </row>
    <row r="59" spans="1:13" x14ac:dyDescent="0.25">
      <c r="A59" s="84"/>
      <c r="C59" s="95" t="s">
        <v>12</v>
      </c>
      <c r="D59" s="83">
        <v>42.975131008368002</v>
      </c>
      <c r="E59" s="83">
        <v>33.878556776183999</v>
      </c>
      <c r="F59" s="83">
        <v>34.392457748376003</v>
      </c>
      <c r="G59" s="83">
        <v>34.065775442711995</v>
      </c>
      <c r="H59" s="83">
        <v>34.078292444375997</v>
      </c>
      <c r="I59" s="83">
        <v>34.746887287728001</v>
      </c>
      <c r="J59" s="80"/>
      <c r="K59" s="80"/>
      <c r="L59" s="80"/>
      <c r="M59" s="82"/>
    </row>
    <row r="60" spans="1:13" x14ac:dyDescent="0.25">
      <c r="A60" s="84"/>
      <c r="C60" s="95" t="s">
        <v>13</v>
      </c>
      <c r="D60" s="83">
        <v>27.203048593854998</v>
      </c>
      <c r="E60" s="83">
        <v>26.990952487227002</v>
      </c>
      <c r="F60" s="83">
        <v>27.309191051953999</v>
      </c>
      <c r="G60" s="83">
        <v>27.081363303622002</v>
      </c>
      <c r="H60" s="83">
        <v>27.049264141153003</v>
      </c>
      <c r="I60" s="83">
        <v>27.038149382276998</v>
      </c>
      <c r="J60" s="80"/>
      <c r="K60" s="80"/>
      <c r="L60" s="80"/>
      <c r="M60" s="82"/>
    </row>
    <row r="61" spans="1:13" x14ac:dyDescent="0.25">
      <c r="A61" s="84"/>
      <c r="C61" s="95" t="s">
        <v>14</v>
      </c>
      <c r="D61" s="83">
        <v>4.3820752072560003</v>
      </c>
      <c r="E61" s="83">
        <v>5.9685138942720002</v>
      </c>
      <c r="F61" s="83">
        <v>5.9685138942720002</v>
      </c>
      <c r="G61" s="83">
        <v>5.9685138942720002</v>
      </c>
      <c r="H61" s="83">
        <v>8.5941892571519993</v>
      </c>
      <c r="I61" s="83">
        <v>8.5941892571519993</v>
      </c>
      <c r="J61" s="80"/>
      <c r="K61" s="80"/>
      <c r="L61" s="80"/>
      <c r="M61" s="82"/>
    </row>
    <row r="62" spans="1:13" x14ac:dyDescent="0.25">
      <c r="A62" s="84"/>
      <c r="C62" s="95" t="s">
        <v>15</v>
      </c>
      <c r="D62" s="83">
        <v>1.546169531953999</v>
      </c>
      <c r="E62" s="83">
        <v>1.5312559004879993</v>
      </c>
      <c r="F62" s="83">
        <v>1.540439278487999</v>
      </c>
      <c r="G62" s="83">
        <v>1.614999870399999</v>
      </c>
      <c r="H62" s="83">
        <v>1.5988314253999989</v>
      </c>
      <c r="I62" s="83">
        <v>1.6086096073999989</v>
      </c>
      <c r="J62" s="80"/>
      <c r="K62" s="80"/>
      <c r="L62" s="80"/>
      <c r="M62" s="82"/>
    </row>
    <row r="63" spans="1:13" x14ac:dyDescent="0.25">
      <c r="A63" s="84"/>
      <c r="B63" s="88"/>
      <c r="C63" s="96" t="s">
        <v>16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0"/>
      <c r="K63" s="80"/>
      <c r="L63" s="80"/>
      <c r="M63" s="82"/>
    </row>
    <row r="64" spans="1:13" x14ac:dyDescent="0.25">
      <c r="A64" s="84"/>
      <c r="B64" s="88"/>
      <c r="C64" s="96" t="s">
        <v>17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0"/>
      <c r="K64" s="80"/>
      <c r="L64" s="80"/>
      <c r="M64" s="82"/>
    </row>
    <row r="65" spans="1:15" x14ac:dyDescent="0.25">
      <c r="A65" s="84"/>
      <c r="C65" s="95" t="s">
        <v>18</v>
      </c>
      <c r="D65" s="83">
        <v>0.79924643407200002</v>
      </c>
      <c r="E65" s="83">
        <v>0.99695700251999997</v>
      </c>
      <c r="F65" s="83">
        <v>1.2509970025200001</v>
      </c>
      <c r="G65" s="83">
        <v>1.2685170025200001</v>
      </c>
      <c r="H65" s="83">
        <v>1.2860370025200001</v>
      </c>
      <c r="I65" s="83">
        <v>1.3298370025199999</v>
      </c>
      <c r="J65" s="80"/>
      <c r="K65" s="80"/>
      <c r="L65" s="80"/>
      <c r="M65" s="82"/>
    </row>
    <row r="66" spans="1:15" x14ac:dyDescent="0.25">
      <c r="A66" s="84"/>
      <c r="C66" s="96" t="s">
        <v>19</v>
      </c>
      <c r="D66" s="83">
        <v>1.386242810688</v>
      </c>
      <c r="E66" s="83">
        <v>1.386242810688</v>
      </c>
      <c r="F66" s="83">
        <v>1.386242810688</v>
      </c>
      <c r="G66" s="83">
        <v>1.386242810688</v>
      </c>
      <c r="H66" s="83">
        <v>1.386242810688</v>
      </c>
      <c r="I66" s="83">
        <v>1.386242810688</v>
      </c>
      <c r="J66" s="80"/>
      <c r="K66" s="80"/>
      <c r="L66" s="80"/>
      <c r="M66" s="82"/>
    </row>
    <row r="67" spans="1:15" x14ac:dyDescent="0.25">
      <c r="A67" s="84"/>
      <c r="C67" s="96" t="s">
        <v>78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0"/>
      <c r="K67" s="80"/>
      <c r="L67" s="80"/>
      <c r="M67" s="82"/>
    </row>
    <row r="68" spans="1:15" x14ac:dyDescent="0.25">
      <c r="A68" s="84"/>
      <c r="C68" s="96" t="s">
        <v>79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0"/>
      <c r="K68" s="80"/>
      <c r="L68" s="80"/>
      <c r="M68" s="82"/>
    </row>
    <row r="69" spans="1:15" ht="15.75" thickBot="1" x14ac:dyDescent="0.3">
      <c r="A69" s="84"/>
      <c r="B69" s="89"/>
      <c r="C69" s="89" t="s">
        <v>20</v>
      </c>
      <c r="D69" s="29">
        <v>134.61985060162556</v>
      </c>
      <c r="E69" s="29">
        <v>128.41893785717903</v>
      </c>
      <c r="F69" s="29">
        <v>142.92474817954601</v>
      </c>
      <c r="G69" s="29">
        <v>141.10397807895004</v>
      </c>
      <c r="H69" s="29">
        <v>143.739220193775</v>
      </c>
      <c r="I69" s="29">
        <v>151.78982396961604</v>
      </c>
      <c r="J69" s="80"/>
      <c r="K69" s="80"/>
      <c r="L69" s="80"/>
      <c r="M69" s="82"/>
      <c r="N69" s="38"/>
    </row>
    <row r="70" spans="1:15" x14ac:dyDescent="0.25">
      <c r="A70" s="84"/>
      <c r="B70" s="38" t="s">
        <v>35</v>
      </c>
      <c r="C70" s="95" t="s">
        <v>9</v>
      </c>
      <c r="D70" s="28">
        <v>43.452330699703005</v>
      </c>
      <c r="E70" s="28">
        <v>43.746068908000005</v>
      </c>
      <c r="F70" s="28">
        <v>44.914141892970001</v>
      </c>
      <c r="G70" s="28">
        <v>41.460524671643007</v>
      </c>
      <c r="H70" s="28">
        <v>33.431052040955002</v>
      </c>
      <c r="I70" s="28">
        <v>33.716858059001005</v>
      </c>
      <c r="J70" s="80"/>
      <c r="K70" s="80"/>
      <c r="L70" s="80"/>
      <c r="M70" s="82"/>
    </row>
    <row r="71" spans="1:15" x14ac:dyDescent="0.25">
      <c r="A71" s="84"/>
      <c r="C71" s="95" t="s">
        <v>88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0"/>
      <c r="K71" s="80"/>
      <c r="L71" s="80"/>
      <c r="M71" s="82"/>
    </row>
    <row r="72" spans="1:15" x14ac:dyDescent="0.25">
      <c r="A72" s="84"/>
      <c r="C72" s="95" t="s">
        <v>10</v>
      </c>
      <c r="D72" s="83">
        <v>3.744414419196</v>
      </c>
      <c r="E72" s="83">
        <v>4.0371534480559994</v>
      </c>
      <c r="F72" s="83">
        <v>5.2781795959059998</v>
      </c>
      <c r="G72" s="83">
        <v>5.2559584715919998</v>
      </c>
      <c r="H72" s="83">
        <v>3.9553133808090002</v>
      </c>
      <c r="I72" s="83">
        <v>4.4124792002279998</v>
      </c>
      <c r="J72" s="80"/>
      <c r="K72" s="80"/>
      <c r="L72" s="80"/>
      <c r="M72" s="82"/>
    </row>
    <row r="73" spans="1:15" x14ac:dyDescent="0.25">
      <c r="A73" s="84"/>
      <c r="C73" s="96" t="s">
        <v>82</v>
      </c>
      <c r="D73" s="83">
        <v>306.84780323409097</v>
      </c>
      <c r="E73" s="83">
        <v>312.297346697693</v>
      </c>
      <c r="F73" s="83">
        <v>310.6194988009928</v>
      </c>
      <c r="G73" s="83">
        <v>318.38328610303699</v>
      </c>
      <c r="H73" s="83">
        <v>321.71958798090395</v>
      </c>
      <c r="I73" s="83">
        <v>332.48325149488193</v>
      </c>
      <c r="J73" s="80"/>
      <c r="K73" s="80"/>
      <c r="L73" s="80"/>
      <c r="M73" s="82"/>
      <c r="N73" s="79"/>
      <c r="O73" s="81"/>
    </row>
    <row r="74" spans="1:15" x14ac:dyDescent="0.25">
      <c r="A74" s="84"/>
      <c r="C74" s="85" t="s">
        <v>76</v>
      </c>
      <c r="D74" s="83">
        <v>0</v>
      </c>
      <c r="E74" s="83">
        <v>0</v>
      </c>
      <c r="F74" s="83">
        <v>1.1254679999999998E-6</v>
      </c>
      <c r="G74" s="83">
        <v>0</v>
      </c>
      <c r="H74" s="83">
        <v>0</v>
      </c>
      <c r="I74" s="83">
        <v>0</v>
      </c>
      <c r="J74" s="80"/>
      <c r="K74" s="80"/>
      <c r="L74" s="80"/>
      <c r="M74" s="82"/>
      <c r="N74" s="79"/>
      <c r="O74" s="81"/>
    </row>
    <row r="75" spans="1:15" x14ac:dyDescent="0.25">
      <c r="A75" s="84"/>
      <c r="C75" s="85" t="s">
        <v>77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83">
        <v>0</v>
      </c>
      <c r="J75" s="80"/>
      <c r="K75" s="80"/>
      <c r="L75" s="80"/>
      <c r="M75" s="82"/>
      <c r="N75" s="79"/>
      <c r="O75" s="81"/>
    </row>
    <row r="76" spans="1:15" x14ac:dyDescent="0.25">
      <c r="A76" s="84"/>
      <c r="C76" s="96" t="s">
        <v>83</v>
      </c>
      <c r="D76" s="83">
        <v>0</v>
      </c>
      <c r="E76" s="83">
        <v>0</v>
      </c>
      <c r="F76" s="83">
        <v>0</v>
      </c>
      <c r="G76" s="83">
        <v>0</v>
      </c>
      <c r="H76" s="83">
        <v>0</v>
      </c>
      <c r="I76" s="83">
        <v>0</v>
      </c>
      <c r="J76" s="80"/>
      <c r="K76" s="80"/>
      <c r="L76" s="80"/>
      <c r="M76" s="82"/>
      <c r="O76" s="81"/>
    </row>
    <row r="77" spans="1:15" x14ac:dyDescent="0.25">
      <c r="A77" s="84"/>
      <c r="C77" s="85" t="s">
        <v>76</v>
      </c>
      <c r="D77" s="83">
        <v>0</v>
      </c>
      <c r="E77" s="83">
        <v>0</v>
      </c>
      <c r="F77" s="83">
        <v>0</v>
      </c>
      <c r="G77" s="83">
        <v>0</v>
      </c>
      <c r="H77" s="83">
        <v>0</v>
      </c>
      <c r="I77" s="83">
        <v>0</v>
      </c>
      <c r="J77" s="80"/>
      <c r="K77" s="80"/>
      <c r="L77" s="80"/>
      <c r="M77" s="82"/>
      <c r="O77" s="81"/>
    </row>
    <row r="78" spans="1:15" x14ac:dyDescent="0.25">
      <c r="A78" s="84"/>
      <c r="C78" s="85" t="s">
        <v>77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83">
        <v>0</v>
      </c>
      <c r="J78" s="80"/>
      <c r="K78" s="80"/>
      <c r="L78" s="80"/>
      <c r="M78" s="82"/>
      <c r="O78" s="81"/>
    </row>
    <row r="79" spans="1:15" x14ac:dyDescent="0.25">
      <c r="A79" s="84"/>
      <c r="C79" s="95" t="s">
        <v>11</v>
      </c>
      <c r="D79" s="83">
        <v>0.86011642570500002</v>
      </c>
      <c r="E79" s="83">
        <v>0.4906950759</v>
      </c>
      <c r="F79" s="83">
        <v>0.4948880652</v>
      </c>
      <c r="G79" s="83">
        <v>0.48277040849999997</v>
      </c>
      <c r="H79" s="83">
        <v>0.4596718977</v>
      </c>
      <c r="I79" s="83">
        <v>0.44290405934999999</v>
      </c>
      <c r="J79" s="80"/>
      <c r="K79" s="80"/>
      <c r="L79" s="80"/>
      <c r="M79" s="82"/>
      <c r="O79" s="81"/>
    </row>
    <row r="80" spans="1:15" x14ac:dyDescent="0.25">
      <c r="A80" s="84"/>
      <c r="C80" s="95" t="s">
        <v>12</v>
      </c>
      <c r="D80" s="83">
        <v>47.948337791231999</v>
      </c>
      <c r="E80" s="83">
        <v>44.132938767336</v>
      </c>
      <c r="F80" s="83">
        <v>41.130216055512001</v>
      </c>
      <c r="G80" s="83">
        <v>43.272460735080003</v>
      </c>
      <c r="H80" s="83">
        <v>43.788021368519999</v>
      </c>
      <c r="I80" s="83">
        <v>43.422272684376004</v>
      </c>
      <c r="J80" s="80"/>
      <c r="K80" s="80"/>
      <c r="L80" s="80"/>
      <c r="M80" s="82"/>
      <c r="O80" s="81"/>
    </row>
    <row r="81" spans="1:16" x14ac:dyDescent="0.25">
      <c r="A81" s="84"/>
      <c r="C81" s="95" t="s">
        <v>13</v>
      </c>
      <c r="D81" s="83">
        <v>16.1518835860563</v>
      </c>
      <c r="E81" s="83">
        <v>15.998614294859301</v>
      </c>
      <c r="F81" s="83">
        <v>16.112421934510298</v>
      </c>
      <c r="G81" s="83">
        <v>16.1193353850833</v>
      </c>
      <c r="H81" s="83">
        <v>16.2089784755293</v>
      </c>
      <c r="I81" s="83">
        <v>16.208978472910299</v>
      </c>
      <c r="J81" s="80"/>
      <c r="K81" s="80"/>
      <c r="L81" s="80"/>
      <c r="M81" s="82"/>
      <c r="N81" s="81"/>
      <c r="O81" s="81"/>
      <c r="P81" s="81"/>
    </row>
    <row r="82" spans="1:16" x14ac:dyDescent="0.25">
      <c r="A82" s="84"/>
      <c r="C82" s="95" t="s">
        <v>14</v>
      </c>
      <c r="D82" s="83">
        <v>36.345592198391998</v>
      </c>
      <c r="E82" s="83">
        <v>45.234587166575999</v>
      </c>
      <c r="F82" s="83">
        <v>47.358440365896001</v>
      </c>
      <c r="G82" s="83">
        <v>47.775063596904005</v>
      </c>
      <c r="H82" s="83">
        <v>81.967666077288015</v>
      </c>
      <c r="I82" s="83">
        <v>81.967666077288015</v>
      </c>
      <c r="J82" s="80"/>
      <c r="K82" s="80"/>
      <c r="L82" s="80"/>
      <c r="M82" s="82"/>
      <c r="N82" s="79"/>
      <c r="O82" s="81"/>
      <c r="P82" s="81"/>
    </row>
    <row r="83" spans="1:16" x14ac:dyDescent="0.25">
      <c r="A83" s="84"/>
      <c r="C83" s="95" t="s">
        <v>15</v>
      </c>
      <c r="D83" s="83">
        <v>3.3548764090909997</v>
      </c>
      <c r="E83" s="83">
        <v>4.3781754111</v>
      </c>
      <c r="F83" s="83">
        <v>4.5074917123639997</v>
      </c>
      <c r="G83" s="83">
        <v>4.5676186580999998</v>
      </c>
      <c r="H83" s="83">
        <v>4.4783688610999999</v>
      </c>
      <c r="I83" s="83">
        <v>4.7063719814160008</v>
      </c>
      <c r="J83" s="80"/>
      <c r="K83" s="80"/>
      <c r="L83" s="80"/>
      <c r="M83" s="82"/>
      <c r="N83" s="80"/>
      <c r="O83" s="80"/>
      <c r="P83" s="80"/>
    </row>
    <row r="84" spans="1:16" x14ac:dyDescent="0.25">
      <c r="A84" s="84"/>
      <c r="B84" s="88"/>
      <c r="C84" s="96" t="s">
        <v>16</v>
      </c>
      <c r="D84" s="83">
        <v>0</v>
      </c>
      <c r="E84" s="83">
        <v>0</v>
      </c>
      <c r="F84" s="83">
        <v>0</v>
      </c>
      <c r="G84" s="83">
        <v>0</v>
      </c>
      <c r="H84" s="83">
        <v>0</v>
      </c>
      <c r="I84" s="83">
        <v>0</v>
      </c>
      <c r="J84" s="80"/>
      <c r="K84" s="80"/>
      <c r="L84" s="80"/>
      <c r="M84" s="82"/>
    </row>
    <row r="85" spans="1:16" x14ac:dyDescent="0.25">
      <c r="A85" s="84"/>
      <c r="B85" s="88"/>
      <c r="C85" s="96" t="s">
        <v>17</v>
      </c>
      <c r="D85" s="83">
        <v>0</v>
      </c>
      <c r="E85" s="83">
        <v>0</v>
      </c>
      <c r="F85" s="83">
        <v>0</v>
      </c>
      <c r="G85" s="83">
        <v>0</v>
      </c>
      <c r="H85" s="83">
        <v>0</v>
      </c>
      <c r="I85" s="83">
        <v>0</v>
      </c>
      <c r="J85" s="80"/>
      <c r="K85" s="80"/>
      <c r="L85" s="80"/>
      <c r="M85" s="82"/>
    </row>
    <row r="86" spans="1:16" x14ac:dyDescent="0.25">
      <c r="A86" s="84"/>
      <c r="C86" s="95" t="s">
        <v>18</v>
      </c>
      <c r="D86" s="83">
        <v>2.63878732536</v>
      </c>
      <c r="E86" s="83">
        <v>2.7791943237600005</v>
      </c>
      <c r="F86" s="83">
        <v>2.8930743237600005</v>
      </c>
      <c r="G86" s="83">
        <v>3.0828159237600001</v>
      </c>
      <c r="H86" s="83">
        <v>3.5999187237600005</v>
      </c>
      <c r="I86" s="83">
        <v>3.6947895237600004</v>
      </c>
      <c r="J86" s="80"/>
      <c r="K86" s="80"/>
      <c r="L86" s="80"/>
      <c r="M86" s="82"/>
    </row>
    <row r="87" spans="1:16" x14ac:dyDescent="0.25">
      <c r="A87" s="84"/>
      <c r="C87" s="96" t="s">
        <v>19</v>
      </c>
      <c r="D87" s="83">
        <v>2.0724720650439998</v>
      </c>
      <c r="E87" s="83">
        <v>2.5113947822119997</v>
      </c>
      <c r="F87" s="83">
        <v>2.5113837622120001</v>
      </c>
      <c r="G87" s="83">
        <v>2.5113947822119997</v>
      </c>
      <c r="H87" s="83">
        <v>2.5113837622120001</v>
      </c>
      <c r="I87" s="83">
        <v>2.5113837622120001</v>
      </c>
      <c r="J87" s="80"/>
      <c r="K87" s="80"/>
      <c r="L87" s="80"/>
      <c r="M87" s="82"/>
    </row>
    <row r="88" spans="1:16" x14ac:dyDescent="0.25">
      <c r="A88" s="84"/>
      <c r="C88" s="96" t="s">
        <v>78</v>
      </c>
      <c r="D88" s="83">
        <v>0</v>
      </c>
      <c r="E88" s="83">
        <v>0</v>
      </c>
      <c r="F88" s="83">
        <v>0</v>
      </c>
      <c r="G88" s="83">
        <v>0</v>
      </c>
      <c r="H88" s="83">
        <v>0</v>
      </c>
      <c r="I88" s="83">
        <v>0</v>
      </c>
      <c r="J88" s="80"/>
      <c r="K88" s="80"/>
      <c r="L88" s="80"/>
      <c r="M88" s="82"/>
    </row>
    <row r="89" spans="1:16" x14ac:dyDescent="0.25">
      <c r="A89" s="84"/>
      <c r="C89" s="96" t="s">
        <v>79</v>
      </c>
      <c r="D89" s="83">
        <v>0</v>
      </c>
      <c r="E89" s="83">
        <v>0</v>
      </c>
      <c r="F89" s="83">
        <v>0</v>
      </c>
      <c r="G89" s="83">
        <v>0</v>
      </c>
      <c r="H89" s="83">
        <v>0</v>
      </c>
      <c r="I89" s="83">
        <v>0</v>
      </c>
      <c r="J89" s="80"/>
      <c r="K89" s="80"/>
      <c r="L89" s="80"/>
      <c r="M89" s="82"/>
    </row>
    <row r="90" spans="1:16" ht="15.75" thickBot="1" x14ac:dyDescent="0.3">
      <c r="A90" s="84"/>
      <c r="B90" s="89"/>
      <c r="C90" s="89" t="s">
        <v>20</v>
      </c>
      <c r="D90" s="29">
        <v>463.41661415387028</v>
      </c>
      <c r="E90" s="29">
        <v>475.6061688754923</v>
      </c>
      <c r="F90" s="29">
        <v>475.81973650932309</v>
      </c>
      <c r="G90" s="29">
        <v>482.91122873591132</v>
      </c>
      <c r="H90" s="29">
        <v>512.11996256877728</v>
      </c>
      <c r="I90" s="29">
        <v>523.56695531542334</v>
      </c>
      <c r="J90" s="80"/>
      <c r="K90" s="80"/>
      <c r="L90" s="38"/>
      <c r="M90" s="38"/>
      <c r="N90" s="38"/>
      <c r="O90" s="38"/>
      <c r="P90" s="38"/>
    </row>
    <row r="91" spans="1:16" x14ac:dyDescent="0.25">
      <c r="A91" s="84"/>
      <c r="B91" s="88" t="s">
        <v>105</v>
      </c>
      <c r="C91" s="95" t="s">
        <v>9</v>
      </c>
      <c r="D91" s="174">
        <v>150.68620962285101</v>
      </c>
      <c r="E91" s="174">
        <v>155.21525960970598</v>
      </c>
      <c r="F91" s="174">
        <v>173.51212198872702</v>
      </c>
      <c r="G91" s="174">
        <v>151.646538722218</v>
      </c>
      <c r="H91" s="174">
        <v>130.716372560862</v>
      </c>
      <c r="I91" s="174">
        <v>121.45491967884099</v>
      </c>
      <c r="J91" s="80"/>
      <c r="K91" s="80"/>
      <c r="L91" s="38"/>
      <c r="M91" s="38"/>
      <c r="N91" s="38"/>
      <c r="O91" s="38"/>
    </row>
    <row r="92" spans="1:16" x14ac:dyDescent="0.25">
      <c r="A92" s="84"/>
      <c r="B92" s="88"/>
      <c r="C92" s="95" t="s">
        <v>88</v>
      </c>
      <c r="D92" s="174">
        <v>0</v>
      </c>
      <c r="E92" s="174">
        <v>0</v>
      </c>
      <c r="F92" s="174">
        <v>0</v>
      </c>
      <c r="G92" s="174">
        <v>0</v>
      </c>
      <c r="H92" s="174">
        <v>0</v>
      </c>
      <c r="I92" s="174">
        <v>0</v>
      </c>
      <c r="J92" s="80"/>
      <c r="K92" s="80"/>
      <c r="L92" s="38"/>
      <c r="M92" s="38"/>
      <c r="N92" s="38"/>
      <c r="O92" s="38"/>
    </row>
    <row r="93" spans="1:16" x14ac:dyDescent="0.25">
      <c r="A93" s="84"/>
      <c r="B93" s="88"/>
      <c r="C93" s="95" t="s">
        <v>10</v>
      </c>
      <c r="D93" s="174">
        <v>4.303781296745</v>
      </c>
      <c r="E93" s="174">
        <v>5.0699936576580003</v>
      </c>
      <c r="F93" s="174">
        <v>4.3452314015639999</v>
      </c>
      <c r="G93" s="174">
        <v>3.3388089441509998</v>
      </c>
      <c r="H93" s="174">
        <v>2.8369183650249994</v>
      </c>
      <c r="I93" s="174">
        <v>3.731069427889</v>
      </c>
      <c r="J93" s="80"/>
      <c r="K93" s="80"/>
      <c r="L93" s="38"/>
      <c r="M93" s="38"/>
      <c r="N93" s="38"/>
      <c r="O93" s="38"/>
    </row>
    <row r="94" spans="1:16" x14ac:dyDescent="0.25">
      <c r="A94" s="84"/>
      <c r="B94" s="88"/>
      <c r="C94" s="96" t="s">
        <v>82</v>
      </c>
      <c r="D94" s="174">
        <v>316.29179298642401</v>
      </c>
      <c r="E94" s="174">
        <v>314.92934084679013</v>
      </c>
      <c r="F94" s="174">
        <v>305.80449934619804</v>
      </c>
      <c r="G94" s="174">
        <v>342.26023465370798</v>
      </c>
      <c r="H94" s="174">
        <v>364.90795521181195</v>
      </c>
      <c r="I94" s="174">
        <v>384.621255298839</v>
      </c>
      <c r="J94" s="80"/>
      <c r="K94" s="80"/>
      <c r="L94" s="38"/>
      <c r="M94" s="38"/>
      <c r="N94" s="38"/>
      <c r="O94" s="38"/>
    </row>
    <row r="95" spans="1:16" x14ac:dyDescent="0.25">
      <c r="A95" s="84"/>
      <c r="B95" s="88"/>
      <c r="C95" s="85" t="s">
        <v>76</v>
      </c>
      <c r="D95" s="174">
        <v>0</v>
      </c>
      <c r="E95" s="174">
        <v>0</v>
      </c>
      <c r="F95" s="174">
        <v>0</v>
      </c>
      <c r="G95" s="174">
        <v>0</v>
      </c>
      <c r="H95" s="174">
        <v>0</v>
      </c>
      <c r="I95" s="174">
        <v>0</v>
      </c>
      <c r="J95" s="80"/>
      <c r="K95" s="80"/>
      <c r="L95" s="38"/>
      <c r="M95" s="38"/>
      <c r="N95" s="38"/>
      <c r="O95" s="38"/>
    </row>
    <row r="96" spans="1:16" x14ac:dyDescent="0.25">
      <c r="A96" s="84"/>
      <c r="B96" s="88"/>
      <c r="C96" s="85" t="s">
        <v>77</v>
      </c>
      <c r="D96" s="174">
        <v>1.228007417016</v>
      </c>
      <c r="E96" s="174">
        <v>0.27850046095200004</v>
      </c>
      <c r="F96" s="174">
        <v>0.27850046095200004</v>
      </c>
      <c r="G96" s="174">
        <v>0.27850046095200004</v>
      </c>
      <c r="H96" s="174">
        <v>0.27850046095200004</v>
      </c>
      <c r="I96" s="174">
        <v>0.27850046095200004</v>
      </c>
      <c r="J96" s="80"/>
      <c r="K96" s="80"/>
      <c r="L96" s="38"/>
      <c r="M96" s="38"/>
      <c r="N96" s="38"/>
      <c r="O96" s="38"/>
    </row>
    <row r="97" spans="1:15" x14ac:dyDescent="0.25">
      <c r="A97" s="84"/>
      <c r="B97" s="88"/>
      <c r="C97" s="96" t="s">
        <v>83</v>
      </c>
      <c r="D97" s="174">
        <v>0</v>
      </c>
      <c r="E97" s="174">
        <v>0</v>
      </c>
      <c r="F97" s="174">
        <v>0</v>
      </c>
      <c r="G97" s="174">
        <v>0</v>
      </c>
      <c r="H97" s="174">
        <v>0</v>
      </c>
      <c r="I97" s="174">
        <v>0</v>
      </c>
      <c r="J97" s="80"/>
      <c r="K97" s="80"/>
      <c r="L97" s="38"/>
      <c r="M97" s="38"/>
      <c r="N97" s="38"/>
      <c r="O97" s="38"/>
    </row>
    <row r="98" spans="1:15" x14ac:dyDescent="0.25">
      <c r="A98" s="84"/>
      <c r="B98" s="88"/>
      <c r="C98" s="85" t="s">
        <v>76</v>
      </c>
      <c r="D98" s="174">
        <v>0</v>
      </c>
      <c r="E98" s="174">
        <v>0</v>
      </c>
      <c r="F98" s="174">
        <v>0</v>
      </c>
      <c r="G98" s="174">
        <v>0</v>
      </c>
      <c r="H98" s="174">
        <v>0</v>
      </c>
      <c r="I98" s="174">
        <v>0</v>
      </c>
      <c r="J98" s="80"/>
      <c r="K98" s="80"/>
      <c r="L98" s="38"/>
      <c r="M98" s="38"/>
      <c r="N98" s="38"/>
      <c r="O98" s="38"/>
    </row>
    <row r="99" spans="1:15" x14ac:dyDescent="0.25">
      <c r="A99" s="84"/>
      <c r="B99" s="88"/>
      <c r="C99" s="85" t="s">
        <v>77</v>
      </c>
      <c r="D99" s="174">
        <v>0</v>
      </c>
      <c r="E99" s="174">
        <v>0</v>
      </c>
      <c r="F99" s="174">
        <v>0</v>
      </c>
      <c r="G99" s="174">
        <v>0</v>
      </c>
      <c r="H99" s="174">
        <v>0</v>
      </c>
      <c r="I99" s="174">
        <v>0</v>
      </c>
      <c r="J99" s="80"/>
      <c r="K99" s="80"/>
      <c r="L99" s="38"/>
      <c r="M99" s="38"/>
      <c r="N99" s="38"/>
      <c r="O99" s="38"/>
    </row>
    <row r="100" spans="1:15" x14ac:dyDescent="0.25">
      <c r="A100" s="84"/>
      <c r="B100" s="88"/>
      <c r="C100" s="95" t="s">
        <v>11</v>
      </c>
      <c r="D100" s="174">
        <v>0.18898175565500003</v>
      </c>
      <c r="E100" s="174">
        <v>3.1501057463759996</v>
      </c>
      <c r="F100" s="174">
        <v>0.18898175565500003</v>
      </c>
      <c r="G100" s="174">
        <v>0.17578549005999999</v>
      </c>
      <c r="H100" s="174">
        <v>0.180395723457</v>
      </c>
      <c r="I100" s="174">
        <v>0.17564404659499999</v>
      </c>
      <c r="J100" s="80"/>
      <c r="K100" s="80"/>
      <c r="L100" s="38"/>
      <c r="M100" s="38"/>
      <c r="N100" s="38"/>
      <c r="O100" s="38"/>
    </row>
    <row r="101" spans="1:15" x14ac:dyDescent="0.25">
      <c r="A101" s="84"/>
      <c r="B101" s="88"/>
      <c r="C101" s="95" t="s">
        <v>12</v>
      </c>
      <c r="D101" s="174">
        <v>269.240475564696</v>
      </c>
      <c r="E101" s="174">
        <v>269.3479032162</v>
      </c>
      <c r="F101" s="174">
        <v>270.25034395389599</v>
      </c>
      <c r="G101" s="174">
        <v>268.48529469921601</v>
      </c>
      <c r="H101" s="174">
        <v>266.57769592137601</v>
      </c>
      <c r="I101" s="174">
        <v>269.90088684707996</v>
      </c>
      <c r="J101" s="80"/>
      <c r="K101" s="80"/>
      <c r="L101" s="38"/>
      <c r="M101" s="38"/>
      <c r="N101" s="38"/>
      <c r="O101" s="38"/>
    </row>
    <row r="102" spans="1:15" x14ac:dyDescent="0.25">
      <c r="A102" s="84"/>
      <c r="B102" s="88"/>
      <c r="C102" s="95" t="s">
        <v>13</v>
      </c>
      <c r="D102" s="174">
        <v>15.380829685384917</v>
      </c>
      <c r="E102" s="174">
        <v>15.49428018886892</v>
      </c>
      <c r="F102" s="174">
        <v>15.255286062112923</v>
      </c>
      <c r="G102" s="174">
        <v>15.26453765004592</v>
      </c>
      <c r="H102" s="174">
        <v>15.65354625949092</v>
      </c>
      <c r="I102" s="174">
        <v>15.80368230870392</v>
      </c>
      <c r="J102" s="80"/>
      <c r="K102" s="80"/>
      <c r="L102" s="38"/>
      <c r="M102" s="38"/>
      <c r="N102" s="38"/>
      <c r="O102" s="38"/>
    </row>
    <row r="103" spans="1:15" x14ac:dyDescent="0.25">
      <c r="A103" s="84"/>
      <c r="B103" s="88"/>
      <c r="C103" s="95" t="s">
        <v>14</v>
      </c>
      <c r="D103" s="174">
        <v>13.613895506731801</v>
      </c>
      <c r="E103" s="174">
        <v>17.827796920051796</v>
      </c>
      <c r="F103" s="174">
        <v>17.932947305779798</v>
      </c>
      <c r="G103" s="174">
        <v>17.932947305779798</v>
      </c>
      <c r="H103" s="174">
        <v>18.0534238448598</v>
      </c>
      <c r="I103" s="174">
        <v>22.1886225026118</v>
      </c>
      <c r="J103" s="80"/>
      <c r="K103" s="80"/>
      <c r="L103" s="38"/>
      <c r="M103" s="38"/>
      <c r="N103" s="38"/>
      <c r="O103" s="38"/>
    </row>
    <row r="104" spans="1:15" x14ac:dyDescent="0.25">
      <c r="A104" s="84"/>
      <c r="B104" s="88"/>
      <c r="C104" s="95" t="s">
        <v>15</v>
      </c>
      <c r="D104" s="174">
        <v>3.8729534800079999</v>
      </c>
      <c r="E104" s="174">
        <v>5.4622620839999998</v>
      </c>
      <c r="F104" s="174">
        <v>5.4622620839999998</v>
      </c>
      <c r="G104" s="174">
        <v>5.4622620839999998</v>
      </c>
      <c r="H104" s="174">
        <v>5.4622620839999998</v>
      </c>
      <c r="I104" s="174">
        <v>5.4622620839999998</v>
      </c>
      <c r="J104" s="80"/>
      <c r="K104" s="80"/>
      <c r="L104" s="38"/>
      <c r="M104" s="38"/>
      <c r="N104" s="38"/>
      <c r="O104" s="38"/>
    </row>
    <row r="105" spans="1:15" x14ac:dyDescent="0.25">
      <c r="A105" s="84"/>
      <c r="B105" s="88"/>
      <c r="C105" s="96" t="s">
        <v>16</v>
      </c>
      <c r="D105" s="174">
        <v>0</v>
      </c>
      <c r="E105" s="174">
        <v>0</v>
      </c>
      <c r="F105" s="174">
        <v>0</v>
      </c>
      <c r="G105" s="174">
        <v>0</v>
      </c>
      <c r="H105" s="174">
        <v>0</v>
      </c>
      <c r="I105" s="174">
        <v>0</v>
      </c>
      <c r="J105" s="80"/>
      <c r="K105" s="80"/>
      <c r="L105" s="38"/>
      <c r="M105" s="38"/>
      <c r="N105" s="38"/>
      <c r="O105" s="38"/>
    </row>
    <row r="106" spans="1:15" x14ac:dyDescent="0.25">
      <c r="A106" s="84"/>
      <c r="B106" s="88"/>
      <c r="C106" s="96" t="s">
        <v>17</v>
      </c>
      <c r="D106" s="174">
        <v>0</v>
      </c>
      <c r="E106" s="174">
        <v>0</v>
      </c>
      <c r="F106" s="174">
        <v>0</v>
      </c>
      <c r="G106" s="174">
        <v>0</v>
      </c>
      <c r="H106" s="174">
        <v>0</v>
      </c>
      <c r="I106" s="174">
        <v>0</v>
      </c>
      <c r="J106" s="80"/>
      <c r="K106" s="80"/>
      <c r="L106" s="38"/>
      <c r="M106" s="38"/>
      <c r="N106" s="38"/>
      <c r="O106" s="38"/>
    </row>
    <row r="107" spans="1:15" x14ac:dyDescent="0.25">
      <c r="A107" s="84"/>
      <c r="B107" s="88"/>
      <c r="C107" s="95" t="s">
        <v>18</v>
      </c>
      <c r="D107" s="174">
        <v>4.6930215025680004</v>
      </c>
      <c r="E107" s="174">
        <v>4.72397256024</v>
      </c>
      <c r="F107" s="174">
        <v>5.7076329602399998</v>
      </c>
      <c r="G107" s="174">
        <v>6.5590173602400004</v>
      </c>
      <c r="H107" s="174">
        <v>6.6578301602399996</v>
      </c>
      <c r="I107" s="174">
        <v>6.8663181602400005</v>
      </c>
      <c r="J107" s="80"/>
      <c r="K107" s="80"/>
      <c r="L107" s="38"/>
      <c r="M107" s="38"/>
      <c r="N107" s="38"/>
      <c r="O107" s="38"/>
    </row>
    <row r="108" spans="1:15" x14ac:dyDescent="0.25">
      <c r="A108" s="84"/>
      <c r="B108" s="88"/>
      <c r="C108" s="96" t="s">
        <v>19</v>
      </c>
      <c r="D108" s="174">
        <v>5.0561644087679998</v>
      </c>
      <c r="E108" s="174">
        <v>5.346726078953</v>
      </c>
      <c r="F108" s="174">
        <v>5.5973386123480005</v>
      </c>
      <c r="G108" s="174">
        <v>5.5973386123480005</v>
      </c>
      <c r="H108" s="174">
        <v>5.5891862813480007</v>
      </c>
      <c r="I108" s="174">
        <v>5.5973386123480005</v>
      </c>
      <c r="J108" s="80"/>
      <c r="K108" s="80"/>
      <c r="L108" s="38"/>
      <c r="M108" s="38"/>
      <c r="N108" s="38"/>
      <c r="O108" s="38"/>
    </row>
    <row r="109" spans="1:15" x14ac:dyDescent="0.25">
      <c r="A109" s="84"/>
      <c r="B109" s="88"/>
      <c r="C109" s="96" t="s">
        <v>78</v>
      </c>
      <c r="D109" s="174">
        <v>0</v>
      </c>
      <c r="E109" s="174">
        <v>0</v>
      </c>
      <c r="F109" s="174">
        <v>0</v>
      </c>
      <c r="G109" s="174">
        <v>0</v>
      </c>
      <c r="H109" s="174">
        <v>0</v>
      </c>
      <c r="I109" s="174">
        <v>0</v>
      </c>
      <c r="J109" s="80"/>
      <c r="K109" s="80"/>
      <c r="L109" s="38"/>
      <c r="M109" s="38"/>
      <c r="N109" s="38"/>
      <c r="O109" s="38"/>
    </row>
    <row r="110" spans="1:15" x14ac:dyDescent="0.25">
      <c r="A110" s="84"/>
      <c r="B110" s="88"/>
      <c r="C110" s="96" t="s">
        <v>79</v>
      </c>
      <c r="D110" s="174">
        <v>0</v>
      </c>
      <c r="E110" s="174">
        <v>0</v>
      </c>
      <c r="F110" s="174">
        <v>0</v>
      </c>
      <c r="G110" s="174">
        <v>0</v>
      </c>
      <c r="H110" s="174">
        <v>0</v>
      </c>
      <c r="I110" s="174">
        <v>0</v>
      </c>
      <c r="J110" s="80"/>
      <c r="K110" s="80"/>
      <c r="L110" s="38"/>
      <c r="M110" s="38"/>
      <c r="N110" s="38"/>
      <c r="O110" s="38"/>
    </row>
    <row r="111" spans="1:15" ht="15.75" thickBot="1" x14ac:dyDescent="0.3">
      <c r="A111" s="84"/>
      <c r="B111" s="88"/>
      <c r="C111" s="89" t="s">
        <v>20</v>
      </c>
      <c r="D111" s="175">
        <v>783.32810580983175</v>
      </c>
      <c r="E111" s="175">
        <v>796.56764090884371</v>
      </c>
      <c r="F111" s="175">
        <v>804.05664547052083</v>
      </c>
      <c r="G111" s="175">
        <v>816.72276552176675</v>
      </c>
      <c r="H111" s="175">
        <v>816.63558641247073</v>
      </c>
      <c r="I111" s="175">
        <v>835.80199896714771</v>
      </c>
      <c r="J111" s="80"/>
      <c r="K111" s="80"/>
      <c r="L111" s="38"/>
      <c r="M111" s="38"/>
      <c r="N111" s="38"/>
      <c r="O111" s="38"/>
    </row>
    <row r="112" spans="1:15" x14ac:dyDescent="0.25">
      <c r="A112" s="84"/>
      <c r="B112" s="39" t="s">
        <v>38</v>
      </c>
      <c r="C112" s="62" t="s">
        <v>9</v>
      </c>
      <c r="D112" s="28">
        <v>30.662416671555999</v>
      </c>
      <c r="E112" s="28">
        <v>30.653481181751001</v>
      </c>
      <c r="F112" s="28">
        <v>30.67486101691</v>
      </c>
      <c r="G112" s="28">
        <v>31.116175563283999</v>
      </c>
      <c r="H112" s="28">
        <v>32.959406796341</v>
      </c>
      <c r="I112" s="28">
        <v>58.382887416956002</v>
      </c>
      <c r="J112" s="80"/>
      <c r="K112" s="80"/>
      <c r="L112" s="80"/>
      <c r="M112" s="82"/>
    </row>
    <row r="113" spans="1:15" x14ac:dyDescent="0.25">
      <c r="A113" s="84"/>
      <c r="C113" s="95" t="s">
        <v>88</v>
      </c>
      <c r="D113" s="83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0</v>
      </c>
      <c r="J113" s="80"/>
      <c r="K113" s="80"/>
      <c r="L113" s="80"/>
      <c r="M113" s="82"/>
    </row>
    <row r="114" spans="1:15" x14ac:dyDescent="0.25">
      <c r="A114" s="84"/>
      <c r="C114" s="95" t="s">
        <v>10</v>
      </c>
      <c r="D114" s="83">
        <v>2.5631138801559996</v>
      </c>
      <c r="E114" s="83">
        <v>2.7257023060119998</v>
      </c>
      <c r="F114" s="83">
        <v>3.7428859222400002</v>
      </c>
      <c r="G114" s="83">
        <v>3.9134983299259996</v>
      </c>
      <c r="H114" s="83">
        <v>3.6909080595529997</v>
      </c>
      <c r="I114" s="83">
        <v>3.2897445624450001</v>
      </c>
      <c r="J114" s="80"/>
      <c r="K114" s="80"/>
      <c r="L114" s="80"/>
      <c r="M114" s="82"/>
    </row>
    <row r="115" spans="1:15" x14ac:dyDescent="0.25">
      <c r="A115" s="84"/>
      <c r="C115" s="96" t="s">
        <v>82</v>
      </c>
      <c r="D115" s="83">
        <v>120.78201373645201</v>
      </c>
      <c r="E115" s="83">
        <v>127.93190769996799</v>
      </c>
      <c r="F115" s="83">
        <v>114.562671332574</v>
      </c>
      <c r="G115" s="83">
        <v>117.206935748584</v>
      </c>
      <c r="H115" s="83">
        <v>118.50075857445701</v>
      </c>
      <c r="I115" s="83">
        <v>124.41759979739301</v>
      </c>
      <c r="J115" s="80"/>
      <c r="K115" s="80"/>
      <c r="L115" s="80"/>
      <c r="M115" s="82"/>
      <c r="N115" s="79"/>
      <c r="O115" s="81"/>
    </row>
    <row r="116" spans="1:15" x14ac:dyDescent="0.25">
      <c r="A116" s="84"/>
      <c r="C116" s="85" t="s">
        <v>76</v>
      </c>
      <c r="D116" s="83">
        <v>0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  <c r="J116" s="80"/>
      <c r="K116" s="80"/>
      <c r="L116" s="80"/>
      <c r="M116" s="82"/>
      <c r="N116" s="79"/>
      <c r="O116" s="81"/>
    </row>
    <row r="117" spans="1:15" x14ac:dyDescent="0.25">
      <c r="A117" s="84"/>
      <c r="C117" s="85" t="s">
        <v>77</v>
      </c>
      <c r="D117" s="83">
        <v>0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  <c r="J117" s="80"/>
      <c r="K117" s="80"/>
      <c r="L117" s="80"/>
      <c r="M117" s="82"/>
      <c r="N117" s="79"/>
      <c r="O117" s="81"/>
    </row>
    <row r="118" spans="1:15" x14ac:dyDescent="0.25">
      <c r="A118" s="84"/>
      <c r="C118" s="96" t="s">
        <v>83</v>
      </c>
      <c r="D118" s="83">
        <v>0</v>
      </c>
      <c r="E118" s="83">
        <v>2.6659287923040003</v>
      </c>
      <c r="F118" s="83">
        <v>4.4633407400160001</v>
      </c>
      <c r="G118" s="83">
        <v>4.4633407400160001</v>
      </c>
      <c r="H118" s="83">
        <v>4.4633407400160001</v>
      </c>
      <c r="I118" s="83">
        <v>4.4633407400160001</v>
      </c>
      <c r="J118" s="80"/>
      <c r="K118" s="80"/>
      <c r="L118" s="80"/>
      <c r="M118" s="82"/>
      <c r="N118" s="79"/>
    </row>
    <row r="119" spans="1:15" x14ac:dyDescent="0.25">
      <c r="A119" s="84"/>
      <c r="C119" s="85" t="s">
        <v>76</v>
      </c>
      <c r="D119" s="83">
        <v>0</v>
      </c>
      <c r="E119" s="83">
        <v>0</v>
      </c>
      <c r="F119" s="83">
        <v>0</v>
      </c>
      <c r="G119" s="83">
        <v>0</v>
      </c>
      <c r="H119" s="83">
        <v>0</v>
      </c>
      <c r="I119" s="83">
        <v>0</v>
      </c>
      <c r="J119" s="80"/>
      <c r="K119" s="80"/>
      <c r="L119" s="80"/>
      <c r="M119" s="82"/>
      <c r="N119" s="79"/>
    </row>
    <row r="120" spans="1:15" x14ac:dyDescent="0.25">
      <c r="A120" s="84"/>
      <c r="C120" s="85" t="s">
        <v>77</v>
      </c>
      <c r="D120" s="83">
        <v>0</v>
      </c>
      <c r="E120" s="83">
        <v>0</v>
      </c>
      <c r="F120" s="83">
        <v>0</v>
      </c>
      <c r="G120" s="83">
        <v>0</v>
      </c>
      <c r="H120" s="83">
        <v>0</v>
      </c>
      <c r="I120" s="83">
        <v>0</v>
      </c>
      <c r="J120" s="80"/>
      <c r="K120" s="80"/>
      <c r="L120" s="80"/>
      <c r="M120" s="82"/>
      <c r="N120" s="79"/>
    </row>
    <row r="121" spans="1:15" x14ac:dyDescent="0.25">
      <c r="A121" s="84"/>
      <c r="C121" s="95" t="s">
        <v>11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  <c r="J121" s="80"/>
      <c r="K121" s="80"/>
      <c r="L121" s="80"/>
      <c r="M121" s="82"/>
      <c r="N121" s="79"/>
    </row>
    <row r="122" spans="1:15" x14ac:dyDescent="0.25">
      <c r="A122" s="84"/>
      <c r="C122" s="95" t="s">
        <v>12</v>
      </c>
      <c r="D122" s="83">
        <v>58.926003756</v>
      </c>
      <c r="E122" s="83">
        <v>57.120561562848003</v>
      </c>
      <c r="F122" s="83">
        <v>68.754723756000004</v>
      </c>
      <c r="G122" s="83">
        <v>66.240985424807988</v>
      </c>
      <c r="H122" s="83">
        <v>72.262221562847998</v>
      </c>
      <c r="I122" s="83">
        <v>74.067663755999902</v>
      </c>
      <c r="J122" s="80"/>
      <c r="K122" s="80"/>
      <c r="L122" s="80"/>
      <c r="M122" s="82"/>
      <c r="N122" s="79"/>
    </row>
    <row r="123" spans="1:15" x14ac:dyDescent="0.25">
      <c r="A123" s="84"/>
      <c r="C123" s="95" t="s">
        <v>13</v>
      </c>
      <c r="D123" s="83">
        <v>21.736968000988405</v>
      </c>
      <c r="E123" s="83">
        <v>21.926813011948401</v>
      </c>
      <c r="F123" s="83">
        <v>22.616871609052403</v>
      </c>
      <c r="G123" s="83">
        <v>22.616871609052403</v>
      </c>
      <c r="H123" s="83">
        <v>22.616871609052403</v>
      </c>
      <c r="I123" s="83">
        <v>22.616871609052403</v>
      </c>
      <c r="J123" s="80"/>
      <c r="K123" s="80"/>
      <c r="L123" s="80"/>
      <c r="M123" s="82"/>
      <c r="N123" s="79"/>
    </row>
    <row r="124" spans="1:15" x14ac:dyDescent="0.25">
      <c r="A124" s="84"/>
      <c r="C124" s="95" t="s">
        <v>14</v>
      </c>
      <c r="D124" s="83">
        <v>6.5525097960000001E-2</v>
      </c>
      <c r="E124" s="83">
        <v>0.115959547176</v>
      </c>
      <c r="F124" s="83">
        <v>0.115959547176</v>
      </c>
      <c r="G124" s="83">
        <v>0.115959547176</v>
      </c>
      <c r="H124" s="83">
        <v>0.115959547176</v>
      </c>
      <c r="I124" s="83">
        <v>0.115959547176</v>
      </c>
      <c r="J124" s="80"/>
      <c r="K124" s="80"/>
      <c r="L124" s="80"/>
      <c r="M124" s="82"/>
      <c r="N124" s="79"/>
    </row>
    <row r="125" spans="1:15" x14ac:dyDescent="0.25">
      <c r="A125" s="84"/>
      <c r="C125" s="95" t="s">
        <v>15</v>
      </c>
      <c r="D125" s="83">
        <v>0.21561644999999999</v>
      </c>
      <c r="E125" s="83">
        <v>0.21561644999999999</v>
      </c>
      <c r="F125" s="83">
        <v>0.21561644999999999</v>
      </c>
      <c r="G125" s="83">
        <v>0.21561644999999999</v>
      </c>
      <c r="H125" s="83">
        <v>0.21561644999999999</v>
      </c>
      <c r="I125" s="83">
        <v>0.21561644999999999</v>
      </c>
      <c r="J125" s="80"/>
      <c r="K125" s="80"/>
      <c r="L125" s="80"/>
      <c r="M125" s="82"/>
    </row>
    <row r="126" spans="1:15" x14ac:dyDescent="0.25">
      <c r="A126" s="84"/>
      <c r="B126" s="88"/>
      <c r="C126" s="96" t="s">
        <v>16</v>
      </c>
      <c r="D126" s="83">
        <v>0</v>
      </c>
      <c r="E126" s="83">
        <v>0</v>
      </c>
      <c r="F126" s="83">
        <v>0</v>
      </c>
      <c r="G126" s="83">
        <v>0</v>
      </c>
      <c r="H126" s="83">
        <v>0</v>
      </c>
      <c r="I126" s="83">
        <v>0</v>
      </c>
      <c r="J126" s="80"/>
      <c r="K126" s="80"/>
      <c r="L126" s="80"/>
      <c r="M126" s="82"/>
    </row>
    <row r="127" spans="1:15" x14ac:dyDescent="0.25">
      <c r="A127" s="84"/>
      <c r="B127" s="88"/>
      <c r="C127" s="96" t="s">
        <v>17</v>
      </c>
      <c r="D127" s="83">
        <v>0</v>
      </c>
      <c r="E127" s="83">
        <v>0</v>
      </c>
      <c r="F127" s="83">
        <v>0</v>
      </c>
      <c r="G127" s="83">
        <v>0</v>
      </c>
      <c r="H127" s="83">
        <v>0</v>
      </c>
      <c r="I127" s="83">
        <v>0</v>
      </c>
      <c r="J127" s="80"/>
      <c r="K127" s="80"/>
      <c r="L127" s="80"/>
      <c r="M127" s="82"/>
    </row>
    <row r="128" spans="1:15" x14ac:dyDescent="0.25">
      <c r="A128" s="84"/>
      <c r="C128" s="95" t="s">
        <v>18</v>
      </c>
      <c r="D128" s="83">
        <v>0.20239571784000002</v>
      </c>
      <c r="E128" s="83">
        <v>0.20239571784000002</v>
      </c>
      <c r="F128" s="83">
        <v>0.38109971784000002</v>
      </c>
      <c r="G128" s="83">
        <v>1.1256997178399999</v>
      </c>
      <c r="H128" s="83">
        <v>1.1256997178399999</v>
      </c>
      <c r="I128" s="83">
        <v>1.1256997178399999</v>
      </c>
      <c r="J128" s="80"/>
      <c r="K128" s="80"/>
      <c r="L128" s="80"/>
      <c r="M128" s="82"/>
    </row>
    <row r="129" spans="1:16" x14ac:dyDescent="0.25">
      <c r="A129" s="84"/>
      <c r="C129" s="96" t="s">
        <v>19</v>
      </c>
      <c r="D129" s="83">
        <v>0</v>
      </c>
      <c r="E129" s="83">
        <v>0</v>
      </c>
      <c r="F129" s="83">
        <v>0</v>
      </c>
      <c r="G129" s="83">
        <v>0</v>
      </c>
      <c r="H129" s="83">
        <v>0</v>
      </c>
      <c r="I129" s="83">
        <v>0</v>
      </c>
      <c r="J129" s="80"/>
      <c r="K129" s="80"/>
      <c r="L129" s="80"/>
      <c r="M129" s="82"/>
    </row>
    <row r="130" spans="1:16" x14ac:dyDescent="0.25">
      <c r="A130" s="84"/>
      <c r="C130" s="96" t="s">
        <v>78</v>
      </c>
      <c r="D130" s="83">
        <v>0</v>
      </c>
      <c r="E130" s="83">
        <v>0</v>
      </c>
      <c r="F130" s="83">
        <v>0</v>
      </c>
      <c r="G130" s="83">
        <v>0</v>
      </c>
      <c r="H130" s="83">
        <v>0</v>
      </c>
      <c r="I130" s="83">
        <v>0</v>
      </c>
      <c r="J130" s="80"/>
      <c r="K130" s="80"/>
      <c r="L130" s="80"/>
      <c r="M130" s="82"/>
    </row>
    <row r="131" spans="1:16" x14ac:dyDescent="0.25">
      <c r="A131" s="84"/>
      <c r="C131" s="96" t="s">
        <v>79</v>
      </c>
      <c r="D131" s="83">
        <v>0</v>
      </c>
      <c r="E131" s="83">
        <v>0</v>
      </c>
      <c r="F131" s="83">
        <v>0</v>
      </c>
      <c r="G131" s="83">
        <v>0</v>
      </c>
      <c r="H131" s="83">
        <v>0</v>
      </c>
      <c r="I131" s="83">
        <v>0</v>
      </c>
      <c r="J131" s="80"/>
      <c r="K131" s="80"/>
      <c r="L131" s="80"/>
      <c r="M131" s="82"/>
    </row>
    <row r="132" spans="1:16" ht="15.75" thickBot="1" x14ac:dyDescent="0.3">
      <c r="A132" s="84"/>
      <c r="B132" s="89"/>
      <c r="C132" s="89" t="s">
        <v>20</v>
      </c>
      <c r="D132" s="29">
        <v>235.15405331095243</v>
      </c>
      <c r="E132" s="29">
        <v>243.5583662698474</v>
      </c>
      <c r="F132" s="29">
        <v>245.52803009180838</v>
      </c>
      <c r="G132" s="29">
        <v>247.01508313068638</v>
      </c>
      <c r="H132" s="29">
        <v>255.95078305728342</v>
      </c>
      <c r="I132" s="29">
        <v>288.69538359687829</v>
      </c>
      <c r="J132" s="80"/>
      <c r="K132" s="80"/>
      <c r="L132" s="38"/>
      <c r="M132" s="38"/>
      <c r="N132" s="38"/>
      <c r="O132" s="38"/>
      <c r="P132" s="38"/>
    </row>
    <row r="133" spans="1:16" x14ac:dyDescent="0.25">
      <c r="A133" s="84"/>
      <c r="B133" s="38" t="s">
        <v>39</v>
      </c>
      <c r="C133" s="95" t="s">
        <v>9</v>
      </c>
      <c r="D133" s="28">
        <v>77.168081997112012</v>
      </c>
      <c r="E133" s="28">
        <v>73.150114748106006</v>
      </c>
      <c r="F133" s="28">
        <v>74.025766249237989</v>
      </c>
      <c r="G133" s="28">
        <v>67.565948501211992</v>
      </c>
      <c r="H133" s="28">
        <v>65.885847469067997</v>
      </c>
      <c r="I133" s="28">
        <v>63.664100004542995</v>
      </c>
      <c r="J133" s="80"/>
      <c r="K133" s="80"/>
      <c r="L133" s="80"/>
      <c r="M133" s="82"/>
    </row>
    <row r="134" spans="1:16" x14ac:dyDescent="0.25">
      <c r="A134" s="84"/>
      <c r="C134" s="95" t="s">
        <v>88</v>
      </c>
      <c r="D134" s="83">
        <v>0</v>
      </c>
      <c r="E134" s="83">
        <v>0</v>
      </c>
      <c r="F134" s="83">
        <v>0</v>
      </c>
      <c r="G134" s="83">
        <v>0</v>
      </c>
      <c r="H134" s="83">
        <v>0</v>
      </c>
      <c r="I134" s="83">
        <v>0</v>
      </c>
      <c r="J134" s="80"/>
      <c r="K134" s="80"/>
      <c r="L134" s="80"/>
      <c r="M134" s="82"/>
    </row>
    <row r="135" spans="1:16" x14ac:dyDescent="0.25">
      <c r="A135" s="84"/>
      <c r="C135" s="95" t="s">
        <v>10</v>
      </c>
      <c r="D135" s="83">
        <v>6.1667625524609999</v>
      </c>
      <c r="E135" s="83">
        <v>6.2938175318620004</v>
      </c>
      <c r="F135" s="83">
        <v>6.5294012552459995</v>
      </c>
      <c r="G135" s="83">
        <v>6.3856613322969995</v>
      </c>
      <c r="H135" s="83">
        <v>6.4769719714250007</v>
      </c>
      <c r="I135" s="83">
        <v>6.7199909755879998</v>
      </c>
      <c r="J135" s="80"/>
      <c r="K135" s="80"/>
      <c r="L135" s="80"/>
      <c r="M135" s="82"/>
    </row>
    <row r="136" spans="1:16" x14ac:dyDescent="0.25">
      <c r="A136" s="84"/>
      <c r="C136" s="96" t="s">
        <v>82</v>
      </c>
      <c r="D136" s="83">
        <v>101.10685116743601</v>
      </c>
      <c r="E136" s="83">
        <v>111.14050190486402</v>
      </c>
      <c r="F136" s="83">
        <v>113.12530936021599</v>
      </c>
      <c r="G136" s="83">
        <v>126.62513124700997</v>
      </c>
      <c r="H136" s="83">
        <v>127.03759778995897</v>
      </c>
      <c r="I136" s="83">
        <v>130.64026876644499</v>
      </c>
      <c r="J136" s="80"/>
      <c r="K136" s="80"/>
      <c r="L136" s="80"/>
      <c r="M136" s="82"/>
      <c r="N136" s="79"/>
      <c r="O136" s="81"/>
    </row>
    <row r="137" spans="1:16" x14ac:dyDescent="0.25">
      <c r="A137" s="84"/>
      <c r="C137" s="85" t="s">
        <v>76</v>
      </c>
      <c r="D137" s="83">
        <v>0</v>
      </c>
      <c r="E137" s="83">
        <v>0</v>
      </c>
      <c r="F137" s="83">
        <v>0</v>
      </c>
      <c r="G137" s="83">
        <v>0</v>
      </c>
      <c r="H137" s="83">
        <v>0</v>
      </c>
      <c r="I137" s="83">
        <v>0</v>
      </c>
      <c r="J137" s="80"/>
      <c r="K137" s="80"/>
      <c r="L137" s="80"/>
      <c r="M137" s="82"/>
      <c r="N137" s="79"/>
      <c r="O137" s="81"/>
    </row>
    <row r="138" spans="1:16" x14ac:dyDescent="0.25">
      <c r="A138" s="84"/>
      <c r="C138" s="85" t="s">
        <v>77</v>
      </c>
      <c r="D138" s="83">
        <v>0</v>
      </c>
      <c r="E138" s="83">
        <v>0</v>
      </c>
      <c r="F138" s="83">
        <v>0</v>
      </c>
      <c r="G138" s="83">
        <v>0</v>
      </c>
      <c r="H138" s="83">
        <v>0</v>
      </c>
      <c r="I138" s="83">
        <v>0</v>
      </c>
      <c r="J138" s="80"/>
      <c r="K138" s="80"/>
      <c r="L138" s="80"/>
      <c r="M138" s="82"/>
      <c r="N138" s="79"/>
      <c r="O138" s="81"/>
    </row>
    <row r="139" spans="1:16" x14ac:dyDescent="0.25">
      <c r="A139" s="84"/>
      <c r="C139" s="96" t="s">
        <v>83</v>
      </c>
      <c r="D139" s="83">
        <v>0</v>
      </c>
      <c r="E139" s="83">
        <v>0</v>
      </c>
      <c r="F139" s="83">
        <v>0</v>
      </c>
      <c r="G139" s="83">
        <v>0</v>
      </c>
      <c r="H139" s="83">
        <v>0</v>
      </c>
      <c r="I139" s="83">
        <v>0</v>
      </c>
      <c r="J139" s="80"/>
      <c r="K139" s="80"/>
      <c r="L139" s="80"/>
      <c r="M139" s="82"/>
    </row>
    <row r="140" spans="1:16" x14ac:dyDescent="0.25">
      <c r="A140" s="84"/>
      <c r="C140" s="85" t="s">
        <v>76</v>
      </c>
      <c r="D140" s="83">
        <v>0</v>
      </c>
      <c r="E140" s="83">
        <v>0</v>
      </c>
      <c r="F140" s="83">
        <v>0</v>
      </c>
      <c r="G140" s="83">
        <v>0</v>
      </c>
      <c r="H140" s="83">
        <v>0</v>
      </c>
      <c r="I140" s="83">
        <v>0</v>
      </c>
      <c r="J140" s="80"/>
      <c r="K140" s="80"/>
      <c r="L140" s="80"/>
      <c r="M140" s="82"/>
    </row>
    <row r="141" spans="1:16" x14ac:dyDescent="0.25">
      <c r="A141" s="84"/>
      <c r="C141" s="85" t="s">
        <v>77</v>
      </c>
      <c r="D141" s="83">
        <v>0</v>
      </c>
      <c r="E141" s="83">
        <v>0</v>
      </c>
      <c r="F141" s="83">
        <v>0</v>
      </c>
      <c r="G141" s="83">
        <v>0</v>
      </c>
      <c r="H141" s="83">
        <v>0</v>
      </c>
      <c r="I141" s="83">
        <v>0</v>
      </c>
      <c r="J141" s="80"/>
      <c r="K141" s="80"/>
      <c r="L141" s="80"/>
      <c r="M141" s="82"/>
    </row>
    <row r="142" spans="1:16" x14ac:dyDescent="0.25">
      <c r="A142" s="84"/>
      <c r="C142" s="95" t="s">
        <v>11</v>
      </c>
      <c r="D142" s="83">
        <v>5.8367455002300002</v>
      </c>
      <c r="E142" s="83">
        <v>0</v>
      </c>
      <c r="F142" s="83">
        <v>0</v>
      </c>
      <c r="G142" s="83">
        <v>0</v>
      </c>
      <c r="H142" s="83">
        <v>0</v>
      </c>
      <c r="I142" s="83">
        <v>0</v>
      </c>
      <c r="J142" s="80"/>
      <c r="K142" s="80"/>
      <c r="L142" s="80"/>
      <c r="M142" s="82"/>
    </row>
    <row r="143" spans="1:16" x14ac:dyDescent="0.25">
      <c r="A143" s="84"/>
      <c r="C143" s="95" t="s">
        <v>12</v>
      </c>
      <c r="D143" s="83">
        <v>52.213401031103999</v>
      </c>
      <c r="E143" s="83">
        <v>51.511512300192003</v>
      </c>
      <c r="F143" s="83">
        <v>53.030267139767993</v>
      </c>
      <c r="G143" s="83">
        <v>52.575473109432004</v>
      </c>
      <c r="H143" s="83">
        <v>52.359333368856007</v>
      </c>
      <c r="I143" s="83">
        <v>53.030267139767993</v>
      </c>
      <c r="J143" s="80"/>
      <c r="K143" s="80"/>
      <c r="L143" s="80"/>
      <c r="M143" s="82"/>
    </row>
    <row r="144" spans="1:16" x14ac:dyDescent="0.25">
      <c r="A144" s="84"/>
      <c r="C144" s="95" t="s">
        <v>13</v>
      </c>
      <c r="D144" s="83">
        <v>2.9560319271069999</v>
      </c>
      <c r="E144" s="83">
        <v>2.9560319271069999</v>
      </c>
      <c r="F144" s="83">
        <v>2.9560319271069999</v>
      </c>
      <c r="G144" s="83">
        <v>2.9560319271069999</v>
      </c>
      <c r="H144" s="83">
        <v>2.9560319271069999</v>
      </c>
      <c r="I144" s="83">
        <v>2.9560319271069999</v>
      </c>
      <c r="J144" s="80"/>
      <c r="K144" s="80"/>
      <c r="L144" s="80"/>
      <c r="M144" s="82"/>
    </row>
    <row r="145" spans="1:16" x14ac:dyDescent="0.25">
      <c r="A145" s="84"/>
      <c r="C145" s="95" t="s">
        <v>14</v>
      </c>
      <c r="D145" s="83">
        <v>8.868442283616</v>
      </c>
      <c r="E145" s="83">
        <v>9.5615731543439999</v>
      </c>
      <c r="F145" s="83">
        <v>9.5615731543439999</v>
      </c>
      <c r="G145" s="83">
        <v>9.5615731543439999</v>
      </c>
      <c r="H145" s="83">
        <v>9.5615731543439999</v>
      </c>
      <c r="I145" s="83">
        <v>9.5615731543439999</v>
      </c>
      <c r="J145" s="80"/>
      <c r="K145" s="80"/>
      <c r="L145" s="80"/>
      <c r="M145" s="82"/>
    </row>
    <row r="146" spans="1:16" x14ac:dyDescent="0.25">
      <c r="A146" s="84"/>
      <c r="C146" s="95" t="s">
        <v>15</v>
      </c>
      <c r="D146" s="83">
        <v>0.10204594</v>
      </c>
      <c r="E146" s="83">
        <v>0.12356199499999999</v>
      </c>
      <c r="F146" s="83">
        <v>0.55424771800000006</v>
      </c>
      <c r="G146" s="83">
        <v>0.55424771800000006</v>
      </c>
      <c r="H146" s="83">
        <v>0.55812800900000004</v>
      </c>
      <c r="I146" s="83">
        <v>0.58128287899999997</v>
      </c>
      <c r="J146" s="80"/>
      <c r="K146" s="80"/>
      <c r="L146" s="80"/>
      <c r="M146" s="82"/>
    </row>
    <row r="147" spans="1:16" x14ac:dyDescent="0.25">
      <c r="A147" s="84"/>
      <c r="B147" s="88"/>
      <c r="C147" s="96" t="s">
        <v>16</v>
      </c>
      <c r="D147" s="83">
        <v>0</v>
      </c>
      <c r="E147" s="83">
        <v>0</v>
      </c>
      <c r="F147" s="83">
        <v>0</v>
      </c>
      <c r="G147" s="83">
        <v>0</v>
      </c>
      <c r="H147" s="83">
        <v>0</v>
      </c>
      <c r="I147" s="83">
        <v>0</v>
      </c>
      <c r="J147" s="80"/>
      <c r="K147" s="80"/>
      <c r="L147" s="80"/>
      <c r="M147" s="82"/>
    </row>
    <row r="148" spans="1:16" x14ac:dyDescent="0.25">
      <c r="A148" s="84"/>
      <c r="B148" s="88"/>
      <c r="C148" s="96" t="s">
        <v>17</v>
      </c>
      <c r="D148" s="83">
        <v>0</v>
      </c>
      <c r="E148" s="83">
        <v>0</v>
      </c>
      <c r="F148" s="83">
        <v>0</v>
      </c>
      <c r="G148" s="83">
        <v>0</v>
      </c>
      <c r="H148" s="83">
        <v>0</v>
      </c>
      <c r="I148" s="83">
        <v>0</v>
      </c>
      <c r="J148" s="80"/>
      <c r="K148" s="80"/>
      <c r="L148" s="80"/>
      <c r="M148" s="82"/>
    </row>
    <row r="149" spans="1:16" x14ac:dyDescent="0.25">
      <c r="A149" s="84"/>
      <c r="C149" s="95" t="s">
        <v>18</v>
      </c>
      <c r="D149" s="83">
        <v>0.75887003404800002</v>
      </c>
      <c r="E149" s="83">
        <v>0.96423506496</v>
      </c>
      <c r="F149" s="83">
        <v>0.96423506496</v>
      </c>
      <c r="G149" s="83">
        <v>0.96423506496</v>
      </c>
      <c r="H149" s="83">
        <v>1.38471506496</v>
      </c>
      <c r="I149" s="83">
        <v>1.8227150649600001</v>
      </c>
      <c r="J149" s="80"/>
      <c r="K149" s="80"/>
      <c r="L149" s="80"/>
      <c r="M149" s="82"/>
    </row>
    <row r="150" spans="1:16" x14ac:dyDescent="0.25">
      <c r="A150" s="84"/>
      <c r="C150" s="96" t="s">
        <v>19</v>
      </c>
      <c r="D150" s="83">
        <v>1.5822283993466999E-2</v>
      </c>
      <c r="E150" s="83">
        <v>4.5595104883041006E-2</v>
      </c>
      <c r="F150" s="83">
        <v>0.68617018086289794</v>
      </c>
      <c r="G150" s="83">
        <v>0.68616981386546694</v>
      </c>
      <c r="H150" s="83">
        <v>0.68616926286932389</v>
      </c>
      <c r="I150" s="83">
        <v>0.68616914190662692</v>
      </c>
      <c r="J150" s="80"/>
      <c r="K150" s="80"/>
      <c r="L150" s="80"/>
      <c r="M150" s="82"/>
    </row>
    <row r="151" spans="1:16" x14ac:dyDescent="0.25">
      <c r="A151" s="84"/>
      <c r="C151" s="96" t="s">
        <v>78</v>
      </c>
      <c r="D151" s="83">
        <v>0</v>
      </c>
      <c r="E151" s="83">
        <v>0</v>
      </c>
      <c r="F151" s="83">
        <v>0</v>
      </c>
      <c r="G151" s="83">
        <v>0</v>
      </c>
      <c r="H151" s="83">
        <v>0</v>
      </c>
      <c r="I151" s="83">
        <v>0</v>
      </c>
      <c r="J151" s="80"/>
      <c r="K151" s="80"/>
      <c r="L151" s="80"/>
      <c r="M151" s="82"/>
    </row>
    <row r="152" spans="1:16" x14ac:dyDescent="0.25">
      <c r="A152" s="84"/>
      <c r="C152" s="96" t="s">
        <v>79</v>
      </c>
      <c r="D152" s="83">
        <v>0</v>
      </c>
      <c r="E152" s="83">
        <v>0</v>
      </c>
      <c r="F152" s="83">
        <v>0</v>
      </c>
      <c r="G152" s="83">
        <v>0</v>
      </c>
      <c r="H152" s="83">
        <v>0</v>
      </c>
      <c r="I152" s="83">
        <v>0</v>
      </c>
      <c r="J152" s="80"/>
      <c r="K152" s="80"/>
      <c r="L152" s="80"/>
      <c r="M152" s="82"/>
    </row>
    <row r="153" spans="1:16" ht="15.75" thickBot="1" x14ac:dyDescent="0.3">
      <c r="A153" s="84"/>
      <c r="B153" s="89"/>
      <c r="C153" s="89" t="s">
        <v>20</v>
      </c>
      <c r="D153" s="29">
        <v>255.19305471710746</v>
      </c>
      <c r="E153" s="29">
        <v>255.74694373131808</v>
      </c>
      <c r="F153" s="29">
        <v>261.4330020497419</v>
      </c>
      <c r="G153" s="29">
        <v>267.87447186822743</v>
      </c>
      <c r="H153" s="29">
        <v>266.90636801758831</v>
      </c>
      <c r="I153" s="29">
        <v>269.6623990536616</v>
      </c>
      <c r="J153" s="80"/>
      <c r="K153" s="80"/>
      <c r="L153" s="38"/>
      <c r="M153" s="38"/>
      <c r="N153" s="38"/>
      <c r="O153" s="38"/>
      <c r="P153" s="38"/>
    </row>
    <row r="154" spans="1:16" x14ac:dyDescent="0.25">
      <c r="A154" s="84"/>
      <c r="B154" s="38" t="s">
        <v>40</v>
      </c>
      <c r="C154" s="95" t="s">
        <v>9</v>
      </c>
      <c r="D154" s="28">
        <v>6.2733590059960003</v>
      </c>
      <c r="E154" s="28">
        <v>6.3731220055140003</v>
      </c>
      <c r="F154" s="28">
        <v>6.4918935844760011</v>
      </c>
      <c r="G154" s="28">
        <v>6.2206550265200002</v>
      </c>
      <c r="H154" s="28">
        <v>5.9360618110469998</v>
      </c>
      <c r="I154" s="28">
        <v>5.8438937580350006</v>
      </c>
      <c r="J154" s="80"/>
      <c r="K154" s="80"/>
      <c r="L154" s="38"/>
      <c r="M154" s="38"/>
      <c r="N154" s="38"/>
      <c r="O154" s="38"/>
      <c r="P154" s="38"/>
    </row>
    <row r="155" spans="1:16" x14ac:dyDescent="0.25">
      <c r="A155" s="84"/>
      <c r="C155" s="95" t="s">
        <v>88</v>
      </c>
      <c r="D155" s="83">
        <v>0</v>
      </c>
      <c r="E155" s="83">
        <v>0</v>
      </c>
      <c r="F155" s="83">
        <v>0</v>
      </c>
      <c r="G155" s="83">
        <v>0</v>
      </c>
      <c r="H155" s="83">
        <v>0</v>
      </c>
      <c r="I155" s="83">
        <v>0</v>
      </c>
      <c r="J155" s="80"/>
      <c r="K155" s="80"/>
      <c r="L155" s="38"/>
      <c r="M155" s="38"/>
      <c r="N155" s="38"/>
      <c r="O155" s="38"/>
      <c r="P155" s="38"/>
    </row>
    <row r="156" spans="1:16" ht="15" customHeight="1" x14ac:dyDescent="0.25">
      <c r="A156" s="84"/>
      <c r="C156" s="95" t="s">
        <v>10</v>
      </c>
      <c r="D156" s="83">
        <v>0.77013076606699993</v>
      </c>
      <c r="E156" s="83">
        <v>0.81273868404799998</v>
      </c>
      <c r="F156" s="83">
        <v>1.0891526772120002</v>
      </c>
      <c r="G156" s="83">
        <v>0.86903851097600004</v>
      </c>
      <c r="H156" s="83">
        <v>0.70268029321600001</v>
      </c>
      <c r="I156" s="83">
        <v>0.86561117117599995</v>
      </c>
    </row>
    <row r="157" spans="1:16" x14ac:dyDescent="0.25">
      <c r="A157" s="84"/>
      <c r="C157" s="96" t="s">
        <v>82</v>
      </c>
      <c r="D157" s="83">
        <v>50.526332597</v>
      </c>
      <c r="E157" s="83">
        <v>44.686731096270002</v>
      </c>
      <c r="F157" s="83">
        <v>46.431382672691001</v>
      </c>
      <c r="G157" s="83">
        <v>47.683906115942001</v>
      </c>
      <c r="H157" s="83">
        <v>47.073891088382013</v>
      </c>
      <c r="I157" s="83">
        <v>50.146213724573002</v>
      </c>
    </row>
    <row r="158" spans="1:16" x14ac:dyDescent="0.25">
      <c r="A158" s="84"/>
      <c r="C158" s="85" t="s">
        <v>76</v>
      </c>
      <c r="D158" s="83">
        <v>0</v>
      </c>
      <c r="E158" s="83">
        <v>0</v>
      </c>
      <c r="F158" s="83">
        <v>0</v>
      </c>
      <c r="G158" s="83">
        <v>0</v>
      </c>
      <c r="H158" s="83">
        <v>0</v>
      </c>
      <c r="I158" s="83">
        <v>0</v>
      </c>
    </row>
    <row r="159" spans="1:16" x14ac:dyDescent="0.25">
      <c r="A159" s="84"/>
      <c r="C159" s="85" t="s">
        <v>77</v>
      </c>
      <c r="D159" s="83">
        <v>0</v>
      </c>
      <c r="E159" s="83">
        <v>0</v>
      </c>
      <c r="F159" s="83">
        <v>0</v>
      </c>
      <c r="G159" s="83">
        <v>0</v>
      </c>
      <c r="H159" s="83">
        <v>0</v>
      </c>
      <c r="I159" s="83">
        <v>0</v>
      </c>
    </row>
    <row r="160" spans="1:16" x14ac:dyDescent="0.25">
      <c r="A160" s="84"/>
      <c r="C160" s="96" t="s">
        <v>83</v>
      </c>
      <c r="D160" s="83">
        <v>0</v>
      </c>
      <c r="E160" s="83">
        <v>0</v>
      </c>
      <c r="F160" s="83">
        <v>0</v>
      </c>
      <c r="G160" s="83">
        <v>0</v>
      </c>
      <c r="H160" s="83">
        <v>0</v>
      </c>
      <c r="I160" s="83">
        <v>0</v>
      </c>
    </row>
    <row r="161" spans="1:9" x14ac:dyDescent="0.25">
      <c r="A161" s="84"/>
      <c r="C161" s="85" t="s">
        <v>76</v>
      </c>
      <c r="D161" s="83">
        <v>0</v>
      </c>
      <c r="E161" s="83">
        <v>0</v>
      </c>
      <c r="F161" s="83">
        <v>0</v>
      </c>
      <c r="G161" s="83">
        <v>0</v>
      </c>
      <c r="H161" s="83">
        <v>0</v>
      </c>
      <c r="I161" s="83">
        <v>0</v>
      </c>
    </row>
    <row r="162" spans="1:9" x14ac:dyDescent="0.25">
      <c r="A162" s="84"/>
      <c r="C162" s="85" t="s">
        <v>77</v>
      </c>
      <c r="D162" s="83">
        <v>0</v>
      </c>
      <c r="E162" s="83">
        <v>0</v>
      </c>
      <c r="F162" s="83">
        <v>0</v>
      </c>
      <c r="G162" s="83">
        <v>0</v>
      </c>
      <c r="H162" s="83">
        <v>0</v>
      </c>
      <c r="I162" s="83">
        <v>0</v>
      </c>
    </row>
    <row r="163" spans="1:9" x14ac:dyDescent="0.25">
      <c r="A163" s="84"/>
      <c r="C163" s="95" t="s">
        <v>11</v>
      </c>
      <c r="D163" s="83">
        <v>0.64127788306400002</v>
      </c>
      <c r="E163" s="83">
        <v>0.65573776160199992</v>
      </c>
      <c r="F163" s="83">
        <v>0.64127788306400002</v>
      </c>
      <c r="G163" s="83">
        <v>0.64127788306400002</v>
      </c>
      <c r="H163" s="83">
        <v>0.61956836515000002</v>
      </c>
      <c r="I163" s="83">
        <v>0.59951365622399999</v>
      </c>
    </row>
    <row r="164" spans="1:9" x14ac:dyDescent="0.25">
      <c r="A164" s="84"/>
      <c r="C164" s="95" t="s">
        <v>12</v>
      </c>
      <c r="D164" s="83">
        <v>8.5057452931200004</v>
      </c>
      <c r="E164" s="83">
        <v>7.81586337312</v>
      </c>
      <c r="F164" s="83">
        <v>7.81586337312</v>
      </c>
      <c r="G164" s="83">
        <v>7.81586337312</v>
      </c>
      <c r="H164" s="83">
        <v>7.81586337312</v>
      </c>
      <c r="I164" s="83">
        <v>8.5057452931200004</v>
      </c>
    </row>
    <row r="165" spans="1:9" x14ac:dyDescent="0.25">
      <c r="A165" s="84"/>
      <c r="C165" s="95" t="s">
        <v>13</v>
      </c>
      <c r="D165" s="83">
        <v>1.4000990207999999E-2</v>
      </c>
      <c r="E165" s="83">
        <v>1.4000990207999999E-2</v>
      </c>
      <c r="F165" s="83">
        <v>1.4000990207999999E-2</v>
      </c>
      <c r="G165" s="83">
        <v>1.4000990207999999E-2</v>
      </c>
      <c r="H165" s="83">
        <v>1.4000990207999999E-2</v>
      </c>
      <c r="I165" s="83">
        <v>1.4000990207999999E-2</v>
      </c>
    </row>
    <row r="166" spans="1:9" x14ac:dyDescent="0.25">
      <c r="A166" s="84"/>
      <c r="C166" s="95" t="s">
        <v>14</v>
      </c>
      <c r="D166" s="83">
        <v>1.6342260839759999</v>
      </c>
      <c r="E166" s="83">
        <v>2.494981457832</v>
      </c>
      <c r="F166" s="83">
        <v>2.767441027896</v>
      </c>
      <c r="G166" s="83">
        <v>2.767441027896</v>
      </c>
      <c r="H166" s="83">
        <v>2.767441027896</v>
      </c>
      <c r="I166" s="83">
        <v>2.767441027896</v>
      </c>
    </row>
    <row r="167" spans="1:9" x14ac:dyDescent="0.25">
      <c r="A167" s="84"/>
      <c r="C167" s="95" t="s">
        <v>15</v>
      </c>
      <c r="D167" s="83">
        <v>0.12745799999999999</v>
      </c>
      <c r="E167" s="83">
        <v>0.14249715387200002</v>
      </c>
      <c r="F167" s="83">
        <v>0.15350676799999999</v>
      </c>
      <c r="G167" s="83">
        <v>0.15350676799999999</v>
      </c>
      <c r="H167" s="83">
        <v>0.15192683199999998</v>
      </c>
      <c r="I167" s="83">
        <v>0.15350676799999999</v>
      </c>
    </row>
    <row r="168" spans="1:9" x14ac:dyDescent="0.25">
      <c r="A168" s="84"/>
      <c r="B168" s="88"/>
      <c r="C168" s="96" t="s">
        <v>16</v>
      </c>
      <c r="D168" s="83">
        <v>0</v>
      </c>
      <c r="E168" s="83">
        <v>0</v>
      </c>
      <c r="F168" s="83">
        <v>0</v>
      </c>
      <c r="G168" s="83">
        <v>0</v>
      </c>
      <c r="H168" s="83">
        <v>0</v>
      </c>
      <c r="I168" s="83">
        <v>0</v>
      </c>
    </row>
    <row r="169" spans="1:9" x14ac:dyDescent="0.25">
      <c r="A169" s="84"/>
      <c r="B169" s="88"/>
      <c r="C169" s="96" t="s">
        <v>17</v>
      </c>
      <c r="D169" s="83">
        <v>0</v>
      </c>
      <c r="E169" s="83">
        <v>0</v>
      </c>
      <c r="F169" s="83">
        <v>0</v>
      </c>
      <c r="G169" s="83">
        <v>0</v>
      </c>
      <c r="H169" s="83">
        <v>0</v>
      </c>
      <c r="I169" s="83">
        <v>0</v>
      </c>
    </row>
    <row r="170" spans="1:9" x14ac:dyDescent="0.25">
      <c r="A170" s="84"/>
      <c r="C170" s="95" t="s">
        <v>18</v>
      </c>
      <c r="D170" s="83">
        <v>9.9621400560000004E-2</v>
      </c>
      <c r="E170" s="83">
        <v>9.9621400560000004E-2</v>
      </c>
      <c r="F170" s="83">
        <v>9.9621400560000004E-2</v>
      </c>
      <c r="G170" s="83">
        <v>9.9621400560000004E-2</v>
      </c>
      <c r="H170" s="83">
        <v>0.72636182015999995</v>
      </c>
      <c r="I170" s="83">
        <v>0.86612140055999998</v>
      </c>
    </row>
    <row r="171" spans="1:9" x14ac:dyDescent="0.25">
      <c r="A171" s="84"/>
      <c r="C171" s="96" t="s">
        <v>19</v>
      </c>
      <c r="D171" s="83">
        <v>0</v>
      </c>
      <c r="E171" s="83">
        <v>0</v>
      </c>
      <c r="F171" s="83">
        <v>0</v>
      </c>
      <c r="G171" s="83">
        <v>0</v>
      </c>
      <c r="H171" s="83">
        <v>0</v>
      </c>
      <c r="I171" s="83">
        <v>0</v>
      </c>
    </row>
    <row r="172" spans="1:9" x14ac:dyDescent="0.25">
      <c r="A172" s="84"/>
      <c r="C172" s="96" t="s">
        <v>78</v>
      </c>
      <c r="D172" s="83">
        <v>0</v>
      </c>
      <c r="E172" s="83">
        <v>0</v>
      </c>
      <c r="F172" s="83">
        <v>0</v>
      </c>
      <c r="G172" s="83">
        <v>0</v>
      </c>
      <c r="H172" s="83">
        <v>0</v>
      </c>
      <c r="I172" s="83">
        <v>0</v>
      </c>
    </row>
    <row r="173" spans="1:9" x14ac:dyDescent="0.25">
      <c r="A173" s="84"/>
      <c r="C173" s="96" t="s">
        <v>79</v>
      </c>
      <c r="D173" s="83">
        <v>0</v>
      </c>
      <c r="E173" s="83">
        <v>0</v>
      </c>
      <c r="F173" s="83">
        <v>0</v>
      </c>
      <c r="G173" s="83">
        <v>0</v>
      </c>
      <c r="H173" s="83">
        <v>0</v>
      </c>
      <c r="I173" s="83">
        <v>0</v>
      </c>
    </row>
    <row r="174" spans="1:9" ht="15.75" thickBot="1" x14ac:dyDescent="0.3">
      <c r="A174" s="84"/>
      <c r="B174" s="89"/>
      <c r="C174" s="89" t="s">
        <v>20</v>
      </c>
      <c r="D174" s="29">
        <v>68.592152019991005</v>
      </c>
      <c r="E174" s="29">
        <v>63.095293923025991</v>
      </c>
      <c r="F174" s="29">
        <v>65.504140377227003</v>
      </c>
      <c r="G174" s="29">
        <v>66.265311096285998</v>
      </c>
      <c r="H174" s="29">
        <v>65.807795601179009</v>
      </c>
      <c r="I174" s="29">
        <v>69.762047789792007</v>
      </c>
    </row>
    <row r="175" spans="1:9" x14ac:dyDescent="0.25">
      <c r="A175" s="84"/>
      <c r="B175" s="38" t="s">
        <v>41</v>
      </c>
      <c r="C175" s="95" t="s">
        <v>9</v>
      </c>
      <c r="D175" s="28">
        <v>156.63180051397293</v>
      </c>
      <c r="E175" s="28">
        <v>163.84361971359701</v>
      </c>
      <c r="F175" s="28">
        <v>165.61152229143096</v>
      </c>
      <c r="G175" s="28">
        <v>152.72098446418102</v>
      </c>
      <c r="H175" s="28">
        <v>144.63171021989098</v>
      </c>
      <c r="I175" s="28">
        <v>119.99795509179891</v>
      </c>
    </row>
    <row r="176" spans="1:9" x14ac:dyDescent="0.25">
      <c r="A176" s="84"/>
      <c r="C176" s="95" t="s">
        <v>88</v>
      </c>
      <c r="D176" s="83">
        <v>0</v>
      </c>
      <c r="E176" s="83">
        <v>0</v>
      </c>
      <c r="F176" s="83">
        <v>0</v>
      </c>
      <c r="G176" s="83">
        <v>0</v>
      </c>
      <c r="H176" s="83">
        <v>0</v>
      </c>
      <c r="I176" s="83">
        <v>0</v>
      </c>
    </row>
    <row r="177" spans="1:9" x14ac:dyDescent="0.25">
      <c r="A177" s="84"/>
      <c r="C177" s="95" t="s">
        <v>10</v>
      </c>
      <c r="D177" s="83">
        <v>5.2266276266547198</v>
      </c>
      <c r="E177" s="83">
        <v>7.0853916470680005</v>
      </c>
      <c r="F177" s="83">
        <v>7.3129067827219991</v>
      </c>
      <c r="G177" s="83">
        <v>5.3989304364399997</v>
      </c>
      <c r="H177" s="83">
        <v>4.8277775012500008</v>
      </c>
      <c r="I177" s="83">
        <v>5.313645280027</v>
      </c>
    </row>
    <row r="178" spans="1:9" x14ac:dyDescent="0.25">
      <c r="A178" s="84"/>
      <c r="C178" s="96" t="s">
        <v>82</v>
      </c>
      <c r="D178" s="83">
        <v>155.46913635209498</v>
      </c>
      <c r="E178" s="83">
        <v>142.32179639064898</v>
      </c>
      <c r="F178" s="83">
        <v>144.641817891774</v>
      </c>
      <c r="G178" s="83">
        <v>163.78456209133697</v>
      </c>
      <c r="H178" s="83">
        <v>171.28992089097596</v>
      </c>
      <c r="I178" s="83">
        <v>218.28334936585497</v>
      </c>
    </row>
    <row r="179" spans="1:9" x14ac:dyDescent="0.25">
      <c r="A179" s="84"/>
      <c r="C179" s="85" t="s">
        <v>76</v>
      </c>
      <c r="D179" s="83">
        <v>0</v>
      </c>
      <c r="E179" s="83">
        <v>0</v>
      </c>
      <c r="F179" s="83">
        <v>0</v>
      </c>
      <c r="G179" s="83">
        <v>0</v>
      </c>
      <c r="H179" s="83">
        <v>0</v>
      </c>
      <c r="I179" s="83">
        <v>0</v>
      </c>
    </row>
    <row r="180" spans="1:9" x14ac:dyDescent="0.25">
      <c r="A180" s="84"/>
      <c r="C180" s="85" t="s">
        <v>77</v>
      </c>
      <c r="D180" s="83">
        <v>0</v>
      </c>
      <c r="E180" s="83">
        <v>0</v>
      </c>
      <c r="F180" s="83">
        <v>0</v>
      </c>
      <c r="G180" s="83">
        <v>6.2919840830160005</v>
      </c>
      <c r="H180" s="83">
        <v>6.2919840830160005</v>
      </c>
      <c r="I180" s="83">
        <v>6.2919840830160005</v>
      </c>
    </row>
    <row r="181" spans="1:9" x14ac:dyDescent="0.25">
      <c r="A181" s="84"/>
      <c r="C181" s="96" t="s">
        <v>83</v>
      </c>
      <c r="D181" s="83">
        <v>0</v>
      </c>
      <c r="E181" s="83">
        <v>0</v>
      </c>
      <c r="F181" s="83">
        <v>0</v>
      </c>
      <c r="G181" s="83">
        <v>0</v>
      </c>
      <c r="H181" s="83">
        <v>0</v>
      </c>
      <c r="I181" s="83">
        <v>0</v>
      </c>
    </row>
    <row r="182" spans="1:9" x14ac:dyDescent="0.25">
      <c r="A182" s="84"/>
      <c r="C182" s="85" t="s">
        <v>76</v>
      </c>
      <c r="D182" s="83">
        <v>0</v>
      </c>
      <c r="E182" s="83">
        <v>0</v>
      </c>
      <c r="F182" s="83">
        <v>0</v>
      </c>
      <c r="G182" s="83">
        <v>0</v>
      </c>
      <c r="H182" s="83">
        <v>0</v>
      </c>
      <c r="I182" s="83">
        <v>0</v>
      </c>
    </row>
    <row r="183" spans="1:9" x14ac:dyDescent="0.25">
      <c r="A183" s="84"/>
      <c r="C183" s="85" t="s">
        <v>77</v>
      </c>
      <c r="D183" s="83">
        <v>0</v>
      </c>
      <c r="E183" s="83">
        <v>0</v>
      </c>
      <c r="F183" s="83">
        <v>0</v>
      </c>
      <c r="G183" s="83">
        <v>0</v>
      </c>
      <c r="H183" s="83">
        <v>0</v>
      </c>
      <c r="I183" s="83">
        <v>0</v>
      </c>
    </row>
    <row r="184" spans="1:9" x14ac:dyDescent="0.25">
      <c r="A184" s="84"/>
      <c r="C184" s="95" t="s">
        <v>11</v>
      </c>
      <c r="D184" s="83">
        <v>0.22486724280000001</v>
      </c>
      <c r="E184" s="83">
        <v>0</v>
      </c>
      <c r="F184" s="83">
        <v>0</v>
      </c>
      <c r="G184" s="83">
        <v>0</v>
      </c>
      <c r="H184" s="83">
        <v>0</v>
      </c>
      <c r="I184" s="83">
        <v>0</v>
      </c>
    </row>
    <row r="185" spans="1:9" x14ac:dyDescent="0.25">
      <c r="A185" s="84"/>
      <c r="C185" s="95" t="s">
        <v>12</v>
      </c>
      <c r="D185" s="83">
        <v>132.08689490872803</v>
      </c>
      <c r="E185" s="83">
        <v>134.05866084081597</v>
      </c>
      <c r="F185" s="83">
        <v>135.89850399278401</v>
      </c>
      <c r="G185" s="83">
        <v>161.12484664670401</v>
      </c>
      <c r="H185" s="83">
        <v>175.251113119656</v>
      </c>
      <c r="I185" s="83">
        <v>175.34975999011198</v>
      </c>
    </row>
    <row r="186" spans="1:9" x14ac:dyDescent="0.25">
      <c r="A186" s="84"/>
      <c r="C186" s="95" t="s">
        <v>13</v>
      </c>
      <c r="D186" s="83">
        <v>19.120077986355003</v>
      </c>
      <c r="E186" s="83">
        <v>18.749319549189</v>
      </c>
      <c r="F186" s="83">
        <v>19.638320272452003</v>
      </c>
      <c r="G186" s="83">
        <v>18.857400727317</v>
      </c>
      <c r="H186" s="83">
        <v>18.772480402620001</v>
      </c>
      <c r="I186" s="83">
        <v>18.854563194796999</v>
      </c>
    </row>
    <row r="187" spans="1:9" x14ac:dyDescent="0.25">
      <c r="A187" s="84"/>
      <c r="C187" s="95" t="s">
        <v>14</v>
      </c>
      <c r="D187" s="83">
        <v>8.6270084495999999E-5</v>
      </c>
      <c r="E187" s="83">
        <v>0.31420495624449596</v>
      </c>
      <c r="F187" s="83">
        <v>0.56857470741249605</v>
      </c>
      <c r="G187" s="83">
        <v>0.56857470741249605</v>
      </c>
      <c r="H187" s="83">
        <v>1.3044180959484959</v>
      </c>
      <c r="I187" s="83">
        <v>1.3044180959484959</v>
      </c>
    </row>
    <row r="188" spans="1:9" x14ac:dyDescent="0.25">
      <c r="A188" s="84"/>
      <c r="C188" s="95" t="s">
        <v>15</v>
      </c>
      <c r="D188" s="83">
        <v>2.6429785531680001</v>
      </c>
      <c r="E188" s="83">
        <v>3.2363993521439998</v>
      </c>
      <c r="F188" s="83">
        <v>3.2508551843999998</v>
      </c>
      <c r="G188" s="83">
        <v>3.2508551843999998</v>
      </c>
      <c r="H188" s="83">
        <v>3.9830727053999997</v>
      </c>
      <c r="I188" s="83">
        <v>3.9830727053999997</v>
      </c>
    </row>
    <row r="189" spans="1:9" x14ac:dyDescent="0.25">
      <c r="A189" s="84"/>
      <c r="B189" s="88"/>
      <c r="C189" s="96" t="s">
        <v>16</v>
      </c>
      <c r="D189" s="83">
        <v>0</v>
      </c>
      <c r="E189" s="83">
        <v>0</v>
      </c>
      <c r="F189" s="83">
        <v>0</v>
      </c>
      <c r="G189" s="83">
        <v>0</v>
      </c>
      <c r="H189" s="83">
        <v>0</v>
      </c>
      <c r="I189" s="83">
        <v>0</v>
      </c>
    </row>
    <row r="190" spans="1:9" x14ac:dyDescent="0.25">
      <c r="A190" s="84"/>
      <c r="B190" s="88"/>
      <c r="C190" s="96" t="s">
        <v>17</v>
      </c>
      <c r="D190" s="83">
        <v>0</v>
      </c>
      <c r="E190" s="83">
        <v>0</v>
      </c>
      <c r="F190" s="83">
        <v>0</v>
      </c>
      <c r="G190" s="83">
        <v>0</v>
      </c>
      <c r="H190" s="83">
        <v>0</v>
      </c>
      <c r="I190" s="83">
        <v>0</v>
      </c>
    </row>
    <row r="191" spans="1:9" x14ac:dyDescent="0.25">
      <c r="A191" s="84"/>
      <c r="C191" s="95" t="s">
        <v>18</v>
      </c>
      <c r="D191" s="83">
        <v>1.0372230937439999</v>
      </c>
      <c r="E191" s="83">
        <v>2.0093865214800002</v>
      </c>
      <c r="F191" s="83">
        <v>2.2476585214799996</v>
      </c>
      <c r="G191" s="83">
        <v>2.2476585214799996</v>
      </c>
      <c r="H191" s="83">
        <v>2.2476585214799996</v>
      </c>
      <c r="I191" s="83">
        <v>3.86825852148</v>
      </c>
    </row>
    <row r="192" spans="1:9" x14ac:dyDescent="0.25">
      <c r="A192" s="84"/>
      <c r="C192" s="96" t="s">
        <v>19</v>
      </c>
      <c r="D192" s="83">
        <v>1.0169083430879999</v>
      </c>
      <c r="E192" s="83">
        <v>1.2225252117600001</v>
      </c>
      <c r="F192" s="83">
        <v>1.2225252117600001</v>
      </c>
      <c r="G192" s="83">
        <v>1.2225252117600001</v>
      </c>
      <c r="H192" s="83">
        <v>1.2225252117600001</v>
      </c>
      <c r="I192" s="83">
        <v>1.2225252117600001</v>
      </c>
    </row>
    <row r="193" spans="1:9" x14ac:dyDescent="0.25">
      <c r="A193" s="84"/>
      <c r="C193" s="96" t="s">
        <v>78</v>
      </c>
      <c r="D193" s="83">
        <v>0</v>
      </c>
      <c r="E193" s="83">
        <v>0</v>
      </c>
      <c r="F193" s="83">
        <v>0</v>
      </c>
      <c r="G193" s="83">
        <v>0</v>
      </c>
      <c r="H193" s="83">
        <v>0</v>
      </c>
      <c r="I193" s="83">
        <v>0</v>
      </c>
    </row>
    <row r="194" spans="1:9" x14ac:dyDescent="0.25">
      <c r="A194" s="84"/>
      <c r="C194" s="96" t="s">
        <v>79</v>
      </c>
      <c r="D194" s="83">
        <v>0</v>
      </c>
      <c r="E194" s="83">
        <v>0</v>
      </c>
      <c r="F194" s="83">
        <v>0</v>
      </c>
      <c r="G194" s="83">
        <v>0</v>
      </c>
      <c r="H194" s="83">
        <v>0</v>
      </c>
      <c r="I194" s="83">
        <v>0</v>
      </c>
    </row>
    <row r="195" spans="1:9" ht="15.75" thickBot="1" x14ac:dyDescent="0.3">
      <c r="A195" s="84"/>
      <c r="B195" s="89"/>
      <c r="C195" s="89" t="s">
        <v>20</v>
      </c>
      <c r="D195" s="29">
        <v>473.4566008906902</v>
      </c>
      <c r="E195" s="29">
        <v>472.84130418294751</v>
      </c>
      <c r="F195" s="29">
        <v>480.39268485621545</v>
      </c>
      <c r="G195" s="29">
        <v>509.1763379910314</v>
      </c>
      <c r="H195" s="29">
        <v>523.53067666898141</v>
      </c>
      <c r="I195" s="29">
        <v>548.17754745717832</v>
      </c>
    </row>
    <row r="196" spans="1:9" x14ac:dyDescent="0.25">
      <c r="A196" s="84"/>
      <c r="B196" s="38" t="s">
        <v>107</v>
      </c>
      <c r="C196" s="95" t="s">
        <v>9</v>
      </c>
      <c r="D196" s="176">
        <v>147.31589520997099</v>
      </c>
      <c r="E196" s="176">
        <v>150.95066790385101</v>
      </c>
      <c r="F196" s="176">
        <v>155.027956469174</v>
      </c>
      <c r="G196" s="176">
        <v>159.17475629636101</v>
      </c>
      <c r="H196" s="176">
        <v>165.87175178405201</v>
      </c>
      <c r="I196" s="176">
        <v>181.59739315899799</v>
      </c>
    </row>
    <row r="197" spans="1:9" x14ac:dyDescent="0.25">
      <c r="A197" s="84"/>
      <c r="C197" s="95" t="s">
        <v>88</v>
      </c>
      <c r="D197" s="174">
        <v>0</v>
      </c>
      <c r="E197" s="174">
        <v>0</v>
      </c>
      <c r="F197" s="174">
        <v>0</v>
      </c>
      <c r="G197" s="174">
        <v>0</v>
      </c>
      <c r="H197" s="174">
        <v>0</v>
      </c>
      <c r="I197" s="174">
        <v>0</v>
      </c>
    </row>
    <row r="198" spans="1:9" x14ac:dyDescent="0.25">
      <c r="A198" s="84"/>
      <c r="C198" s="95" t="s">
        <v>10</v>
      </c>
      <c r="D198" s="174">
        <v>23.380393859007</v>
      </c>
      <c r="E198" s="174">
        <v>27.645445646753004</v>
      </c>
      <c r="F198" s="174">
        <v>27.998756287073</v>
      </c>
      <c r="G198" s="174">
        <v>27.907371283594998</v>
      </c>
      <c r="H198" s="174">
        <v>29.223163995051998</v>
      </c>
      <c r="I198" s="174">
        <v>32.056846598242004</v>
      </c>
    </row>
    <row r="199" spans="1:9" x14ac:dyDescent="0.25">
      <c r="A199" s="84"/>
      <c r="C199" s="96" t="s">
        <v>82</v>
      </c>
      <c r="D199" s="174">
        <v>168.47690661746705</v>
      </c>
      <c r="E199" s="174">
        <v>163.68737501437403</v>
      </c>
      <c r="F199" s="174">
        <v>156.35636659938001</v>
      </c>
      <c r="G199" s="174">
        <v>156.925489626342</v>
      </c>
      <c r="H199" s="174">
        <v>157.11850745501806</v>
      </c>
      <c r="I199" s="174">
        <v>157.89017929678405</v>
      </c>
    </row>
    <row r="200" spans="1:9" x14ac:dyDescent="0.25">
      <c r="A200" s="84"/>
      <c r="C200" s="85" t="s">
        <v>76</v>
      </c>
      <c r="D200" s="174">
        <v>0</v>
      </c>
      <c r="E200" s="174">
        <v>0</v>
      </c>
      <c r="F200" s="174">
        <v>0</v>
      </c>
      <c r="G200" s="174">
        <v>0</v>
      </c>
      <c r="H200" s="174">
        <v>0</v>
      </c>
      <c r="I200" s="174">
        <v>0</v>
      </c>
    </row>
    <row r="201" spans="1:9" x14ac:dyDescent="0.25">
      <c r="A201" s="84"/>
      <c r="C201" s="85" t="s">
        <v>77</v>
      </c>
      <c r="D201" s="174">
        <v>1.537230035688</v>
      </c>
      <c r="E201" s="174">
        <v>0.86267991802499999</v>
      </c>
      <c r="F201" s="174">
        <v>0.75138381799999998</v>
      </c>
      <c r="G201" s="174">
        <v>0.792409674048</v>
      </c>
      <c r="H201" s="174">
        <v>0.76973335044199998</v>
      </c>
      <c r="I201" s="174">
        <v>0.81080920521599997</v>
      </c>
    </row>
    <row r="202" spans="1:9" x14ac:dyDescent="0.25">
      <c r="A202" s="84"/>
      <c r="C202" s="96" t="s">
        <v>83</v>
      </c>
      <c r="D202" s="174">
        <v>0</v>
      </c>
      <c r="E202" s="174">
        <v>0</v>
      </c>
      <c r="F202" s="174">
        <v>0</v>
      </c>
      <c r="G202" s="174">
        <v>0</v>
      </c>
      <c r="H202" s="174">
        <v>0</v>
      </c>
      <c r="I202" s="174">
        <v>0</v>
      </c>
    </row>
    <row r="203" spans="1:9" x14ac:dyDescent="0.25">
      <c r="A203" s="84"/>
      <c r="C203" s="85" t="s">
        <v>76</v>
      </c>
      <c r="D203" s="174">
        <v>0</v>
      </c>
      <c r="E203" s="174">
        <v>0</v>
      </c>
      <c r="F203" s="174">
        <v>0</v>
      </c>
      <c r="G203" s="174">
        <v>0</v>
      </c>
      <c r="H203" s="174">
        <v>0</v>
      </c>
      <c r="I203" s="174">
        <v>0</v>
      </c>
    </row>
    <row r="204" spans="1:9" x14ac:dyDescent="0.25">
      <c r="A204" s="84"/>
      <c r="C204" s="85" t="s">
        <v>77</v>
      </c>
      <c r="D204" s="174">
        <v>0</v>
      </c>
      <c r="E204" s="174">
        <v>0</v>
      </c>
      <c r="F204" s="174">
        <v>0</v>
      </c>
      <c r="G204" s="174">
        <v>0</v>
      </c>
      <c r="H204" s="174">
        <v>0</v>
      </c>
      <c r="I204" s="174">
        <v>0</v>
      </c>
    </row>
    <row r="205" spans="1:9" x14ac:dyDescent="0.25">
      <c r="A205" s="84"/>
      <c r="C205" s="95" t="s">
        <v>11</v>
      </c>
      <c r="D205" s="174">
        <v>5.3257563340659999</v>
      </c>
      <c r="E205" s="174">
        <v>2.494316669976</v>
      </c>
      <c r="F205" s="174">
        <v>1.5962346747080001</v>
      </c>
      <c r="G205" s="174">
        <v>1.7390401072099999</v>
      </c>
      <c r="H205" s="174">
        <v>2.179739876458</v>
      </c>
      <c r="I205" s="174">
        <v>3.0120820251690001</v>
      </c>
    </row>
    <row r="206" spans="1:9" x14ac:dyDescent="0.25">
      <c r="A206" s="84"/>
      <c r="C206" s="95" t="s">
        <v>12</v>
      </c>
      <c r="D206" s="174">
        <v>46.377927468528</v>
      </c>
      <c r="E206" s="174">
        <v>43.663947417072002</v>
      </c>
      <c r="F206" s="174">
        <v>45.726940995599996</v>
      </c>
      <c r="G206" s="174">
        <v>45.991117571472003</v>
      </c>
      <c r="H206" s="174">
        <v>45.373282134767997</v>
      </c>
      <c r="I206" s="174">
        <v>43.399796180112006</v>
      </c>
    </row>
    <row r="207" spans="1:9" x14ac:dyDescent="0.25">
      <c r="A207" s="84"/>
      <c r="C207" s="95" t="s">
        <v>13</v>
      </c>
      <c r="D207" s="174">
        <v>57.557975019703505</v>
      </c>
      <c r="E207" s="174">
        <v>57.581451948500508</v>
      </c>
      <c r="F207" s="174">
        <v>57.603635728340507</v>
      </c>
      <c r="G207" s="174">
        <v>57.805231769868499</v>
      </c>
      <c r="H207" s="174">
        <v>57.884797905738495</v>
      </c>
      <c r="I207" s="174">
        <v>58.776732848663499</v>
      </c>
    </row>
    <row r="208" spans="1:9" x14ac:dyDescent="0.25">
      <c r="A208" s="84"/>
      <c r="C208" s="95" t="s">
        <v>14</v>
      </c>
      <c r="D208" s="174">
        <v>25.72503334392</v>
      </c>
      <c r="E208" s="174">
        <v>28.287948049152003</v>
      </c>
      <c r="F208" s="174">
        <v>29.325714872088003</v>
      </c>
      <c r="G208" s="174">
        <v>29.325714872088003</v>
      </c>
      <c r="H208" s="174">
        <v>31.220676229056</v>
      </c>
      <c r="I208" s="174">
        <v>31.220676229056</v>
      </c>
    </row>
    <row r="209" spans="1:9" x14ac:dyDescent="0.25">
      <c r="A209" s="84"/>
      <c r="C209" s="95" t="s">
        <v>15</v>
      </c>
      <c r="D209" s="174">
        <v>5.1578748339659999</v>
      </c>
      <c r="E209" s="174">
        <v>5.2364944500929997</v>
      </c>
      <c r="F209" s="174">
        <v>5.5594290901999992</v>
      </c>
      <c r="G209" s="174">
        <v>5.8603225081999994</v>
      </c>
      <c r="H209" s="174">
        <v>5.8654076361999996</v>
      </c>
      <c r="I209" s="174">
        <v>6.6672861691999996</v>
      </c>
    </row>
    <row r="210" spans="1:9" x14ac:dyDescent="0.25">
      <c r="A210" s="84"/>
      <c r="B210" s="88"/>
      <c r="C210" s="96" t="s">
        <v>16</v>
      </c>
      <c r="D210" s="174">
        <v>0</v>
      </c>
      <c r="E210" s="174">
        <v>0</v>
      </c>
      <c r="F210" s="174">
        <v>0</v>
      </c>
      <c r="G210" s="174">
        <v>0</v>
      </c>
      <c r="H210" s="174">
        <v>0</v>
      </c>
      <c r="I210" s="174">
        <v>0</v>
      </c>
    </row>
    <row r="211" spans="1:9" x14ac:dyDescent="0.25">
      <c r="A211" s="84"/>
      <c r="B211" s="88"/>
      <c r="C211" s="96" t="s">
        <v>17</v>
      </c>
      <c r="D211" s="174">
        <v>0</v>
      </c>
      <c r="E211" s="174">
        <v>0</v>
      </c>
      <c r="F211" s="174">
        <v>0</v>
      </c>
      <c r="G211" s="174">
        <v>0</v>
      </c>
      <c r="H211" s="174">
        <v>0</v>
      </c>
      <c r="I211" s="174">
        <v>0</v>
      </c>
    </row>
    <row r="212" spans="1:9" x14ac:dyDescent="0.25">
      <c r="A212" s="84"/>
      <c r="C212" s="95" t="s">
        <v>18</v>
      </c>
      <c r="D212" s="174">
        <v>19.30758148188</v>
      </c>
      <c r="E212" s="174">
        <v>19.832829529272004</v>
      </c>
      <c r="F212" s="174">
        <v>24.219103241880003</v>
      </c>
      <c r="G212" s="174">
        <v>28.89895804188</v>
      </c>
      <c r="H212" s="174">
        <v>33.701052422280007</v>
      </c>
      <c r="I212" s="174">
        <v>43.573572422280009</v>
      </c>
    </row>
    <row r="213" spans="1:9" x14ac:dyDescent="0.25">
      <c r="A213" s="84"/>
      <c r="C213" s="96" t="s">
        <v>19</v>
      </c>
      <c r="D213" s="174">
        <v>0.95203074000800003</v>
      </c>
      <c r="E213" s="174">
        <v>0.95460114000800012</v>
      </c>
      <c r="F213" s="174">
        <v>0.95203074000800003</v>
      </c>
      <c r="G213" s="174">
        <v>0.9535735400080001</v>
      </c>
      <c r="H213" s="174">
        <v>0.9535735400080001</v>
      </c>
      <c r="I213" s="174">
        <v>0.95493983696800011</v>
      </c>
    </row>
    <row r="214" spans="1:9" x14ac:dyDescent="0.25">
      <c r="A214" s="84"/>
      <c r="C214" s="96" t="s">
        <v>78</v>
      </c>
      <c r="D214" s="174">
        <v>0</v>
      </c>
      <c r="E214" s="174">
        <v>0</v>
      </c>
      <c r="F214" s="174">
        <v>0</v>
      </c>
      <c r="G214" s="174">
        <v>0</v>
      </c>
      <c r="H214" s="174">
        <v>0</v>
      </c>
      <c r="I214" s="174">
        <v>0</v>
      </c>
    </row>
    <row r="215" spans="1:9" x14ac:dyDescent="0.25">
      <c r="A215" s="84"/>
      <c r="C215" s="96" t="s">
        <v>79</v>
      </c>
      <c r="D215" s="174">
        <v>0</v>
      </c>
      <c r="E215" s="174">
        <v>0</v>
      </c>
      <c r="F215" s="174">
        <v>0</v>
      </c>
      <c r="G215" s="174">
        <v>0</v>
      </c>
      <c r="H215" s="174">
        <v>0</v>
      </c>
      <c r="I215" s="174">
        <v>0</v>
      </c>
    </row>
    <row r="216" spans="1:9" ht="15.75" thickBot="1" x14ac:dyDescent="0.3">
      <c r="A216" s="84"/>
      <c r="B216" s="89"/>
      <c r="C216" s="89" t="s">
        <v>20</v>
      </c>
      <c r="D216" s="29">
        <v>499.5773749085165</v>
      </c>
      <c r="E216" s="29">
        <v>500.33507776905157</v>
      </c>
      <c r="F216" s="29">
        <v>504.36616869845147</v>
      </c>
      <c r="G216" s="29">
        <v>514.58157561702455</v>
      </c>
      <c r="H216" s="29">
        <v>529.39195297863057</v>
      </c>
      <c r="I216" s="29">
        <v>559.14950476547256</v>
      </c>
    </row>
    <row r="217" spans="1:9" x14ac:dyDescent="0.25">
      <c r="A217" s="84"/>
      <c r="B217" s="88" t="s">
        <v>106</v>
      </c>
      <c r="C217" s="95" t="s">
        <v>9</v>
      </c>
      <c r="D217" s="174">
        <v>168.37494134778098</v>
      </c>
      <c r="E217" s="174">
        <v>157.32209922659499</v>
      </c>
      <c r="F217" s="174">
        <v>156.71752591117291</v>
      </c>
      <c r="G217" s="174">
        <v>144.01546655849799</v>
      </c>
      <c r="H217" s="174">
        <v>154.20000934514292</v>
      </c>
      <c r="I217" s="174">
        <v>154.600633180984</v>
      </c>
    </row>
    <row r="218" spans="1:9" x14ac:dyDescent="0.25">
      <c r="A218" s="84"/>
      <c r="B218" s="88"/>
      <c r="C218" s="95" t="s">
        <v>88</v>
      </c>
      <c r="D218" s="174">
        <v>0</v>
      </c>
      <c r="E218" s="174">
        <v>0</v>
      </c>
      <c r="F218" s="174">
        <v>0</v>
      </c>
      <c r="G218" s="174">
        <v>0</v>
      </c>
      <c r="H218" s="174">
        <v>0</v>
      </c>
      <c r="I218" s="174">
        <v>0</v>
      </c>
    </row>
    <row r="219" spans="1:9" x14ac:dyDescent="0.25">
      <c r="A219" s="84"/>
      <c r="B219" s="88"/>
      <c r="C219" s="95" t="s">
        <v>10</v>
      </c>
      <c r="D219" s="174">
        <v>13.10453814678</v>
      </c>
      <c r="E219" s="174">
        <v>13.550963220574999</v>
      </c>
      <c r="F219" s="174">
        <v>13.024417799921002</v>
      </c>
      <c r="G219" s="174">
        <v>12.89142659775</v>
      </c>
      <c r="H219" s="174">
        <v>13.199504814189998</v>
      </c>
      <c r="I219" s="174">
        <v>13.823429976236</v>
      </c>
    </row>
    <row r="220" spans="1:9" x14ac:dyDescent="0.25">
      <c r="A220" s="84"/>
      <c r="B220" s="88"/>
      <c r="C220" s="96" t="s">
        <v>82</v>
      </c>
      <c r="D220" s="174">
        <v>171.36383722806698</v>
      </c>
      <c r="E220" s="174">
        <v>190.34145222693797</v>
      </c>
      <c r="F220" s="174">
        <v>199.23299336853401</v>
      </c>
      <c r="G220" s="174">
        <v>221.64034629855098</v>
      </c>
      <c r="H220" s="174">
        <v>221.61080551016303</v>
      </c>
      <c r="I220" s="174">
        <v>237.464904473486</v>
      </c>
    </row>
    <row r="221" spans="1:9" x14ac:dyDescent="0.25">
      <c r="A221" s="84"/>
      <c r="B221" s="88"/>
      <c r="C221" s="85" t="s">
        <v>76</v>
      </c>
      <c r="D221" s="174">
        <v>0</v>
      </c>
      <c r="E221" s="174">
        <v>0</v>
      </c>
      <c r="F221" s="174">
        <v>0</v>
      </c>
      <c r="G221" s="174">
        <v>0</v>
      </c>
      <c r="H221" s="174">
        <v>0</v>
      </c>
      <c r="I221" s="174">
        <v>0</v>
      </c>
    </row>
    <row r="222" spans="1:9" x14ac:dyDescent="0.25">
      <c r="A222" s="84"/>
      <c r="B222" s="88"/>
      <c r="C222" s="85" t="s">
        <v>77</v>
      </c>
      <c r="D222" s="174">
        <v>4.36528308804</v>
      </c>
      <c r="E222" s="174">
        <v>5.0396415472079994</v>
      </c>
      <c r="F222" s="174">
        <v>5.0009400067200005</v>
      </c>
      <c r="G222" s="174">
        <v>0</v>
      </c>
      <c r="H222" s="174">
        <v>0</v>
      </c>
      <c r="I222" s="174">
        <v>0</v>
      </c>
    </row>
    <row r="223" spans="1:9" x14ac:dyDescent="0.25">
      <c r="A223" s="84"/>
      <c r="B223" s="88"/>
      <c r="C223" s="96" t="s">
        <v>83</v>
      </c>
      <c r="D223" s="174">
        <v>0</v>
      </c>
      <c r="E223" s="174">
        <v>0</v>
      </c>
      <c r="F223" s="174">
        <v>2.6964494760960003</v>
      </c>
      <c r="G223" s="174">
        <v>2.9232141974400001</v>
      </c>
      <c r="H223" s="174">
        <v>2.9232141974400001</v>
      </c>
      <c r="I223" s="174">
        <v>2.9232141974400001</v>
      </c>
    </row>
    <row r="224" spans="1:9" x14ac:dyDescent="0.25">
      <c r="A224" s="84"/>
      <c r="B224" s="88"/>
      <c r="C224" s="85" t="s">
        <v>76</v>
      </c>
      <c r="D224" s="174">
        <v>0</v>
      </c>
      <c r="E224" s="174">
        <v>0</v>
      </c>
      <c r="F224" s="174">
        <v>0</v>
      </c>
      <c r="G224" s="174">
        <v>0</v>
      </c>
      <c r="H224" s="174">
        <v>0</v>
      </c>
      <c r="I224" s="174">
        <v>0</v>
      </c>
    </row>
    <row r="225" spans="1:9" x14ac:dyDescent="0.25">
      <c r="A225" s="84"/>
      <c r="B225" s="88"/>
      <c r="C225" s="85" t="s">
        <v>77</v>
      </c>
      <c r="D225" s="174">
        <v>0</v>
      </c>
      <c r="E225" s="174">
        <v>0</v>
      </c>
      <c r="F225" s="174">
        <v>0</v>
      </c>
      <c r="G225" s="174">
        <v>0</v>
      </c>
      <c r="H225" s="174">
        <v>0</v>
      </c>
      <c r="I225" s="174">
        <v>0</v>
      </c>
    </row>
    <row r="226" spans="1:9" x14ac:dyDescent="0.25">
      <c r="A226" s="84"/>
      <c r="B226" s="88"/>
      <c r="C226" s="95" t="s">
        <v>11</v>
      </c>
      <c r="D226" s="174">
        <v>9.7329024E-2</v>
      </c>
      <c r="E226" s="174">
        <v>9.7329024E-2</v>
      </c>
      <c r="F226" s="174">
        <v>9.7329024E-2</v>
      </c>
      <c r="G226" s="174">
        <v>9.4440703500000001E-2</v>
      </c>
      <c r="H226" s="174">
        <v>9.7329024E-2</v>
      </c>
      <c r="I226" s="174">
        <v>0.20406066311599999</v>
      </c>
    </row>
    <row r="227" spans="1:9" x14ac:dyDescent="0.25">
      <c r="A227" s="84"/>
      <c r="B227" s="88"/>
      <c r="C227" s="95" t="s">
        <v>12</v>
      </c>
      <c r="D227" s="174">
        <v>47.759029306464001</v>
      </c>
      <c r="E227" s="174">
        <v>37.351147074720004</v>
      </c>
      <c r="F227" s="174">
        <v>39.560373106175994</v>
      </c>
      <c r="G227" s="174">
        <v>41.051074783200001</v>
      </c>
      <c r="H227" s="174">
        <v>38.302317818303997</v>
      </c>
      <c r="I227" s="174">
        <v>39.317745449759997</v>
      </c>
    </row>
    <row r="228" spans="1:9" x14ac:dyDescent="0.25">
      <c r="A228" s="84"/>
      <c r="B228" s="88"/>
      <c r="C228" s="95" t="s">
        <v>13</v>
      </c>
      <c r="D228" s="174">
        <v>7.9467677794407363</v>
      </c>
      <c r="E228" s="174">
        <v>7.9557173552707354</v>
      </c>
      <c r="F228" s="174">
        <v>7.9768074148177366</v>
      </c>
      <c r="G228" s="174">
        <v>8.0299425649567358</v>
      </c>
      <c r="H228" s="174">
        <v>8.0309056523067355</v>
      </c>
      <c r="I228" s="174">
        <v>8.0851108198527353</v>
      </c>
    </row>
    <row r="229" spans="1:9" x14ac:dyDescent="0.25">
      <c r="A229" s="84"/>
      <c r="B229" s="88"/>
      <c r="C229" s="95" t="s">
        <v>14</v>
      </c>
      <c r="D229" s="174">
        <v>42.802020497400001</v>
      </c>
      <c r="E229" s="174">
        <v>43.293491904311999</v>
      </c>
      <c r="F229" s="174">
        <v>43.293491904311999</v>
      </c>
      <c r="G229" s="174">
        <v>43.293491904311999</v>
      </c>
      <c r="H229" s="174">
        <v>43.293491904311999</v>
      </c>
      <c r="I229" s="174">
        <v>43.293491904311999</v>
      </c>
    </row>
    <row r="230" spans="1:9" x14ac:dyDescent="0.25">
      <c r="A230" s="84"/>
      <c r="B230" s="88"/>
      <c r="C230" s="95" t="s">
        <v>15</v>
      </c>
      <c r="D230" s="174">
        <v>1.24906278512</v>
      </c>
      <c r="E230" s="174">
        <v>1.19996570162</v>
      </c>
      <c r="F230" s="174">
        <v>1.2544558881200001</v>
      </c>
      <c r="G230" s="174">
        <v>1.2506540216200002</v>
      </c>
      <c r="H230" s="174">
        <v>1.25097727412</v>
      </c>
      <c r="I230" s="174">
        <v>1.2568125031200001</v>
      </c>
    </row>
    <row r="231" spans="1:9" x14ac:dyDescent="0.25">
      <c r="A231" s="84"/>
      <c r="B231" s="88"/>
      <c r="C231" s="96" t="s">
        <v>16</v>
      </c>
      <c r="D231" s="174">
        <v>0</v>
      </c>
      <c r="E231" s="174">
        <v>0</v>
      </c>
      <c r="F231" s="174">
        <v>0</v>
      </c>
      <c r="G231" s="174">
        <v>0</v>
      </c>
      <c r="H231" s="174">
        <v>0</v>
      </c>
      <c r="I231" s="174">
        <v>0</v>
      </c>
    </row>
    <row r="232" spans="1:9" x14ac:dyDescent="0.25">
      <c r="A232" s="84"/>
      <c r="B232" s="88"/>
      <c r="C232" s="96" t="s">
        <v>17</v>
      </c>
      <c r="D232" s="174">
        <v>0</v>
      </c>
      <c r="E232" s="174">
        <v>0</v>
      </c>
      <c r="F232" s="174">
        <v>0</v>
      </c>
      <c r="G232" s="174">
        <v>0</v>
      </c>
      <c r="H232" s="174">
        <v>0</v>
      </c>
      <c r="I232" s="174">
        <v>0</v>
      </c>
    </row>
    <row r="233" spans="1:9" x14ac:dyDescent="0.25">
      <c r="A233" s="84"/>
      <c r="B233" s="88"/>
      <c r="C233" s="95" t="s">
        <v>18</v>
      </c>
      <c r="D233" s="174">
        <v>0.84006652379999991</v>
      </c>
      <c r="E233" s="174">
        <v>0.84006652379999991</v>
      </c>
      <c r="F233" s="174">
        <v>0.84006652379999991</v>
      </c>
      <c r="G233" s="174">
        <v>0.84006652379999991</v>
      </c>
      <c r="H233" s="174">
        <v>0.84006652379999991</v>
      </c>
      <c r="I233" s="174">
        <v>2.4887109629999999</v>
      </c>
    </row>
    <row r="234" spans="1:9" x14ac:dyDescent="0.25">
      <c r="A234" s="84"/>
      <c r="B234" s="88"/>
      <c r="C234" s="96" t="s">
        <v>19</v>
      </c>
      <c r="D234" s="174">
        <v>2.7070244423040002</v>
      </c>
      <c r="E234" s="174">
        <v>2.7070244423040002</v>
      </c>
      <c r="F234" s="174">
        <v>2.7070244423040002</v>
      </c>
      <c r="G234" s="174">
        <v>2.7070244423040002</v>
      </c>
      <c r="H234" s="174">
        <v>2.7070244423040002</v>
      </c>
      <c r="I234" s="174">
        <v>2.7070244423040002</v>
      </c>
    </row>
    <row r="235" spans="1:9" x14ac:dyDescent="0.25">
      <c r="A235" s="84"/>
      <c r="B235" s="88"/>
      <c r="C235" s="96" t="s">
        <v>78</v>
      </c>
      <c r="D235" s="174">
        <v>0</v>
      </c>
      <c r="E235" s="174">
        <v>0</v>
      </c>
      <c r="F235" s="174">
        <v>0</v>
      </c>
      <c r="G235" s="174">
        <v>0</v>
      </c>
      <c r="H235" s="174">
        <v>0</v>
      </c>
      <c r="I235" s="174">
        <v>0</v>
      </c>
    </row>
    <row r="236" spans="1:9" x14ac:dyDescent="0.25">
      <c r="A236" s="84"/>
      <c r="B236" s="88"/>
      <c r="C236" s="96" t="s">
        <v>79</v>
      </c>
      <c r="D236" s="174">
        <v>0</v>
      </c>
      <c r="E236" s="174">
        <v>0</v>
      </c>
      <c r="F236" s="174">
        <v>0</v>
      </c>
      <c r="G236" s="174">
        <v>0</v>
      </c>
      <c r="H236" s="174">
        <v>0</v>
      </c>
      <c r="I236" s="174">
        <v>0</v>
      </c>
    </row>
    <row r="237" spans="1:9" ht="15.75" thickBot="1" x14ac:dyDescent="0.3">
      <c r="A237" s="84"/>
      <c r="B237" s="88"/>
      <c r="C237" s="89" t="s">
        <v>20</v>
      </c>
      <c r="D237" s="175">
        <v>456.24461708115666</v>
      </c>
      <c r="E237" s="175">
        <v>454.65925670013485</v>
      </c>
      <c r="F237" s="175">
        <v>467.4009348592536</v>
      </c>
      <c r="G237" s="175">
        <v>478.73714859593173</v>
      </c>
      <c r="H237" s="175">
        <v>486.4556465060827</v>
      </c>
      <c r="I237" s="175">
        <v>506.16513857361065</v>
      </c>
    </row>
    <row r="238" spans="1:9" x14ac:dyDescent="0.25">
      <c r="A238" s="84"/>
      <c r="B238" s="39" t="s">
        <v>33</v>
      </c>
      <c r="C238" s="95" t="s">
        <v>9</v>
      </c>
      <c r="D238" s="28">
        <v>142.11514625117101</v>
      </c>
      <c r="E238" s="28">
        <v>149.68465510085198</v>
      </c>
      <c r="F238" s="28">
        <v>154.80395598338603</v>
      </c>
      <c r="G238" s="28">
        <v>144.79409905302302</v>
      </c>
      <c r="H238" s="28">
        <v>146.157345020099</v>
      </c>
      <c r="I238" s="28">
        <v>150.67524244454103</v>
      </c>
    </row>
    <row r="239" spans="1:9" x14ac:dyDescent="0.25">
      <c r="A239" s="84"/>
      <c r="C239" s="95" t="s">
        <v>88</v>
      </c>
      <c r="D239" s="83">
        <v>0</v>
      </c>
      <c r="E239" s="83">
        <v>0</v>
      </c>
      <c r="F239" s="83">
        <v>0</v>
      </c>
      <c r="G239" s="83">
        <v>0</v>
      </c>
      <c r="H239" s="83">
        <v>0</v>
      </c>
      <c r="I239" s="83">
        <v>0</v>
      </c>
    </row>
    <row r="240" spans="1:9" x14ac:dyDescent="0.25">
      <c r="A240" s="84"/>
      <c r="C240" s="95" t="s">
        <v>10</v>
      </c>
      <c r="D240" s="83">
        <v>4.0632350649799998</v>
      </c>
      <c r="E240" s="83">
        <v>4.9444085947219998</v>
      </c>
      <c r="F240" s="83">
        <v>4.8510592325439994</v>
      </c>
      <c r="G240" s="83">
        <v>4.4371114057810006</v>
      </c>
      <c r="H240" s="83">
        <v>5.3905446669310004</v>
      </c>
      <c r="I240" s="83">
        <v>4.7094673963320002</v>
      </c>
    </row>
    <row r="241" spans="1:9" x14ac:dyDescent="0.25">
      <c r="A241" s="84"/>
      <c r="C241" s="96" t="s">
        <v>82</v>
      </c>
      <c r="D241" s="83">
        <v>33.241153211098002</v>
      </c>
      <c r="E241" s="83">
        <v>22.389942264551003</v>
      </c>
      <c r="F241" s="83">
        <v>25.896565149712998</v>
      </c>
      <c r="G241" s="83">
        <v>32.720857243357997</v>
      </c>
      <c r="H241" s="83">
        <v>35.231896190108003</v>
      </c>
      <c r="I241" s="83">
        <v>46.598180300112993</v>
      </c>
    </row>
    <row r="242" spans="1:9" x14ac:dyDescent="0.25">
      <c r="A242" s="84"/>
      <c r="C242" s="85" t="s">
        <v>76</v>
      </c>
      <c r="D242" s="83">
        <v>0</v>
      </c>
      <c r="E242" s="83">
        <v>0</v>
      </c>
      <c r="F242" s="83">
        <v>4.1833260000000005E-6</v>
      </c>
      <c r="G242" s="83">
        <v>0</v>
      </c>
      <c r="H242" s="83">
        <v>0</v>
      </c>
      <c r="I242" s="83">
        <v>0</v>
      </c>
    </row>
    <row r="243" spans="1:9" x14ac:dyDescent="0.25">
      <c r="A243" s="84"/>
      <c r="C243" s="85" t="s">
        <v>77</v>
      </c>
      <c r="D243" s="83">
        <v>0</v>
      </c>
      <c r="E243" s="83">
        <v>0</v>
      </c>
      <c r="F243" s="83">
        <v>0.58327438422800004</v>
      </c>
      <c r="G243" s="83">
        <v>0.59437810626800003</v>
      </c>
      <c r="H243" s="83">
        <v>0.66534988670700002</v>
      </c>
      <c r="I243" s="83">
        <v>1.5040384245689999</v>
      </c>
    </row>
    <row r="244" spans="1:9" x14ac:dyDescent="0.25">
      <c r="A244" s="84"/>
      <c r="C244" s="96" t="s">
        <v>83</v>
      </c>
      <c r="D244" s="83">
        <v>0</v>
      </c>
      <c r="E244" s="83">
        <v>0</v>
      </c>
      <c r="F244" s="83">
        <v>0</v>
      </c>
      <c r="G244" s="83">
        <v>0</v>
      </c>
      <c r="H244" s="83">
        <v>0</v>
      </c>
      <c r="I244" s="83">
        <v>0</v>
      </c>
    </row>
    <row r="245" spans="1:9" x14ac:dyDescent="0.25">
      <c r="A245" s="84"/>
      <c r="C245" s="85" t="s">
        <v>76</v>
      </c>
      <c r="D245" s="83">
        <v>0</v>
      </c>
      <c r="E245" s="83">
        <v>0</v>
      </c>
      <c r="F245" s="83">
        <v>0</v>
      </c>
      <c r="G245" s="83">
        <v>0</v>
      </c>
      <c r="H245" s="83">
        <v>0</v>
      </c>
      <c r="I245" s="83">
        <v>0</v>
      </c>
    </row>
    <row r="246" spans="1:9" x14ac:dyDescent="0.25">
      <c r="A246" s="84"/>
      <c r="C246" s="85" t="s">
        <v>77</v>
      </c>
      <c r="D246" s="83">
        <v>0</v>
      </c>
      <c r="E246" s="83">
        <v>0</v>
      </c>
      <c r="F246" s="83">
        <v>0</v>
      </c>
      <c r="G246" s="83">
        <v>0</v>
      </c>
      <c r="H246" s="83">
        <v>0</v>
      </c>
      <c r="I246" s="83">
        <v>0</v>
      </c>
    </row>
    <row r="247" spans="1:9" x14ac:dyDescent="0.25">
      <c r="A247" s="84"/>
      <c r="C247" s="95" t="s">
        <v>11</v>
      </c>
      <c r="D247" s="83">
        <v>0.763382914267</v>
      </c>
      <c r="E247" s="83">
        <v>1.1941562383020001</v>
      </c>
      <c r="F247" s="83">
        <v>2.901119336436</v>
      </c>
      <c r="G247" s="83">
        <v>1.1431526389379998</v>
      </c>
      <c r="H247" s="83">
        <v>1.4742242953889999</v>
      </c>
      <c r="I247" s="83">
        <v>3.2836114941600001</v>
      </c>
    </row>
    <row r="248" spans="1:9" x14ac:dyDescent="0.25">
      <c r="A248" s="84"/>
      <c r="C248" s="95" t="s">
        <v>12</v>
      </c>
      <c r="D248" s="83">
        <v>27.792261099888002</v>
      </c>
      <c r="E248" s="83">
        <v>26.284926422736</v>
      </c>
      <c r="F248" s="83">
        <v>27.792261099888002</v>
      </c>
      <c r="G248" s="83">
        <v>28.219369260720001</v>
      </c>
      <c r="H248" s="83">
        <v>26.305989085488001</v>
      </c>
      <c r="I248" s="83">
        <v>26.419501538640002</v>
      </c>
    </row>
    <row r="249" spans="1:9" x14ac:dyDescent="0.25">
      <c r="A249" s="84"/>
      <c r="C249" s="95" t="s">
        <v>13</v>
      </c>
      <c r="D249" s="83">
        <v>0.20646049862400001</v>
      </c>
      <c r="E249" s="83">
        <v>0.20646049862400001</v>
      </c>
      <c r="F249" s="83">
        <v>0.20646049862400001</v>
      </c>
      <c r="G249" s="83">
        <v>0.20646049862400001</v>
      </c>
      <c r="H249" s="83">
        <v>0.20646049862400001</v>
      </c>
      <c r="I249" s="83">
        <v>0.20646049862400001</v>
      </c>
    </row>
    <row r="250" spans="1:9" x14ac:dyDescent="0.25">
      <c r="A250" s="84"/>
      <c r="C250" s="95" t="s">
        <v>14</v>
      </c>
      <c r="D250" s="83">
        <v>0</v>
      </c>
      <c r="E250" s="83">
        <v>0</v>
      </c>
      <c r="F250" s="83">
        <v>0</v>
      </c>
      <c r="G250" s="83">
        <v>0</v>
      </c>
      <c r="H250" s="83">
        <v>0</v>
      </c>
      <c r="I250" s="83">
        <v>0</v>
      </c>
    </row>
    <row r="251" spans="1:9" x14ac:dyDescent="0.25">
      <c r="A251" s="84"/>
      <c r="C251" s="95" t="s">
        <v>15</v>
      </c>
      <c r="D251" s="83">
        <v>2.3666457312000002</v>
      </c>
      <c r="E251" s="83">
        <v>3.1668214680000002</v>
      </c>
      <c r="F251" s="83">
        <v>3.1668214680000002</v>
      </c>
      <c r="G251" s="83">
        <v>3.1668214680000002</v>
      </c>
      <c r="H251" s="83">
        <v>3.1668214680000002</v>
      </c>
      <c r="I251" s="83">
        <v>3.1668214680000002</v>
      </c>
    </row>
    <row r="252" spans="1:9" x14ac:dyDescent="0.25">
      <c r="A252" s="84"/>
      <c r="B252" s="88"/>
      <c r="C252" s="96" t="s">
        <v>16</v>
      </c>
      <c r="D252" s="83">
        <v>0</v>
      </c>
      <c r="E252" s="83">
        <v>0</v>
      </c>
      <c r="F252" s="83">
        <v>0</v>
      </c>
      <c r="G252" s="83">
        <v>0</v>
      </c>
      <c r="H252" s="83">
        <v>0</v>
      </c>
      <c r="I252" s="83">
        <v>0</v>
      </c>
    </row>
    <row r="253" spans="1:9" x14ac:dyDescent="0.25">
      <c r="A253" s="84"/>
      <c r="B253" s="88"/>
      <c r="C253" s="96" t="s">
        <v>17</v>
      </c>
      <c r="D253" s="83">
        <v>0</v>
      </c>
      <c r="E253" s="83">
        <v>0</v>
      </c>
      <c r="F253" s="83">
        <v>0</v>
      </c>
      <c r="G253" s="83">
        <v>0</v>
      </c>
      <c r="H253" s="83">
        <v>0</v>
      </c>
      <c r="I253" s="83">
        <v>0</v>
      </c>
    </row>
    <row r="254" spans="1:9" x14ac:dyDescent="0.25">
      <c r="A254" s="84"/>
      <c r="C254" s="95" t="s">
        <v>18</v>
      </c>
      <c r="D254" s="83">
        <v>0.30578777280000002</v>
      </c>
      <c r="E254" s="83">
        <v>0.30578777280000002</v>
      </c>
      <c r="F254" s="83">
        <v>0.30578777280000002</v>
      </c>
      <c r="G254" s="83">
        <v>0.30578777280000002</v>
      </c>
      <c r="H254" s="83">
        <v>0.30578777280000002</v>
      </c>
      <c r="I254" s="83">
        <v>0.30578777280000002</v>
      </c>
    </row>
    <row r="255" spans="1:9" x14ac:dyDescent="0.25">
      <c r="A255" s="84"/>
      <c r="C255" s="96" t="s">
        <v>19</v>
      </c>
      <c r="D255" s="83">
        <v>3.069485702088</v>
      </c>
      <c r="E255" s="83">
        <v>3.069485702088</v>
      </c>
      <c r="F255" s="83">
        <v>3.8215148817359998</v>
      </c>
      <c r="G255" s="83">
        <v>3.8215148817359998</v>
      </c>
      <c r="H255" s="83">
        <v>3.8215148817359998</v>
      </c>
      <c r="I255" s="83">
        <v>3.8215148817359998</v>
      </c>
    </row>
    <row r="256" spans="1:9" x14ac:dyDescent="0.25">
      <c r="A256" s="84"/>
      <c r="C256" s="96" t="s">
        <v>78</v>
      </c>
      <c r="D256" s="83">
        <v>0</v>
      </c>
      <c r="E256" s="83">
        <v>0</v>
      </c>
      <c r="F256" s="83">
        <v>0</v>
      </c>
      <c r="G256" s="83">
        <v>0</v>
      </c>
      <c r="H256" s="83">
        <v>0</v>
      </c>
      <c r="I256" s="83">
        <v>0</v>
      </c>
    </row>
    <row r="257" spans="1:9" x14ac:dyDescent="0.25">
      <c r="A257" s="84"/>
      <c r="C257" s="96" t="s">
        <v>79</v>
      </c>
      <c r="D257" s="83">
        <v>0</v>
      </c>
      <c r="E257" s="83">
        <v>0</v>
      </c>
      <c r="F257" s="83">
        <v>0</v>
      </c>
      <c r="G257" s="83">
        <v>0</v>
      </c>
      <c r="H257" s="83">
        <v>0</v>
      </c>
      <c r="I257" s="83">
        <v>0</v>
      </c>
    </row>
    <row r="258" spans="1:9" ht="15.75" thickBot="1" x14ac:dyDescent="0.3">
      <c r="A258" s="84"/>
      <c r="B258" s="89"/>
      <c r="C258" s="89" t="s">
        <v>20</v>
      </c>
      <c r="D258" s="29">
        <v>213.92355824611604</v>
      </c>
      <c r="E258" s="29">
        <v>211.24664406267499</v>
      </c>
      <c r="F258" s="29">
        <v>223.74554542312703</v>
      </c>
      <c r="G258" s="29">
        <v>218.81517422298003</v>
      </c>
      <c r="H258" s="29">
        <v>222.060583879175</v>
      </c>
      <c r="I258" s="29">
        <v>239.18658779494601</v>
      </c>
    </row>
    <row r="259" spans="1:9" x14ac:dyDescent="0.25">
      <c r="A259" s="84"/>
      <c r="B259" s="38" t="s">
        <v>37</v>
      </c>
      <c r="C259" s="95" t="s">
        <v>9</v>
      </c>
      <c r="D259" s="28">
        <v>14.628892856978</v>
      </c>
      <c r="E259" s="28">
        <v>23.867453900864998</v>
      </c>
      <c r="F259" s="28">
        <v>24.399221654452997</v>
      </c>
      <c r="G259" s="28">
        <v>31.923600532247999</v>
      </c>
      <c r="H259" s="28">
        <v>34.322893469460006</v>
      </c>
      <c r="I259" s="28">
        <v>43.136351723318</v>
      </c>
    </row>
    <row r="260" spans="1:9" x14ac:dyDescent="0.25">
      <c r="A260" s="84"/>
      <c r="C260" s="95" t="s">
        <v>88</v>
      </c>
      <c r="D260" s="83">
        <v>0</v>
      </c>
      <c r="E260" s="83">
        <v>0</v>
      </c>
      <c r="F260" s="83">
        <v>0</v>
      </c>
      <c r="G260" s="83">
        <v>0</v>
      </c>
      <c r="H260" s="83">
        <v>0</v>
      </c>
      <c r="I260" s="83">
        <v>0</v>
      </c>
    </row>
    <row r="261" spans="1:9" x14ac:dyDescent="0.25">
      <c r="A261" s="84"/>
      <c r="C261" s="95" t="s">
        <v>10</v>
      </c>
      <c r="D261" s="83">
        <v>0.28049495544200004</v>
      </c>
      <c r="E261" s="83">
        <v>0.30625758692800004</v>
      </c>
      <c r="F261" s="83">
        <v>0.34205955779600006</v>
      </c>
      <c r="G261" s="83">
        <v>0.39680591326800002</v>
      </c>
      <c r="H261" s="83">
        <v>0.66641637845299995</v>
      </c>
      <c r="I261" s="83">
        <v>1.050237831642</v>
      </c>
    </row>
    <row r="262" spans="1:9" x14ac:dyDescent="0.25">
      <c r="A262" s="84"/>
      <c r="C262" s="96" t="s">
        <v>82</v>
      </c>
      <c r="D262" s="83">
        <v>78.997786638193091</v>
      </c>
      <c r="E262" s="83">
        <v>64.247060578579109</v>
      </c>
      <c r="F262" s="83">
        <v>63.711487608060992</v>
      </c>
      <c r="G262" s="83">
        <v>65.322920531565998</v>
      </c>
      <c r="H262" s="83">
        <v>65.544652388274002</v>
      </c>
      <c r="I262" s="83">
        <v>66.248285598911991</v>
      </c>
    </row>
    <row r="263" spans="1:9" x14ac:dyDescent="0.25">
      <c r="A263" s="84"/>
      <c r="C263" s="85" t="s">
        <v>76</v>
      </c>
      <c r="D263" s="83">
        <v>0</v>
      </c>
      <c r="E263" s="83">
        <v>0</v>
      </c>
      <c r="F263" s="83">
        <v>0</v>
      </c>
      <c r="G263" s="83">
        <v>0</v>
      </c>
      <c r="H263" s="83">
        <v>0</v>
      </c>
      <c r="I263" s="83">
        <v>0</v>
      </c>
    </row>
    <row r="264" spans="1:9" x14ac:dyDescent="0.25">
      <c r="A264" s="84"/>
      <c r="C264" s="85" t="s">
        <v>77</v>
      </c>
      <c r="D264" s="83">
        <v>0</v>
      </c>
      <c r="E264" s="83">
        <v>0</v>
      </c>
      <c r="F264" s="83">
        <v>0</v>
      </c>
      <c r="G264" s="83">
        <v>0</v>
      </c>
      <c r="H264" s="83">
        <v>0</v>
      </c>
      <c r="I264" s="83">
        <v>0</v>
      </c>
    </row>
    <row r="265" spans="1:9" x14ac:dyDescent="0.25">
      <c r="A265" s="84"/>
      <c r="C265" s="96" t="s">
        <v>83</v>
      </c>
      <c r="D265" s="83">
        <v>0</v>
      </c>
      <c r="E265" s="83">
        <v>0</v>
      </c>
      <c r="F265" s="83">
        <v>0</v>
      </c>
      <c r="G265" s="83">
        <v>0</v>
      </c>
      <c r="H265" s="83">
        <v>0</v>
      </c>
      <c r="I265" s="83">
        <v>0</v>
      </c>
    </row>
    <row r="266" spans="1:9" x14ac:dyDescent="0.25">
      <c r="A266" s="84"/>
      <c r="C266" s="85" t="s">
        <v>76</v>
      </c>
      <c r="D266" s="83">
        <v>0</v>
      </c>
      <c r="E266" s="83">
        <v>0</v>
      </c>
      <c r="F266" s="83">
        <v>0</v>
      </c>
      <c r="G266" s="83">
        <v>0</v>
      </c>
      <c r="H266" s="83">
        <v>0</v>
      </c>
      <c r="I266" s="83">
        <v>0</v>
      </c>
    </row>
    <row r="267" spans="1:9" x14ac:dyDescent="0.25">
      <c r="A267" s="84"/>
      <c r="C267" s="85" t="s">
        <v>77</v>
      </c>
      <c r="D267" s="83">
        <v>0</v>
      </c>
      <c r="E267" s="83">
        <v>0</v>
      </c>
      <c r="F267" s="83">
        <v>0</v>
      </c>
      <c r="G267" s="83">
        <v>0</v>
      </c>
      <c r="H267" s="83">
        <v>0</v>
      </c>
      <c r="I267" s="83">
        <v>0</v>
      </c>
    </row>
    <row r="268" spans="1:9" x14ac:dyDescent="0.25">
      <c r="A268" s="84"/>
      <c r="C268" s="95" t="s">
        <v>11</v>
      </c>
      <c r="D268" s="83">
        <v>0.79870704706099993</v>
      </c>
      <c r="E268" s="83">
        <v>0</v>
      </c>
      <c r="F268" s="83">
        <v>0</v>
      </c>
      <c r="G268" s="83">
        <v>0</v>
      </c>
      <c r="H268" s="83">
        <v>0</v>
      </c>
      <c r="I268" s="83">
        <v>0</v>
      </c>
    </row>
    <row r="269" spans="1:9" x14ac:dyDescent="0.25">
      <c r="A269" s="84"/>
      <c r="C269" s="95" t="s">
        <v>12</v>
      </c>
      <c r="D269" s="83">
        <v>8.2251129126720013</v>
      </c>
      <c r="E269" s="83">
        <v>9.1741637853119986</v>
      </c>
      <c r="F269" s="83">
        <v>10.091580166896</v>
      </c>
      <c r="G269" s="83">
        <v>10.091580166896</v>
      </c>
      <c r="H269" s="83">
        <v>10.091580166896</v>
      </c>
      <c r="I269" s="83">
        <v>9.0476242069920012</v>
      </c>
    </row>
    <row r="270" spans="1:9" x14ac:dyDescent="0.25">
      <c r="A270" s="84"/>
      <c r="C270" s="95" t="s">
        <v>13</v>
      </c>
      <c r="D270" s="83">
        <v>129.841115992163</v>
      </c>
      <c r="E270" s="83">
        <v>129.96499774986899</v>
      </c>
      <c r="F270" s="83">
        <v>130.10677296914102</v>
      </c>
      <c r="G270" s="83">
        <v>129.17861342622899</v>
      </c>
      <c r="H270" s="83">
        <v>128.14181036414101</v>
      </c>
      <c r="I270" s="83">
        <v>126.46589293202101</v>
      </c>
    </row>
    <row r="271" spans="1:9" x14ac:dyDescent="0.25">
      <c r="A271" s="84"/>
      <c r="C271" s="95" t="s">
        <v>14</v>
      </c>
      <c r="D271" s="83">
        <v>19.238097702816003</v>
      </c>
      <c r="E271" s="83">
        <v>22.959076711823997</v>
      </c>
      <c r="F271" s="83">
        <v>23.375658140831998</v>
      </c>
      <c r="G271" s="83">
        <v>23.375658140831998</v>
      </c>
      <c r="H271" s="83">
        <v>23.375658140831998</v>
      </c>
      <c r="I271" s="83">
        <v>23.375658140831998</v>
      </c>
    </row>
    <row r="272" spans="1:9" x14ac:dyDescent="0.25">
      <c r="A272" s="84"/>
      <c r="C272" s="95" t="s">
        <v>15</v>
      </c>
      <c r="D272" s="83">
        <v>2.4199000528460002</v>
      </c>
      <c r="E272" s="83">
        <v>2.5121403806599996</v>
      </c>
      <c r="F272" s="83">
        <v>2.5942182916999998</v>
      </c>
      <c r="G272" s="83">
        <v>2.7143517084999997</v>
      </c>
      <c r="H272" s="83">
        <v>2.7810824325599999</v>
      </c>
      <c r="I272" s="83">
        <v>2.9696458308000002</v>
      </c>
    </row>
    <row r="273" spans="1:9" x14ac:dyDescent="0.25">
      <c r="A273" s="84"/>
      <c r="B273" s="88"/>
      <c r="C273" s="96" t="s">
        <v>16</v>
      </c>
      <c r="D273" s="83">
        <v>0</v>
      </c>
      <c r="E273" s="83">
        <v>0</v>
      </c>
      <c r="F273" s="83">
        <v>0</v>
      </c>
      <c r="G273" s="83">
        <v>0</v>
      </c>
      <c r="H273" s="83">
        <v>0</v>
      </c>
      <c r="I273" s="83">
        <v>0</v>
      </c>
    </row>
    <row r="274" spans="1:9" x14ac:dyDescent="0.25">
      <c r="A274" s="84"/>
      <c r="B274" s="88"/>
      <c r="C274" s="96" t="s">
        <v>17</v>
      </c>
      <c r="D274" s="83">
        <v>0</v>
      </c>
      <c r="E274" s="83">
        <v>0</v>
      </c>
      <c r="F274" s="83">
        <v>0</v>
      </c>
      <c r="G274" s="83">
        <v>0</v>
      </c>
      <c r="H274" s="83">
        <v>0</v>
      </c>
      <c r="I274" s="83">
        <v>0</v>
      </c>
    </row>
    <row r="275" spans="1:9" x14ac:dyDescent="0.25">
      <c r="A275" s="84"/>
      <c r="C275" s="95" t="s">
        <v>18</v>
      </c>
      <c r="D275" s="83">
        <v>4.7366579556000001</v>
      </c>
      <c r="E275" s="83">
        <v>5.9377902437039998</v>
      </c>
      <c r="F275" s="83">
        <v>6.8024792047200009</v>
      </c>
      <c r="G275" s="83">
        <v>7.0212444367200009</v>
      </c>
      <c r="H275" s="83">
        <v>7.0212444367200009</v>
      </c>
      <c r="I275" s="83">
        <v>7.4085616171200011</v>
      </c>
    </row>
    <row r="276" spans="1:9" x14ac:dyDescent="0.25">
      <c r="A276" s="84"/>
      <c r="C276" s="96" t="s">
        <v>19</v>
      </c>
      <c r="D276" s="83">
        <v>0.47211610305599999</v>
      </c>
      <c r="E276" s="83">
        <v>0.47211610305599999</v>
      </c>
      <c r="F276" s="83">
        <v>0.47211610305599999</v>
      </c>
      <c r="G276" s="83">
        <v>0.47211610305599999</v>
      </c>
      <c r="H276" s="83">
        <v>0.47211610305599999</v>
      </c>
      <c r="I276" s="83">
        <v>0.47211610305599999</v>
      </c>
    </row>
    <row r="277" spans="1:9" x14ac:dyDescent="0.25">
      <c r="A277" s="84"/>
      <c r="C277" s="96" t="s">
        <v>78</v>
      </c>
      <c r="D277" s="83">
        <v>0</v>
      </c>
      <c r="E277" s="83">
        <v>0</v>
      </c>
      <c r="F277" s="83">
        <v>0</v>
      </c>
      <c r="G277" s="83">
        <v>0</v>
      </c>
      <c r="H277" s="83">
        <v>0</v>
      </c>
      <c r="I277" s="83">
        <v>0</v>
      </c>
    </row>
    <row r="278" spans="1:9" x14ac:dyDescent="0.25">
      <c r="A278" s="84"/>
      <c r="C278" s="96" t="s">
        <v>79</v>
      </c>
      <c r="D278" s="83">
        <v>0</v>
      </c>
      <c r="E278" s="83">
        <v>0</v>
      </c>
      <c r="F278" s="83">
        <v>0</v>
      </c>
      <c r="G278" s="83">
        <v>0</v>
      </c>
      <c r="H278" s="83">
        <v>0</v>
      </c>
      <c r="I278" s="83">
        <v>0</v>
      </c>
    </row>
    <row r="279" spans="1:9" ht="15.75" thickBot="1" x14ac:dyDescent="0.3">
      <c r="A279" s="84"/>
      <c r="B279" s="89"/>
      <c r="C279" s="89" t="s">
        <v>20</v>
      </c>
      <c r="D279" s="29">
        <v>259.63888221682708</v>
      </c>
      <c r="E279" s="29">
        <v>259.44105704079709</v>
      </c>
      <c r="F279" s="29">
        <v>261.895593696655</v>
      </c>
      <c r="G279" s="29">
        <v>270.49689095931495</v>
      </c>
      <c r="H279" s="29">
        <v>272.41745388039203</v>
      </c>
      <c r="I279" s="29">
        <v>280.17437398469303</v>
      </c>
    </row>
  </sheetData>
  <mergeCells count="1">
    <mergeCell ref="B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1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54" customWidth="1"/>
    <col min="2" max="2" width="38.28515625" style="54" bestFit="1" customWidth="1"/>
    <col min="3" max="3" width="25.5703125" style="54" bestFit="1" customWidth="1"/>
    <col min="4" max="9" width="10.5703125" style="54" customWidth="1"/>
    <col min="10" max="10" width="9.140625" style="56"/>
    <col min="11" max="16384" width="9.140625" style="54"/>
  </cols>
  <sheetData>
    <row r="1" spans="1:10" ht="15.75" thickBot="1" x14ac:dyDescent="0.3">
      <c r="A1" s="10"/>
      <c r="B1" s="9"/>
      <c r="C1" s="9"/>
      <c r="D1" s="11"/>
      <c r="E1" s="11"/>
      <c r="F1" s="11"/>
      <c r="G1" s="11"/>
      <c r="H1" s="11"/>
      <c r="I1" s="11"/>
    </row>
    <row r="2" spans="1:10" ht="19.5" thickBot="1" x14ac:dyDescent="0.3">
      <c r="A2" s="10"/>
      <c r="B2" s="181" t="s">
        <v>26</v>
      </c>
      <c r="C2" s="182"/>
      <c r="D2" s="182"/>
      <c r="E2" s="182"/>
      <c r="F2" s="182"/>
      <c r="G2" s="182"/>
      <c r="H2" s="182"/>
      <c r="I2" s="182"/>
    </row>
    <row r="3" spans="1:10" x14ac:dyDescent="0.25">
      <c r="A3" s="25"/>
      <c r="B3" s="93" t="s">
        <v>104</v>
      </c>
      <c r="C3" s="56"/>
      <c r="D3" s="57"/>
      <c r="E3" s="57"/>
      <c r="F3" s="57"/>
      <c r="G3" s="57"/>
      <c r="H3" s="57"/>
      <c r="I3" s="57"/>
    </row>
    <row r="4" spans="1:10" x14ac:dyDescent="0.25">
      <c r="B4" s="149">
        <v>41715</v>
      </c>
    </row>
    <row r="5" spans="1:10" s="95" customFormat="1" x14ac:dyDescent="0.25">
      <c r="B5" s="147"/>
      <c r="J5" s="84"/>
    </row>
    <row r="6" spans="1:10" ht="15.75" thickBot="1" x14ac:dyDescent="0.3">
      <c r="A6" s="27"/>
      <c r="B6" s="67"/>
      <c r="C6" s="67" t="s">
        <v>89</v>
      </c>
      <c r="D6" s="102">
        <v>2013</v>
      </c>
      <c r="E6" s="102">
        <v>2014</v>
      </c>
      <c r="F6" s="102">
        <v>2016</v>
      </c>
      <c r="G6" s="102">
        <v>2018</v>
      </c>
      <c r="H6" s="102">
        <v>2020</v>
      </c>
      <c r="I6" s="102">
        <v>2025</v>
      </c>
    </row>
    <row r="7" spans="1:10" x14ac:dyDescent="0.25">
      <c r="A7" s="56"/>
      <c r="B7" s="38" t="s">
        <v>75</v>
      </c>
      <c r="C7" s="95" t="s">
        <v>9</v>
      </c>
      <c r="D7" s="76">
        <v>0</v>
      </c>
      <c r="E7" s="76">
        <v>0</v>
      </c>
      <c r="F7" s="76">
        <v>10.885411847</v>
      </c>
      <c r="G7" s="76">
        <v>1.5347004169999998</v>
      </c>
      <c r="H7" s="76">
        <v>1.2441172290000002</v>
      </c>
      <c r="I7" s="76">
        <v>8.1825544850000007</v>
      </c>
    </row>
    <row r="8" spans="1:10" s="95" customFormat="1" x14ac:dyDescent="0.25">
      <c r="A8" s="84"/>
      <c r="B8" s="38"/>
      <c r="C8" s="95" t="s">
        <v>88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84"/>
    </row>
    <row r="9" spans="1:10" s="95" customFormat="1" x14ac:dyDescent="0.25">
      <c r="A9" s="84"/>
      <c r="C9" s="95" t="s">
        <v>10</v>
      </c>
      <c r="D9" s="77">
        <v>0</v>
      </c>
      <c r="E9" s="77">
        <v>0.30354616600000001</v>
      </c>
      <c r="F9" s="77">
        <v>0</v>
      </c>
      <c r="G9" s="77">
        <v>0.270307452</v>
      </c>
      <c r="H9" s="77">
        <v>0</v>
      </c>
      <c r="I9" s="77">
        <v>0</v>
      </c>
      <c r="J9" s="84"/>
    </row>
    <row r="10" spans="1:10" s="95" customFormat="1" x14ac:dyDescent="0.25">
      <c r="A10" s="84"/>
      <c r="C10" s="95" t="s">
        <v>14</v>
      </c>
      <c r="D10" s="77">
        <v>0</v>
      </c>
      <c r="E10" s="77">
        <v>5.6000000009999997</v>
      </c>
      <c r="F10" s="77">
        <v>0.36899999999999999</v>
      </c>
      <c r="G10" s="77">
        <v>2.8534882000000001E-2</v>
      </c>
      <c r="H10" s="77">
        <v>11.334076934</v>
      </c>
      <c r="I10" s="77">
        <v>1.6135000000000002</v>
      </c>
      <c r="J10" s="84"/>
    </row>
    <row r="11" spans="1:10" s="95" customFormat="1" x14ac:dyDescent="0.25">
      <c r="A11" s="84"/>
      <c r="C11" s="96" t="s">
        <v>82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84"/>
    </row>
    <row r="12" spans="1:10" s="95" customFormat="1" x14ac:dyDescent="0.25">
      <c r="A12" s="84"/>
      <c r="C12" s="96" t="s">
        <v>83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84"/>
    </row>
    <row r="13" spans="1:10" s="95" customFormat="1" x14ac:dyDescent="0.25">
      <c r="A13" s="84"/>
      <c r="C13" s="96" t="s">
        <v>31</v>
      </c>
      <c r="D13" s="77">
        <v>0</v>
      </c>
      <c r="E13" s="77">
        <v>2.6232353669999999</v>
      </c>
      <c r="F13" s="77">
        <v>4.2889043020000006</v>
      </c>
      <c r="G13" s="77">
        <v>1.974374225</v>
      </c>
      <c r="H13" s="77">
        <v>1.4689106279999999</v>
      </c>
      <c r="I13" s="77">
        <v>2.3518610529999999</v>
      </c>
      <c r="J13" s="84"/>
    </row>
    <row r="14" spans="1:10" s="95" customFormat="1" x14ac:dyDescent="0.25">
      <c r="A14" s="84"/>
      <c r="C14" s="96" t="s">
        <v>17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84"/>
    </row>
    <row r="15" spans="1:10" s="95" customFormat="1" x14ac:dyDescent="0.25">
      <c r="A15" s="84"/>
      <c r="C15" s="96" t="s">
        <v>18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84"/>
    </row>
    <row r="16" spans="1:10" s="95" customFormat="1" x14ac:dyDescent="0.25">
      <c r="A16" s="84"/>
      <c r="C16" s="96" t="s">
        <v>19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84"/>
    </row>
    <row r="17" spans="1:14" s="95" customFormat="1" x14ac:dyDescent="0.25">
      <c r="A17" s="84"/>
      <c r="C17" s="96" t="s">
        <v>12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84"/>
    </row>
    <row r="18" spans="1:14" s="95" customFormat="1" ht="15.75" thickBot="1" x14ac:dyDescent="0.3">
      <c r="A18" s="84"/>
      <c r="B18" s="89"/>
      <c r="C18" s="89" t="s">
        <v>20</v>
      </c>
      <c r="D18" s="78">
        <v>0</v>
      </c>
      <c r="E18" s="78">
        <v>8.5267815340000013</v>
      </c>
      <c r="F18" s="78">
        <v>15.543316148999999</v>
      </c>
      <c r="G18" s="78">
        <v>3.8079169759999996</v>
      </c>
      <c r="H18" s="78">
        <v>14.047104791000001</v>
      </c>
      <c r="I18" s="78">
        <v>12.147915537999999</v>
      </c>
      <c r="J18" s="84"/>
    </row>
    <row r="19" spans="1:14" s="95" customFormat="1" x14ac:dyDescent="0.25">
      <c r="A19" s="84"/>
      <c r="B19" s="38" t="s">
        <v>34</v>
      </c>
      <c r="C19" s="95" t="s">
        <v>9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84"/>
    </row>
    <row r="20" spans="1:14" s="95" customFormat="1" x14ac:dyDescent="0.25">
      <c r="A20" s="84"/>
      <c r="B20" s="38"/>
      <c r="C20" s="95" t="s">
        <v>88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84"/>
    </row>
    <row r="21" spans="1:14" s="95" customFormat="1" x14ac:dyDescent="0.25">
      <c r="A21" s="84"/>
      <c r="B21" s="88"/>
      <c r="C21" s="95" t="s">
        <v>10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84"/>
    </row>
    <row r="22" spans="1:14" s="95" customFormat="1" x14ac:dyDescent="0.25">
      <c r="A22" s="84"/>
      <c r="B22" s="88"/>
      <c r="C22" s="95" t="s">
        <v>14</v>
      </c>
      <c r="D22" s="77">
        <v>0</v>
      </c>
      <c r="E22" s="77">
        <v>0.2</v>
      </c>
      <c r="F22" s="77">
        <v>0.27800000000000002</v>
      </c>
      <c r="G22" s="77">
        <v>2.8534882000000001E-2</v>
      </c>
      <c r="H22" s="77">
        <v>0.4</v>
      </c>
      <c r="I22" s="77">
        <v>0.51349999999999996</v>
      </c>
      <c r="J22" s="84"/>
    </row>
    <row r="23" spans="1:14" s="95" customFormat="1" x14ac:dyDescent="0.25">
      <c r="A23" s="84"/>
      <c r="B23" s="88"/>
      <c r="C23" s="96" t="s">
        <v>82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84"/>
    </row>
    <row r="24" spans="1:14" s="95" customFormat="1" x14ac:dyDescent="0.25">
      <c r="A24" s="84"/>
      <c r="B24" s="88"/>
      <c r="C24" s="96" t="s">
        <v>83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84"/>
    </row>
    <row r="25" spans="1:14" s="95" customFormat="1" x14ac:dyDescent="0.25">
      <c r="A25" s="84"/>
      <c r="B25" s="88"/>
      <c r="C25" s="96" t="s">
        <v>31</v>
      </c>
      <c r="D25" s="77">
        <v>0</v>
      </c>
      <c r="E25" s="77">
        <v>0.57209310499999999</v>
      </c>
      <c r="F25" s="77">
        <v>7.3325700000000007E-4</v>
      </c>
      <c r="G25" s="77">
        <v>0</v>
      </c>
      <c r="H25" s="77">
        <v>0</v>
      </c>
      <c r="I25" s="77">
        <v>0</v>
      </c>
      <c r="J25" s="84"/>
    </row>
    <row r="26" spans="1:14" s="95" customFormat="1" x14ac:dyDescent="0.25">
      <c r="A26" s="84"/>
      <c r="B26" s="88"/>
      <c r="C26" s="96" t="s">
        <v>17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84"/>
    </row>
    <row r="27" spans="1:14" s="95" customFormat="1" x14ac:dyDescent="0.25">
      <c r="A27" s="84"/>
      <c r="B27" s="88"/>
      <c r="C27" s="96" t="s">
        <v>18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84"/>
    </row>
    <row r="28" spans="1:14" s="95" customFormat="1" x14ac:dyDescent="0.25">
      <c r="A28" s="84"/>
      <c r="B28" s="88"/>
      <c r="C28" s="96" t="s">
        <v>19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84"/>
      <c r="K28" s="12"/>
      <c r="L28" s="12"/>
      <c r="M28" s="12"/>
      <c r="N28" s="12"/>
    </row>
    <row r="29" spans="1:14" s="95" customFormat="1" x14ac:dyDescent="0.25">
      <c r="A29" s="84"/>
      <c r="B29" s="88"/>
      <c r="C29" s="96" t="s">
        <v>12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84"/>
    </row>
    <row r="30" spans="1:14" s="95" customFormat="1" ht="15.75" thickBot="1" x14ac:dyDescent="0.3">
      <c r="A30" s="84"/>
      <c r="B30" s="89"/>
      <c r="C30" s="89" t="s">
        <v>20</v>
      </c>
      <c r="D30" s="78">
        <v>0</v>
      </c>
      <c r="E30" s="78">
        <v>0.77209310499999995</v>
      </c>
      <c r="F30" s="78">
        <v>0.27873325700000001</v>
      </c>
      <c r="G30" s="78">
        <v>2.8534882000000001E-2</v>
      </c>
      <c r="H30" s="78">
        <v>0.4</v>
      </c>
      <c r="I30" s="78">
        <v>0.51349999999999996</v>
      </c>
      <c r="J30" s="84"/>
    </row>
    <row r="31" spans="1:14" s="95" customFormat="1" x14ac:dyDescent="0.25">
      <c r="A31" s="84"/>
      <c r="B31" s="38" t="s">
        <v>36</v>
      </c>
      <c r="C31" s="95" t="s">
        <v>9</v>
      </c>
      <c r="D31" s="76">
        <v>0</v>
      </c>
      <c r="E31" s="76">
        <v>0</v>
      </c>
      <c r="F31" s="76">
        <v>10.844692214</v>
      </c>
      <c r="G31" s="76">
        <v>1.2878914159999999</v>
      </c>
      <c r="H31" s="76">
        <v>0.78422156500000006</v>
      </c>
      <c r="I31" s="76">
        <v>2.7702105499999998</v>
      </c>
      <c r="J31" s="84"/>
    </row>
    <row r="32" spans="1:14" s="95" customFormat="1" x14ac:dyDescent="0.25">
      <c r="A32" s="84"/>
      <c r="B32" s="38"/>
      <c r="C32" s="95" t="s">
        <v>88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84"/>
    </row>
    <row r="33" spans="1:14" s="95" customFormat="1" x14ac:dyDescent="0.25">
      <c r="A33" s="84"/>
      <c r="C33" s="95" t="s">
        <v>10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84"/>
    </row>
    <row r="34" spans="1:14" s="95" customFormat="1" x14ac:dyDescent="0.25">
      <c r="A34" s="84"/>
      <c r="C34" s="95" t="s">
        <v>14</v>
      </c>
      <c r="D34" s="77">
        <v>0</v>
      </c>
      <c r="E34" s="77">
        <v>0.4</v>
      </c>
      <c r="F34" s="77">
        <v>0</v>
      </c>
      <c r="G34" s="77">
        <v>0</v>
      </c>
      <c r="H34" s="77">
        <v>0.8</v>
      </c>
      <c r="I34" s="77">
        <v>0</v>
      </c>
      <c r="J34" s="84"/>
    </row>
    <row r="35" spans="1:14" s="95" customFormat="1" x14ac:dyDescent="0.25">
      <c r="A35" s="84"/>
      <c r="C35" s="96" t="s">
        <v>82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84"/>
    </row>
    <row r="36" spans="1:14" s="95" customFormat="1" x14ac:dyDescent="0.25">
      <c r="A36" s="84"/>
      <c r="C36" s="96" t="s">
        <v>83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84"/>
    </row>
    <row r="37" spans="1:14" s="95" customFormat="1" x14ac:dyDescent="0.25">
      <c r="A37" s="84"/>
      <c r="C37" s="96" t="s">
        <v>31</v>
      </c>
      <c r="D37" s="77">
        <v>0</v>
      </c>
      <c r="E37" s="77">
        <v>3.5444499999999998E-3</v>
      </c>
      <c r="F37" s="77">
        <v>2.2184849999999996E-3</v>
      </c>
      <c r="G37" s="77">
        <v>0</v>
      </c>
      <c r="H37" s="77">
        <v>0</v>
      </c>
      <c r="I37" s="77">
        <v>0</v>
      </c>
      <c r="J37" s="84"/>
    </row>
    <row r="38" spans="1:14" s="95" customFormat="1" x14ac:dyDescent="0.25">
      <c r="A38" s="84"/>
      <c r="C38" s="96" t="s">
        <v>17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84"/>
    </row>
    <row r="39" spans="1:14" s="95" customFormat="1" x14ac:dyDescent="0.25">
      <c r="A39" s="84"/>
      <c r="C39" s="96" t="s">
        <v>18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84"/>
      <c r="K39" s="38"/>
      <c r="L39" s="38"/>
      <c r="M39" s="38"/>
      <c r="N39" s="38"/>
    </row>
    <row r="40" spans="1:14" s="95" customFormat="1" x14ac:dyDescent="0.25">
      <c r="A40" s="84"/>
      <c r="C40" s="96" t="s">
        <v>19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84"/>
    </row>
    <row r="41" spans="1:14" s="95" customFormat="1" x14ac:dyDescent="0.25">
      <c r="A41" s="84"/>
      <c r="C41" s="96" t="s">
        <v>12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84"/>
    </row>
    <row r="42" spans="1:14" s="95" customFormat="1" ht="15.75" thickBot="1" x14ac:dyDescent="0.3">
      <c r="A42" s="84"/>
      <c r="B42" s="89"/>
      <c r="C42" s="89" t="s">
        <v>20</v>
      </c>
      <c r="D42" s="78">
        <v>0</v>
      </c>
      <c r="E42" s="78">
        <v>0.40354445</v>
      </c>
      <c r="F42" s="78">
        <v>10.846910699</v>
      </c>
      <c r="G42" s="78">
        <v>1.2878914159999999</v>
      </c>
      <c r="H42" s="78">
        <v>1.584221565</v>
      </c>
      <c r="I42" s="78">
        <v>2.7702105499999998</v>
      </c>
      <c r="J42" s="84"/>
    </row>
    <row r="43" spans="1:14" s="95" customFormat="1" x14ac:dyDescent="0.25">
      <c r="A43" s="84"/>
      <c r="B43" s="38" t="s">
        <v>35</v>
      </c>
      <c r="C43" s="95" t="s">
        <v>9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84"/>
    </row>
    <row r="44" spans="1:14" s="95" customFormat="1" x14ac:dyDescent="0.25">
      <c r="A44" s="84"/>
      <c r="B44" s="38"/>
      <c r="C44" s="95" t="s">
        <v>88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84"/>
    </row>
    <row r="45" spans="1:14" s="95" customFormat="1" x14ac:dyDescent="0.25">
      <c r="A45" s="84"/>
      <c r="C45" s="95" t="s">
        <v>10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84"/>
    </row>
    <row r="46" spans="1:14" s="95" customFormat="1" x14ac:dyDescent="0.25">
      <c r="A46" s="84"/>
      <c r="C46" s="95" t="s">
        <v>14</v>
      </c>
      <c r="D46" s="77">
        <v>0</v>
      </c>
      <c r="E46" s="77">
        <v>2.05486813</v>
      </c>
      <c r="F46" s="77">
        <v>0</v>
      </c>
      <c r="G46" s="77">
        <v>0</v>
      </c>
      <c r="H46" s="77">
        <v>9.483239652</v>
      </c>
      <c r="I46" s="77">
        <v>0</v>
      </c>
      <c r="J46" s="84"/>
    </row>
    <row r="47" spans="1:14" s="95" customFormat="1" x14ac:dyDescent="0.25">
      <c r="A47" s="84"/>
      <c r="C47" s="96" t="s">
        <v>82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84"/>
    </row>
    <row r="48" spans="1:14" s="95" customFormat="1" x14ac:dyDescent="0.25">
      <c r="A48" s="84"/>
      <c r="C48" s="96" t="s">
        <v>83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84"/>
    </row>
    <row r="49" spans="1:10" s="95" customFormat="1" x14ac:dyDescent="0.25">
      <c r="A49" s="84"/>
      <c r="C49" s="96" t="s">
        <v>31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84"/>
    </row>
    <row r="50" spans="1:10" s="95" customFormat="1" x14ac:dyDescent="0.25">
      <c r="A50" s="84"/>
      <c r="C50" s="96" t="s">
        <v>17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84"/>
    </row>
    <row r="51" spans="1:10" s="95" customFormat="1" x14ac:dyDescent="0.25">
      <c r="A51" s="84"/>
      <c r="C51" s="96" t="s">
        <v>18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84"/>
    </row>
    <row r="52" spans="1:10" s="95" customFormat="1" x14ac:dyDescent="0.25">
      <c r="A52" s="84"/>
      <c r="C52" s="96" t="s">
        <v>19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84"/>
    </row>
    <row r="53" spans="1:10" s="95" customFormat="1" x14ac:dyDescent="0.25">
      <c r="A53" s="84"/>
      <c r="C53" s="96" t="s">
        <v>12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84"/>
    </row>
    <row r="54" spans="1:10" s="95" customFormat="1" ht="15.75" thickBot="1" x14ac:dyDescent="0.3">
      <c r="A54" s="84"/>
      <c r="B54" s="89"/>
      <c r="C54" s="89" t="s">
        <v>20</v>
      </c>
      <c r="D54" s="78">
        <v>0</v>
      </c>
      <c r="E54" s="78">
        <v>2.05486813</v>
      </c>
      <c r="F54" s="78">
        <v>0</v>
      </c>
      <c r="G54" s="78">
        <v>0</v>
      </c>
      <c r="H54" s="78">
        <v>9.483239652</v>
      </c>
      <c r="I54" s="78">
        <v>0</v>
      </c>
      <c r="J54" s="84"/>
    </row>
    <row r="55" spans="1:10" s="95" customFormat="1" x14ac:dyDescent="0.25">
      <c r="A55" s="84"/>
      <c r="B55" s="38" t="s">
        <v>105</v>
      </c>
      <c r="C55" s="95" t="s">
        <v>9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84"/>
    </row>
    <row r="56" spans="1:10" s="95" customFormat="1" x14ac:dyDescent="0.25">
      <c r="A56" s="84"/>
      <c r="B56" s="38"/>
      <c r="C56" s="95" t="s">
        <v>88</v>
      </c>
      <c r="D56" s="172">
        <v>0</v>
      </c>
      <c r="E56" s="172">
        <v>0</v>
      </c>
      <c r="F56" s="172">
        <v>0</v>
      </c>
      <c r="G56" s="172">
        <v>0</v>
      </c>
      <c r="H56" s="172">
        <v>0</v>
      </c>
      <c r="I56" s="172">
        <v>0</v>
      </c>
      <c r="J56" s="84"/>
    </row>
    <row r="57" spans="1:10" s="95" customFormat="1" x14ac:dyDescent="0.25">
      <c r="A57" s="84"/>
      <c r="C57" s="95" t="s">
        <v>10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2">
        <v>0</v>
      </c>
      <c r="J57" s="84"/>
    </row>
    <row r="58" spans="1:10" s="95" customFormat="1" x14ac:dyDescent="0.25">
      <c r="A58" s="84"/>
      <c r="C58" s="95" t="s">
        <v>14</v>
      </c>
      <c r="D58" s="172">
        <v>0</v>
      </c>
      <c r="E58" s="172">
        <v>1.227144539</v>
      </c>
      <c r="F58" s="172">
        <v>0</v>
      </c>
      <c r="G58" s="172">
        <v>0</v>
      </c>
      <c r="H58" s="172">
        <v>3.4000000000000002E-2</v>
      </c>
      <c r="I58" s="172">
        <v>1.1000000000000001</v>
      </c>
      <c r="J58" s="84"/>
    </row>
    <row r="59" spans="1:10" s="95" customFormat="1" x14ac:dyDescent="0.25">
      <c r="A59" s="84"/>
      <c r="C59" s="96" t="s">
        <v>82</v>
      </c>
      <c r="D59" s="172">
        <v>0</v>
      </c>
      <c r="E59" s="172">
        <v>0</v>
      </c>
      <c r="F59" s="172">
        <v>0</v>
      </c>
      <c r="G59" s="172">
        <v>0</v>
      </c>
      <c r="H59" s="172">
        <v>0</v>
      </c>
      <c r="I59" s="172">
        <v>0</v>
      </c>
      <c r="J59" s="84"/>
    </row>
    <row r="60" spans="1:10" s="95" customFormat="1" x14ac:dyDescent="0.25">
      <c r="A60" s="84"/>
      <c r="C60" s="96" t="s">
        <v>83</v>
      </c>
      <c r="D60" s="172">
        <v>0</v>
      </c>
      <c r="E60" s="172">
        <v>0</v>
      </c>
      <c r="F60" s="172">
        <v>0</v>
      </c>
      <c r="G60" s="172">
        <v>0</v>
      </c>
      <c r="H60" s="172">
        <v>0</v>
      </c>
      <c r="I60" s="172">
        <v>0</v>
      </c>
      <c r="J60" s="84"/>
    </row>
    <row r="61" spans="1:10" s="95" customFormat="1" x14ac:dyDescent="0.25">
      <c r="A61" s="84"/>
      <c r="C61" s="96" t="s">
        <v>31</v>
      </c>
      <c r="D61" s="172">
        <v>0</v>
      </c>
      <c r="E61" s="172">
        <v>0.54438341400000001</v>
      </c>
      <c r="F61" s="172">
        <v>1.120612977</v>
      </c>
      <c r="G61" s="172">
        <v>0.73437422499999994</v>
      </c>
      <c r="H61" s="172">
        <v>0.32140993099999998</v>
      </c>
      <c r="I61" s="172">
        <v>0.37150616400000003</v>
      </c>
      <c r="J61" s="84"/>
    </row>
    <row r="62" spans="1:10" s="95" customFormat="1" x14ac:dyDescent="0.25">
      <c r="A62" s="84"/>
      <c r="C62" s="96" t="s">
        <v>17</v>
      </c>
      <c r="D62" s="172">
        <v>0</v>
      </c>
      <c r="E62" s="172">
        <v>0</v>
      </c>
      <c r="F62" s="172">
        <v>0</v>
      </c>
      <c r="G62" s="172">
        <v>0</v>
      </c>
      <c r="H62" s="172">
        <v>0</v>
      </c>
      <c r="I62" s="172">
        <v>0</v>
      </c>
      <c r="J62" s="84"/>
    </row>
    <row r="63" spans="1:10" s="95" customFormat="1" x14ac:dyDescent="0.25">
      <c r="A63" s="84"/>
      <c r="C63" s="96" t="s">
        <v>18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  <c r="I63" s="172">
        <v>0</v>
      </c>
      <c r="J63" s="84"/>
    </row>
    <row r="64" spans="1:10" s="95" customFormat="1" x14ac:dyDescent="0.25">
      <c r="A64" s="84"/>
      <c r="C64" s="96" t="s">
        <v>19</v>
      </c>
      <c r="D64" s="172">
        <v>0</v>
      </c>
      <c r="E64" s="172">
        <v>0</v>
      </c>
      <c r="F64" s="172">
        <v>0</v>
      </c>
      <c r="G64" s="172">
        <v>0</v>
      </c>
      <c r="H64" s="172">
        <v>0</v>
      </c>
      <c r="I64" s="172">
        <v>0</v>
      </c>
      <c r="J64" s="84"/>
    </row>
    <row r="65" spans="1:10" s="95" customFormat="1" x14ac:dyDescent="0.25">
      <c r="A65" s="84"/>
      <c r="C65" s="96" t="s">
        <v>12</v>
      </c>
      <c r="D65" s="172">
        <v>0</v>
      </c>
      <c r="E65" s="172">
        <v>0</v>
      </c>
      <c r="F65" s="172">
        <v>0</v>
      </c>
      <c r="G65" s="172">
        <v>0</v>
      </c>
      <c r="H65" s="172">
        <v>0</v>
      </c>
      <c r="I65" s="172">
        <v>0</v>
      </c>
      <c r="J65" s="84"/>
    </row>
    <row r="66" spans="1:10" s="95" customFormat="1" ht="15.75" thickBot="1" x14ac:dyDescent="0.3">
      <c r="A66" s="84"/>
      <c r="B66" s="89"/>
      <c r="C66" s="89" t="s">
        <v>20</v>
      </c>
      <c r="D66" s="168">
        <v>0</v>
      </c>
      <c r="E66" s="168">
        <v>1.7715279530000001</v>
      </c>
      <c r="F66" s="168">
        <v>1.120612977</v>
      </c>
      <c r="G66" s="168">
        <v>0.73437422499999994</v>
      </c>
      <c r="H66" s="168">
        <v>0.35540993100000001</v>
      </c>
      <c r="I66" s="168">
        <v>1.471506164</v>
      </c>
      <c r="J66" s="84"/>
    </row>
    <row r="67" spans="1:10" s="95" customFormat="1" x14ac:dyDescent="0.25">
      <c r="A67" s="84"/>
      <c r="B67" s="38" t="s">
        <v>38</v>
      </c>
      <c r="C67" s="95" t="s">
        <v>9</v>
      </c>
      <c r="D67" s="76">
        <v>0</v>
      </c>
      <c r="E67" s="76">
        <v>0</v>
      </c>
      <c r="F67" s="76">
        <v>0</v>
      </c>
      <c r="G67" s="76">
        <v>0.17054762199999998</v>
      </c>
      <c r="H67" s="76">
        <v>0.37854405300000005</v>
      </c>
      <c r="I67" s="76">
        <v>3.562437976</v>
      </c>
      <c r="J67" s="84"/>
    </row>
    <row r="68" spans="1:10" s="95" customFormat="1" x14ac:dyDescent="0.25">
      <c r="A68" s="84"/>
      <c r="B68" s="38"/>
      <c r="C68" s="95" t="s">
        <v>88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84"/>
    </row>
    <row r="69" spans="1:10" s="95" customFormat="1" x14ac:dyDescent="0.25">
      <c r="A69" s="84"/>
      <c r="C69" s="95" t="s">
        <v>10</v>
      </c>
      <c r="D69" s="77">
        <v>0</v>
      </c>
      <c r="E69" s="77">
        <v>0</v>
      </c>
      <c r="F69" s="77">
        <v>0</v>
      </c>
      <c r="G69" s="77">
        <v>0.270307452</v>
      </c>
      <c r="H69" s="77">
        <v>0</v>
      </c>
      <c r="I69" s="77">
        <v>0</v>
      </c>
      <c r="J69" s="84"/>
    </row>
    <row r="70" spans="1:10" s="95" customFormat="1" x14ac:dyDescent="0.25">
      <c r="A70" s="84"/>
      <c r="C70" s="95" t="s">
        <v>14</v>
      </c>
      <c r="D70" s="77">
        <v>0</v>
      </c>
      <c r="E70" s="77">
        <v>1.7000000000000001E-2</v>
      </c>
      <c r="F70" s="77">
        <v>0</v>
      </c>
      <c r="G70" s="77">
        <v>0</v>
      </c>
      <c r="H70" s="77">
        <v>0</v>
      </c>
      <c r="I70" s="77">
        <v>0</v>
      </c>
      <c r="J70" s="84"/>
    </row>
    <row r="71" spans="1:10" s="95" customFormat="1" x14ac:dyDescent="0.25">
      <c r="A71" s="84"/>
      <c r="C71" s="96" t="s">
        <v>82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84"/>
    </row>
    <row r="72" spans="1:10" s="95" customFormat="1" x14ac:dyDescent="0.25">
      <c r="A72" s="84"/>
      <c r="C72" s="96" t="s">
        <v>83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84"/>
    </row>
    <row r="73" spans="1:10" s="95" customFormat="1" x14ac:dyDescent="0.25">
      <c r="A73" s="84"/>
      <c r="C73" s="96" t="s">
        <v>31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84"/>
    </row>
    <row r="74" spans="1:10" s="95" customFormat="1" x14ac:dyDescent="0.25">
      <c r="A74" s="84"/>
      <c r="C74" s="96" t="s">
        <v>17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84"/>
    </row>
    <row r="75" spans="1:10" s="95" customFormat="1" x14ac:dyDescent="0.25">
      <c r="A75" s="84"/>
      <c r="C75" s="96" t="s">
        <v>18</v>
      </c>
      <c r="D75" s="77">
        <v>0</v>
      </c>
      <c r="E75" s="77">
        <v>0</v>
      </c>
      <c r="F75" s="77">
        <v>0</v>
      </c>
      <c r="G75" s="77">
        <v>0</v>
      </c>
      <c r="H75" s="77">
        <v>0</v>
      </c>
      <c r="I75" s="77">
        <v>0</v>
      </c>
      <c r="J75" s="84"/>
    </row>
    <row r="76" spans="1:10" s="95" customFormat="1" x14ac:dyDescent="0.25">
      <c r="A76" s="84"/>
      <c r="C76" s="96" t="s">
        <v>19</v>
      </c>
      <c r="D76" s="77">
        <v>0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84"/>
    </row>
    <row r="77" spans="1:10" s="95" customFormat="1" x14ac:dyDescent="0.25">
      <c r="A77" s="84"/>
      <c r="C77" s="96" t="s">
        <v>12</v>
      </c>
      <c r="D77" s="77">
        <v>0</v>
      </c>
      <c r="E77" s="77">
        <v>0</v>
      </c>
      <c r="F77" s="77">
        <v>0</v>
      </c>
      <c r="G77" s="77">
        <v>0</v>
      </c>
      <c r="H77" s="77">
        <v>0</v>
      </c>
      <c r="I77" s="77">
        <v>0</v>
      </c>
      <c r="J77" s="84"/>
    </row>
    <row r="78" spans="1:10" s="95" customFormat="1" ht="15.75" thickBot="1" x14ac:dyDescent="0.3">
      <c r="A78" s="84"/>
      <c r="B78" s="89"/>
      <c r="C78" s="89" t="s">
        <v>20</v>
      </c>
      <c r="D78" s="78">
        <v>0</v>
      </c>
      <c r="E78" s="78">
        <v>1.7000000000000001E-2</v>
      </c>
      <c r="F78" s="78">
        <v>0</v>
      </c>
      <c r="G78" s="78">
        <v>0.44085507400000001</v>
      </c>
      <c r="H78" s="78">
        <v>0.37854405300000005</v>
      </c>
      <c r="I78" s="78">
        <v>3.562437976</v>
      </c>
      <c r="J78" s="84"/>
    </row>
    <row r="79" spans="1:10" s="95" customFormat="1" x14ac:dyDescent="0.25">
      <c r="A79" s="84"/>
      <c r="B79" s="38" t="s">
        <v>39</v>
      </c>
      <c r="C79" s="95" t="s">
        <v>9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6">
        <v>0</v>
      </c>
      <c r="J79" s="84"/>
    </row>
    <row r="80" spans="1:10" s="95" customFormat="1" x14ac:dyDescent="0.25">
      <c r="A80" s="84"/>
      <c r="B80" s="38"/>
      <c r="C80" s="95" t="s">
        <v>88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84"/>
    </row>
    <row r="81" spans="1:10" s="95" customFormat="1" x14ac:dyDescent="0.25">
      <c r="A81" s="84"/>
      <c r="C81" s="95" t="s">
        <v>10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84"/>
    </row>
    <row r="82" spans="1:10" s="95" customFormat="1" x14ac:dyDescent="0.25">
      <c r="A82" s="84"/>
      <c r="C82" s="95" t="s">
        <v>14</v>
      </c>
      <c r="D82" s="77">
        <v>0</v>
      </c>
      <c r="E82" s="77">
        <v>0</v>
      </c>
      <c r="F82" s="77">
        <v>0</v>
      </c>
      <c r="G82" s="77">
        <v>0</v>
      </c>
      <c r="H82" s="77">
        <v>0</v>
      </c>
      <c r="I82" s="77">
        <v>0</v>
      </c>
      <c r="J82" s="84"/>
    </row>
    <row r="83" spans="1:10" s="95" customFormat="1" ht="15" customHeight="1" x14ac:dyDescent="0.25">
      <c r="A83" s="84"/>
      <c r="C83" s="96" t="s">
        <v>82</v>
      </c>
      <c r="D83" s="77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84"/>
    </row>
    <row r="84" spans="1:10" s="95" customFormat="1" ht="15" customHeight="1" x14ac:dyDescent="0.25">
      <c r="A84" s="84"/>
      <c r="C84" s="96" t="s">
        <v>83</v>
      </c>
      <c r="D84" s="77">
        <v>0</v>
      </c>
      <c r="E84" s="77">
        <v>0</v>
      </c>
      <c r="F84" s="77">
        <v>0</v>
      </c>
      <c r="G84" s="77">
        <v>0</v>
      </c>
      <c r="H84" s="77">
        <v>0</v>
      </c>
      <c r="I84" s="77">
        <v>0</v>
      </c>
      <c r="J84" s="84"/>
    </row>
    <row r="85" spans="1:10" s="95" customFormat="1" x14ac:dyDescent="0.25">
      <c r="A85" s="84"/>
      <c r="C85" s="96" t="s">
        <v>31</v>
      </c>
      <c r="D85" s="77">
        <v>0</v>
      </c>
      <c r="E85" s="77">
        <v>0</v>
      </c>
      <c r="F85" s="77">
        <v>0</v>
      </c>
      <c r="G85" s="77">
        <v>0</v>
      </c>
      <c r="H85" s="77">
        <v>0</v>
      </c>
      <c r="I85" s="77">
        <v>0</v>
      </c>
      <c r="J85" s="84"/>
    </row>
    <row r="86" spans="1:10" s="95" customFormat="1" x14ac:dyDescent="0.25">
      <c r="A86" s="84"/>
      <c r="C86" s="96" t="s">
        <v>17</v>
      </c>
      <c r="D86" s="77">
        <v>0</v>
      </c>
      <c r="E86" s="77">
        <v>0</v>
      </c>
      <c r="F86" s="77">
        <v>0</v>
      </c>
      <c r="G86" s="77">
        <v>0</v>
      </c>
      <c r="H86" s="77">
        <v>0</v>
      </c>
      <c r="I86" s="77">
        <v>0</v>
      </c>
      <c r="J86" s="84"/>
    </row>
    <row r="87" spans="1:10" s="95" customFormat="1" x14ac:dyDescent="0.25">
      <c r="A87" s="84"/>
      <c r="C87" s="96" t="s">
        <v>18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84"/>
    </row>
    <row r="88" spans="1:10" s="95" customFormat="1" x14ac:dyDescent="0.25">
      <c r="A88" s="84"/>
      <c r="C88" s="96" t="s">
        <v>19</v>
      </c>
      <c r="D88" s="77">
        <v>0</v>
      </c>
      <c r="E88" s="77">
        <v>0</v>
      </c>
      <c r="F88" s="77">
        <v>0</v>
      </c>
      <c r="G88" s="77">
        <v>0</v>
      </c>
      <c r="H88" s="77">
        <v>0</v>
      </c>
      <c r="I88" s="77">
        <v>0</v>
      </c>
      <c r="J88" s="84"/>
    </row>
    <row r="89" spans="1:10" s="95" customFormat="1" x14ac:dyDescent="0.25">
      <c r="A89" s="84"/>
      <c r="C89" s="96" t="s">
        <v>12</v>
      </c>
      <c r="D89" s="77">
        <v>0</v>
      </c>
      <c r="E89" s="77">
        <v>0</v>
      </c>
      <c r="F89" s="77">
        <v>0</v>
      </c>
      <c r="G89" s="77">
        <v>0</v>
      </c>
      <c r="H89" s="77">
        <v>0</v>
      </c>
      <c r="I89" s="77">
        <v>0</v>
      </c>
      <c r="J89" s="84"/>
    </row>
    <row r="90" spans="1:10" s="95" customFormat="1" ht="15.75" thickBot="1" x14ac:dyDescent="0.3">
      <c r="A90" s="84"/>
      <c r="B90" s="89"/>
      <c r="C90" s="89" t="s">
        <v>20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84"/>
    </row>
    <row r="91" spans="1:10" s="95" customFormat="1" x14ac:dyDescent="0.25">
      <c r="A91" s="84"/>
      <c r="B91" s="38" t="s">
        <v>40</v>
      </c>
      <c r="C91" s="95" t="s">
        <v>9</v>
      </c>
      <c r="D91" s="76">
        <v>0</v>
      </c>
      <c r="E91" s="76">
        <v>0</v>
      </c>
      <c r="F91" s="76">
        <v>0</v>
      </c>
      <c r="G91" s="76">
        <v>0</v>
      </c>
      <c r="H91" s="76">
        <v>0</v>
      </c>
      <c r="I91" s="76">
        <v>0</v>
      </c>
      <c r="J91" s="84"/>
    </row>
    <row r="92" spans="1:10" s="95" customFormat="1" x14ac:dyDescent="0.25">
      <c r="A92" s="84"/>
      <c r="B92" s="38"/>
      <c r="C92" s="95" t="s">
        <v>88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84"/>
    </row>
    <row r="93" spans="1:10" s="95" customFormat="1" x14ac:dyDescent="0.25">
      <c r="A93" s="84"/>
      <c r="C93" s="95" t="s">
        <v>10</v>
      </c>
      <c r="D93" s="77">
        <v>0</v>
      </c>
      <c r="E93" s="77">
        <v>0</v>
      </c>
      <c r="F93" s="77">
        <v>0</v>
      </c>
      <c r="G93" s="77">
        <v>0</v>
      </c>
      <c r="H93" s="77">
        <v>0</v>
      </c>
      <c r="I93" s="77">
        <v>0</v>
      </c>
      <c r="J93" s="84"/>
    </row>
    <row r="94" spans="1:10" s="95" customFormat="1" x14ac:dyDescent="0.25">
      <c r="A94" s="84"/>
      <c r="C94" s="95" t="s">
        <v>14</v>
      </c>
      <c r="D94" s="77">
        <v>0</v>
      </c>
      <c r="E94" s="77">
        <v>0</v>
      </c>
      <c r="F94" s="77">
        <v>0</v>
      </c>
      <c r="G94" s="77">
        <v>0</v>
      </c>
      <c r="H94" s="77">
        <v>0</v>
      </c>
      <c r="I94" s="77">
        <v>0</v>
      </c>
      <c r="J94" s="84"/>
    </row>
    <row r="95" spans="1:10" s="95" customFormat="1" x14ac:dyDescent="0.25">
      <c r="A95" s="84"/>
      <c r="C95" s="96" t="s">
        <v>82</v>
      </c>
      <c r="D95" s="77">
        <v>0</v>
      </c>
      <c r="E95" s="77">
        <v>0</v>
      </c>
      <c r="F95" s="77">
        <v>0</v>
      </c>
      <c r="G95" s="77">
        <v>0</v>
      </c>
      <c r="H95" s="77">
        <v>0</v>
      </c>
      <c r="I95" s="77">
        <v>0</v>
      </c>
      <c r="J95" s="84"/>
    </row>
    <row r="96" spans="1:10" s="95" customFormat="1" x14ac:dyDescent="0.25">
      <c r="A96" s="84"/>
      <c r="C96" s="96" t="s">
        <v>83</v>
      </c>
      <c r="D96" s="77">
        <v>0</v>
      </c>
      <c r="E96" s="77">
        <v>0</v>
      </c>
      <c r="F96" s="77">
        <v>0</v>
      </c>
      <c r="G96" s="77">
        <v>0</v>
      </c>
      <c r="H96" s="77">
        <v>0</v>
      </c>
      <c r="I96" s="77">
        <v>0</v>
      </c>
      <c r="J96" s="84"/>
    </row>
    <row r="97" spans="1:10" s="95" customFormat="1" x14ac:dyDescent="0.25">
      <c r="A97" s="84"/>
      <c r="C97" s="96" t="s">
        <v>31</v>
      </c>
      <c r="D97" s="77">
        <v>0</v>
      </c>
      <c r="E97" s="77">
        <v>5.1642896000000001E-2</v>
      </c>
      <c r="F97" s="77">
        <v>1.8680772000000002E-2</v>
      </c>
      <c r="G97" s="77">
        <v>0</v>
      </c>
      <c r="H97" s="77">
        <v>3.5006970000000001E-3</v>
      </c>
      <c r="I97" s="77">
        <v>6.6334686000000004E-2</v>
      </c>
      <c r="J97" s="84"/>
    </row>
    <row r="98" spans="1:10" s="95" customFormat="1" x14ac:dyDescent="0.25">
      <c r="A98" s="84"/>
      <c r="C98" s="96" t="s">
        <v>17</v>
      </c>
      <c r="D98" s="77">
        <v>0</v>
      </c>
      <c r="E98" s="77">
        <v>0</v>
      </c>
      <c r="F98" s="77">
        <v>0</v>
      </c>
      <c r="G98" s="77">
        <v>0</v>
      </c>
      <c r="H98" s="77">
        <v>0</v>
      </c>
      <c r="I98" s="77">
        <v>0</v>
      </c>
      <c r="J98" s="84"/>
    </row>
    <row r="99" spans="1:10" s="95" customFormat="1" x14ac:dyDescent="0.25">
      <c r="A99" s="84"/>
      <c r="C99" s="96" t="s">
        <v>18</v>
      </c>
      <c r="D99" s="77">
        <v>0</v>
      </c>
      <c r="E99" s="77">
        <v>0</v>
      </c>
      <c r="F99" s="77">
        <v>0</v>
      </c>
      <c r="G99" s="77">
        <v>0</v>
      </c>
      <c r="H99" s="77">
        <v>0</v>
      </c>
      <c r="I99" s="77">
        <v>0</v>
      </c>
      <c r="J99" s="84"/>
    </row>
    <row r="100" spans="1:10" s="95" customFormat="1" x14ac:dyDescent="0.25">
      <c r="A100" s="84"/>
      <c r="C100" s="96" t="s">
        <v>19</v>
      </c>
      <c r="D100" s="77">
        <v>0</v>
      </c>
      <c r="E100" s="77">
        <v>0</v>
      </c>
      <c r="F100" s="77">
        <v>0</v>
      </c>
      <c r="G100" s="77">
        <v>0</v>
      </c>
      <c r="H100" s="77">
        <v>0</v>
      </c>
      <c r="I100" s="77">
        <v>0</v>
      </c>
      <c r="J100" s="84"/>
    </row>
    <row r="101" spans="1:10" s="95" customFormat="1" x14ac:dyDescent="0.25">
      <c r="A101" s="84"/>
      <c r="C101" s="96" t="s">
        <v>12</v>
      </c>
      <c r="D101" s="77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84"/>
    </row>
    <row r="102" spans="1:10" s="95" customFormat="1" ht="15.75" thickBot="1" x14ac:dyDescent="0.3">
      <c r="A102" s="84"/>
      <c r="B102" s="89"/>
      <c r="C102" s="89" t="s">
        <v>20</v>
      </c>
      <c r="D102" s="78">
        <v>0</v>
      </c>
      <c r="E102" s="78">
        <v>5.1642896000000001E-2</v>
      </c>
      <c r="F102" s="78">
        <v>1.8680772000000002E-2</v>
      </c>
      <c r="G102" s="78">
        <v>0</v>
      </c>
      <c r="H102" s="78">
        <v>3.5006970000000001E-3</v>
      </c>
      <c r="I102" s="78">
        <v>6.6334686000000004E-2</v>
      </c>
      <c r="J102" s="84"/>
    </row>
    <row r="103" spans="1:10" s="95" customFormat="1" x14ac:dyDescent="0.25">
      <c r="A103" s="84"/>
      <c r="B103" s="38" t="s">
        <v>41</v>
      </c>
      <c r="C103" s="95" t="s">
        <v>9</v>
      </c>
      <c r="D103" s="76">
        <v>0</v>
      </c>
      <c r="E103" s="76">
        <v>0</v>
      </c>
      <c r="F103" s="76">
        <v>0</v>
      </c>
      <c r="G103" s="76">
        <v>0</v>
      </c>
      <c r="H103" s="76">
        <v>0</v>
      </c>
      <c r="I103" s="76">
        <v>0</v>
      </c>
      <c r="J103" s="84"/>
    </row>
    <row r="104" spans="1:10" s="95" customFormat="1" x14ac:dyDescent="0.25">
      <c r="A104" s="84"/>
      <c r="B104" s="38"/>
      <c r="C104" s="95" t="s">
        <v>88</v>
      </c>
      <c r="D104" s="77">
        <v>0</v>
      </c>
      <c r="E104" s="77">
        <v>0</v>
      </c>
      <c r="F104" s="77">
        <v>0</v>
      </c>
      <c r="G104" s="77">
        <v>0</v>
      </c>
      <c r="H104" s="77">
        <v>0</v>
      </c>
      <c r="I104" s="77">
        <v>0</v>
      </c>
      <c r="J104" s="84"/>
    </row>
    <row r="105" spans="1:10" s="95" customFormat="1" x14ac:dyDescent="0.25">
      <c r="A105" s="84"/>
      <c r="C105" s="95" t="s">
        <v>10</v>
      </c>
      <c r="D105" s="77">
        <v>0</v>
      </c>
      <c r="E105" s="77">
        <v>0</v>
      </c>
      <c r="F105" s="77">
        <v>0</v>
      </c>
      <c r="G105" s="77">
        <v>0</v>
      </c>
      <c r="H105" s="77">
        <v>0</v>
      </c>
      <c r="I105" s="77">
        <v>0</v>
      </c>
      <c r="J105" s="84"/>
    </row>
    <row r="106" spans="1:10" s="95" customFormat="1" x14ac:dyDescent="0.25">
      <c r="A106" s="84"/>
      <c r="C106" s="95" t="s">
        <v>14</v>
      </c>
      <c r="D106" s="77">
        <v>0</v>
      </c>
      <c r="E106" s="77">
        <v>0.1</v>
      </c>
      <c r="F106" s="77">
        <v>9.0999999999999998E-2</v>
      </c>
      <c r="G106" s="77">
        <v>0</v>
      </c>
      <c r="H106" s="77">
        <v>0.2</v>
      </c>
      <c r="I106" s="77">
        <v>0</v>
      </c>
      <c r="J106" s="84"/>
    </row>
    <row r="107" spans="1:10" s="95" customFormat="1" x14ac:dyDescent="0.25">
      <c r="A107" s="84"/>
      <c r="C107" s="96" t="s">
        <v>82</v>
      </c>
      <c r="D107" s="77">
        <v>0</v>
      </c>
      <c r="E107" s="77">
        <v>0</v>
      </c>
      <c r="F107" s="77">
        <v>0</v>
      </c>
      <c r="G107" s="77">
        <v>0</v>
      </c>
      <c r="H107" s="77">
        <v>0</v>
      </c>
      <c r="I107" s="77">
        <v>0</v>
      </c>
      <c r="J107" s="84"/>
    </row>
    <row r="108" spans="1:10" s="95" customFormat="1" x14ac:dyDescent="0.25">
      <c r="A108" s="84"/>
      <c r="C108" s="96" t="s">
        <v>83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J108" s="84"/>
    </row>
    <row r="109" spans="1:10" s="95" customFormat="1" x14ac:dyDescent="0.25">
      <c r="A109" s="84"/>
      <c r="C109" s="96" t="s">
        <v>31</v>
      </c>
      <c r="D109" s="77">
        <v>0</v>
      </c>
      <c r="E109" s="77">
        <v>1.0950172999999999E-2</v>
      </c>
      <c r="F109" s="77">
        <v>0.296785786</v>
      </c>
      <c r="G109" s="77">
        <v>0</v>
      </c>
      <c r="H109" s="77">
        <v>0</v>
      </c>
      <c r="I109" s="77">
        <v>0</v>
      </c>
      <c r="J109" s="84"/>
    </row>
    <row r="110" spans="1:10" s="95" customFormat="1" x14ac:dyDescent="0.25">
      <c r="A110" s="84"/>
      <c r="C110" s="96" t="s">
        <v>17</v>
      </c>
      <c r="D110" s="77">
        <v>0</v>
      </c>
      <c r="E110" s="77">
        <v>0</v>
      </c>
      <c r="F110" s="77">
        <v>0</v>
      </c>
      <c r="G110" s="77">
        <v>0</v>
      </c>
      <c r="H110" s="77">
        <v>0</v>
      </c>
      <c r="I110" s="77">
        <v>0</v>
      </c>
      <c r="J110" s="84"/>
    </row>
    <row r="111" spans="1:10" s="95" customFormat="1" x14ac:dyDescent="0.25">
      <c r="A111" s="84"/>
      <c r="C111" s="96" t="s">
        <v>18</v>
      </c>
      <c r="D111" s="77">
        <v>0</v>
      </c>
      <c r="E111" s="77">
        <v>0</v>
      </c>
      <c r="F111" s="77">
        <v>0</v>
      </c>
      <c r="G111" s="77">
        <v>0</v>
      </c>
      <c r="H111" s="77">
        <v>0</v>
      </c>
      <c r="I111" s="77">
        <v>0</v>
      </c>
      <c r="J111" s="84"/>
    </row>
    <row r="112" spans="1:10" s="95" customFormat="1" x14ac:dyDescent="0.25">
      <c r="A112" s="84"/>
      <c r="C112" s="96" t="s">
        <v>19</v>
      </c>
      <c r="D112" s="77">
        <v>0</v>
      </c>
      <c r="E112" s="77">
        <v>0</v>
      </c>
      <c r="F112" s="77">
        <v>0</v>
      </c>
      <c r="G112" s="77">
        <v>0</v>
      </c>
      <c r="H112" s="77">
        <v>0</v>
      </c>
      <c r="I112" s="77">
        <v>0</v>
      </c>
      <c r="J112" s="84"/>
    </row>
    <row r="113" spans="1:10" s="95" customFormat="1" x14ac:dyDescent="0.25">
      <c r="A113" s="84"/>
      <c r="C113" s="96" t="s">
        <v>12</v>
      </c>
      <c r="D113" s="77">
        <v>0</v>
      </c>
      <c r="E113" s="77">
        <v>0</v>
      </c>
      <c r="F113" s="77">
        <v>0</v>
      </c>
      <c r="G113" s="77">
        <v>0</v>
      </c>
      <c r="H113" s="77">
        <v>0</v>
      </c>
      <c r="I113" s="77">
        <v>0</v>
      </c>
      <c r="J113" s="84"/>
    </row>
    <row r="114" spans="1:10" s="95" customFormat="1" ht="15.75" thickBot="1" x14ac:dyDescent="0.3">
      <c r="A114" s="84"/>
      <c r="B114" s="89"/>
      <c r="C114" s="89" t="s">
        <v>20</v>
      </c>
      <c r="D114" s="78">
        <v>0</v>
      </c>
      <c r="E114" s="78">
        <v>0.110950173</v>
      </c>
      <c r="F114" s="78">
        <v>0.38778578600000002</v>
      </c>
      <c r="G114" s="78">
        <v>0</v>
      </c>
      <c r="H114" s="78">
        <v>0.2</v>
      </c>
      <c r="I114" s="78">
        <v>0</v>
      </c>
      <c r="J114" s="84"/>
    </row>
    <row r="115" spans="1:10" s="95" customFormat="1" x14ac:dyDescent="0.25">
      <c r="A115" s="84"/>
      <c r="B115" s="38" t="s">
        <v>107</v>
      </c>
      <c r="C115" s="95" t="s">
        <v>9</v>
      </c>
      <c r="D115" s="173">
        <v>0</v>
      </c>
      <c r="E115" s="173">
        <v>0</v>
      </c>
      <c r="F115" s="173">
        <v>0</v>
      </c>
      <c r="G115" s="173">
        <v>0</v>
      </c>
      <c r="H115" s="173">
        <v>0</v>
      </c>
      <c r="I115" s="173">
        <v>0</v>
      </c>
      <c r="J115" s="84"/>
    </row>
    <row r="116" spans="1:10" s="95" customFormat="1" x14ac:dyDescent="0.25">
      <c r="A116" s="84"/>
      <c r="B116" s="38"/>
      <c r="C116" s="95" t="s">
        <v>88</v>
      </c>
      <c r="D116" s="172">
        <v>0</v>
      </c>
      <c r="E116" s="172">
        <v>0</v>
      </c>
      <c r="F116" s="172">
        <v>0</v>
      </c>
      <c r="G116" s="172">
        <v>0</v>
      </c>
      <c r="H116" s="172">
        <v>0</v>
      </c>
      <c r="I116" s="172">
        <v>0</v>
      </c>
      <c r="J116" s="84"/>
    </row>
    <row r="117" spans="1:10" s="95" customFormat="1" x14ac:dyDescent="0.25">
      <c r="A117" s="84"/>
      <c r="C117" s="95" t="s">
        <v>10</v>
      </c>
      <c r="D117" s="172">
        <v>0</v>
      </c>
      <c r="E117" s="172">
        <v>0</v>
      </c>
      <c r="F117" s="172">
        <v>0</v>
      </c>
      <c r="G117" s="172">
        <v>0</v>
      </c>
      <c r="H117" s="172">
        <v>0</v>
      </c>
      <c r="I117" s="172">
        <v>0</v>
      </c>
      <c r="J117" s="84"/>
    </row>
    <row r="118" spans="1:10" s="95" customFormat="1" x14ac:dyDescent="0.25">
      <c r="A118" s="84"/>
      <c r="C118" s="95" t="s">
        <v>14</v>
      </c>
      <c r="D118" s="172">
        <v>0</v>
      </c>
      <c r="E118" s="172">
        <v>0.67998733100000008</v>
      </c>
      <c r="F118" s="172">
        <v>0</v>
      </c>
      <c r="G118" s="172">
        <v>0</v>
      </c>
      <c r="H118" s="172">
        <v>0.41683728200000003</v>
      </c>
      <c r="I118" s="172">
        <v>0</v>
      </c>
      <c r="J118" s="84"/>
    </row>
    <row r="119" spans="1:10" s="95" customFormat="1" x14ac:dyDescent="0.25">
      <c r="A119" s="84"/>
      <c r="C119" s="96" t="s">
        <v>82</v>
      </c>
      <c r="D119" s="172">
        <v>0</v>
      </c>
      <c r="E119" s="172">
        <v>0</v>
      </c>
      <c r="F119" s="172">
        <v>0</v>
      </c>
      <c r="G119" s="172">
        <v>0</v>
      </c>
      <c r="H119" s="172">
        <v>0</v>
      </c>
      <c r="I119" s="172">
        <v>0</v>
      </c>
      <c r="J119" s="84"/>
    </row>
    <row r="120" spans="1:10" s="95" customFormat="1" x14ac:dyDescent="0.25">
      <c r="A120" s="84"/>
      <c r="C120" s="96" t="s">
        <v>83</v>
      </c>
      <c r="D120" s="172">
        <v>0</v>
      </c>
      <c r="E120" s="172">
        <v>0</v>
      </c>
      <c r="F120" s="172">
        <v>0</v>
      </c>
      <c r="G120" s="172">
        <v>0</v>
      </c>
      <c r="H120" s="172">
        <v>0</v>
      </c>
      <c r="I120" s="172">
        <v>0</v>
      </c>
      <c r="J120" s="84"/>
    </row>
    <row r="121" spans="1:10" s="95" customFormat="1" x14ac:dyDescent="0.25">
      <c r="A121" s="84"/>
      <c r="C121" s="96" t="s">
        <v>31</v>
      </c>
      <c r="D121" s="172">
        <v>0</v>
      </c>
      <c r="E121" s="172">
        <v>1.4406213289999998</v>
      </c>
      <c r="F121" s="172">
        <v>2.8498730249999999</v>
      </c>
      <c r="G121" s="172">
        <v>1.24</v>
      </c>
      <c r="H121" s="172">
        <v>1.1439999999999999</v>
      </c>
      <c r="I121" s="172">
        <v>1.914020203</v>
      </c>
      <c r="J121" s="84"/>
    </row>
    <row r="122" spans="1:10" s="95" customFormat="1" x14ac:dyDescent="0.25">
      <c r="A122" s="84"/>
      <c r="C122" s="96" t="s">
        <v>17</v>
      </c>
      <c r="D122" s="172">
        <v>0</v>
      </c>
      <c r="E122" s="172">
        <v>0</v>
      </c>
      <c r="F122" s="172">
        <v>0</v>
      </c>
      <c r="G122" s="172">
        <v>0</v>
      </c>
      <c r="H122" s="172">
        <v>0</v>
      </c>
      <c r="I122" s="172">
        <v>0</v>
      </c>
      <c r="J122" s="84"/>
    </row>
    <row r="123" spans="1:10" s="95" customFormat="1" x14ac:dyDescent="0.25">
      <c r="A123" s="84"/>
      <c r="C123" s="96" t="s">
        <v>18</v>
      </c>
      <c r="D123" s="172">
        <v>0</v>
      </c>
      <c r="E123" s="172">
        <v>0</v>
      </c>
      <c r="F123" s="172">
        <v>0</v>
      </c>
      <c r="G123" s="172">
        <v>0</v>
      </c>
      <c r="H123" s="172">
        <v>0</v>
      </c>
      <c r="I123" s="172">
        <v>0</v>
      </c>
      <c r="J123" s="84"/>
    </row>
    <row r="124" spans="1:10" s="95" customFormat="1" x14ac:dyDescent="0.25">
      <c r="A124" s="84"/>
      <c r="C124" s="96" t="s">
        <v>19</v>
      </c>
      <c r="D124" s="172">
        <v>0</v>
      </c>
      <c r="E124" s="172">
        <v>0</v>
      </c>
      <c r="F124" s="172">
        <v>0</v>
      </c>
      <c r="G124" s="172">
        <v>0</v>
      </c>
      <c r="H124" s="172">
        <v>0</v>
      </c>
      <c r="I124" s="172">
        <v>0</v>
      </c>
      <c r="J124" s="84"/>
    </row>
    <row r="125" spans="1:10" s="95" customFormat="1" x14ac:dyDescent="0.25">
      <c r="A125" s="84"/>
      <c r="C125" s="96" t="s">
        <v>12</v>
      </c>
      <c r="D125" s="172">
        <v>0</v>
      </c>
      <c r="E125" s="172">
        <v>0</v>
      </c>
      <c r="F125" s="172">
        <v>0</v>
      </c>
      <c r="G125" s="172">
        <v>0</v>
      </c>
      <c r="H125" s="172">
        <v>0</v>
      </c>
      <c r="I125" s="172">
        <v>0</v>
      </c>
      <c r="J125" s="84"/>
    </row>
    <row r="126" spans="1:10" s="95" customFormat="1" ht="15.75" thickBot="1" x14ac:dyDescent="0.3">
      <c r="A126" s="84"/>
      <c r="B126" s="89"/>
      <c r="C126" s="89" t="s">
        <v>20</v>
      </c>
      <c r="D126" s="78">
        <v>0</v>
      </c>
      <c r="E126" s="78">
        <v>2.1206086600000003</v>
      </c>
      <c r="F126" s="78">
        <v>2.8498730249999999</v>
      </c>
      <c r="G126" s="78">
        <v>1.24</v>
      </c>
      <c r="H126" s="78">
        <v>1.560837282</v>
      </c>
      <c r="I126" s="78">
        <v>1.914020203</v>
      </c>
      <c r="J126" s="84"/>
    </row>
    <row r="127" spans="1:10" s="95" customFormat="1" x14ac:dyDescent="0.25">
      <c r="A127" s="84"/>
      <c r="B127" s="38" t="s">
        <v>106</v>
      </c>
      <c r="C127" s="95" t="s">
        <v>9</v>
      </c>
      <c r="D127" s="168">
        <v>0</v>
      </c>
      <c r="E127" s="168">
        <v>0</v>
      </c>
      <c r="F127" s="168">
        <v>0</v>
      </c>
      <c r="G127" s="168">
        <v>0</v>
      </c>
      <c r="H127" s="168">
        <v>0</v>
      </c>
      <c r="I127" s="168">
        <v>0</v>
      </c>
      <c r="J127" s="84"/>
    </row>
    <row r="128" spans="1:10" s="95" customFormat="1" x14ac:dyDescent="0.25">
      <c r="A128" s="84"/>
      <c r="B128" s="38"/>
      <c r="C128" s="95" t="s">
        <v>88</v>
      </c>
      <c r="D128" s="168">
        <v>0</v>
      </c>
      <c r="E128" s="168">
        <v>0</v>
      </c>
      <c r="F128" s="168">
        <v>0</v>
      </c>
      <c r="G128" s="168">
        <v>0</v>
      </c>
      <c r="H128" s="168">
        <v>0</v>
      </c>
      <c r="I128" s="168">
        <v>0</v>
      </c>
      <c r="J128" s="84"/>
    </row>
    <row r="129" spans="1:10" s="95" customFormat="1" x14ac:dyDescent="0.25">
      <c r="A129" s="84"/>
      <c r="C129" s="95" t="s">
        <v>10</v>
      </c>
      <c r="D129" s="168">
        <v>0</v>
      </c>
      <c r="E129" s="168">
        <v>0</v>
      </c>
      <c r="F129" s="168">
        <v>0</v>
      </c>
      <c r="G129" s="168">
        <v>0</v>
      </c>
      <c r="H129" s="168">
        <v>0</v>
      </c>
      <c r="I129" s="168">
        <v>0</v>
      </c>
      <c r="J129" s="84"/>
    </row>
    <row r="130" spans="1:10" s="95" customFormat="1" x14ac:dyDescent="0.25">
      <c r="A130" s="84"/>
      <c r="C130" s="95" t="s">
        <v>14</v>
      </c>
      <c r="D130" s="168">
        <v>0</v>
      </c>
      <c r="E130" s="168">
        <v>0</v>
      </c>
      <c r="F130" s="168">
        <v>0</v>
      </c>
      <c r="G130" s="168">
        <v>0</v>
      </c>
      <c r="H130" s="168">
        <v>0</v>
      </c>
      <c r="I130" s="168">
        <v>0</v>
      </c>
      <c r="J130" s="84"/>
    </row>
    <row r="131" spans="1:10" s="95" customFormat="1" x14ac:dyDescent="0.25">
      <c r="A131" s="84"/>
      <c r="C131" s="96" t="s">
        <v>82</v>
      </c>
      <c r="D131" s="168">
        <v>0</v>
      </c>
      <c r="E131" s="168">
        <v>0</v>
      </c>
      <c r="F131" s="168">
        <v>0</v>
      </c>
      <c r="G131" s="168">
        <v>0</v>
      </c>
      <c r="H131" s="168">
        <v>0</v>
      </c>
      <c r="I131" s="168">
        <v>0</v>
      </c>
      <c r="J131" s="84"/>
    </row>
    <row r="132" spans="1:10" s="95" customFormat="1" x14ac:dyDescent="0.25">
      <c r="A132" s="84"/>
      <c r="C132" s="96" t="s">
        <v>83</v>
      </c>
      <c r="D132" s="168">
        <v>0</v>
      </c>
      <c r="E132" s="168">
        <v>0</v>
      </c>
      <c r="F132" s="168">
        <v>0</v>
      </c>
      <c r="G132" s="168">
        <v>0</v>
      </c>
      <c r="H132" s="168">
        <v>0</v>
      </c>
      <c r="I132" s="168">
        <v>0</v>
      </c>
      <c r="J132" s="84"/>
    </row>
    <row r="133" spans="1:10" s="95" customFormat="1" x14ac:dyDescent="0.25">
      <c r="A133" s="84"/>
      <c r="C133" s="96" t="s">
        <v>31</v>
      </c>
      <c r="D133" s="168">
        <v>0</v>
      </c>
      <c r="E133" s="168">
        <v>0</v>
      </c>
      <c r="F133" s="168">
        <v>0</v>
      </c>
      <c r="G133" s="168">
        <v>0</v>
      </c>
      <c r="H133" s="168">
        <v>0</v>
      </c>
      <c r="I133" s="168">
        <v>0</v>
      </c>
      <c r="J133" s="84"/>
    </row>
    <row r="134" spans="1:10" s="95" customFormat="1" x14ac:dyDescent="0.25">
      <c r="A134" s="84"/>
      <c r="C134" s="96" t="s">
        <v>17</v>
      </c>
      <c r="D134" s="168">
        <v>0</v>
      </c>
      <c r="E134" s="168">
        <v>0</v>
      </c>
      <c r="F134" s="168">
        <v>0</v>
      </c>
      <c r="G134" s="168">
        <v>0</v>
      </c>
      <c r="H134" s="168">
        <v>0</v>
      </c>
      <c r="I134" s="168">
        <v>0</v>
      </c>
      <c r="J134" s="84"/>
    </row>
    <row r="135" spans="1:10" s="95" customFormat="1" x14ac:dyDescent="0.25">
      <c r="A135" s="84"/>
      <c r="C135" s="96" t="s">
        <v>18</v>
      </c>
      <c r="D135" s="168">
        <v>0</v>
      </c>
      <c r="E135" s="168">
        <v>0</v>
      </c>
      <c r="F135" s="168">
        <v>0</v>
      </c>
      <c r="G135" s="168">
        <v>0</v>
      </c>
      <c r="H135" s="168">
        <v>0</v>
      </c>
      <c r="I135" s="168">
        <v>0</v>
      </c>
      <c r="J135" s="84"/>
    </row>
    <row r="136" spans="1:10" s="95" customFormat="1" x14ac:dyDescent="0.25">
      <c r="A136" s="84"/>
      <c r="C136" s="96" t="s">
        <v>19</v>
      </c>
      <c r="D136" s="168">
        <v>0</v>
      </c>
      <c r="E136" s="168">
        <v>0</v>
      </c>
      <c r="F136" s="168">
        <v>0</v>
      </c>
      <c r="G136" s="168">
        <v>0</v>
      </c>
      <c r="H136" s="168">
        <v>0</v>
      </c>
      <c r="I136" s="168">
        <v>0</v>
      </c>
      <c r="J136" s="84"/>
    </row>
    <row r="137" spans="1:10" s="95" customFormat="1" x14ac:dyDescent="0.25">
      <c r="A137" s="84"/>
      <c r="C137" s="96" t="s">
        <v>12</v>
      </c>
      <c r="D137" s="168">
        <v>0</v>
      </c>
      <c r="E137" s="168">
        <v>0</v>
      </c>
      <c r="F137" s="168">
        <v>0</v>
      </c>
      <c r="G137" s="168">
        <v>0</v>
      </c>
      <c r="H137" s="168">
        <v>0</v>
      </c>
      <c r="I137" s="168">
        <v>0</v>
      </c>
      <c r="J137" s="84"/>
    </row>
    <row r="138" spans="1:10" s="95" customFormat="1" ht="15.75" thickBot="1" x14ac:dyDescent="0.3">
      <c r="A138" s="84"/>
      <c r="B138" s="89"/>
      <c r="C138" s="89" t="s">
        <v>20</v>
      </c>
      <c r="D138" s="172">
        <v>0</v>
      </c>
      <c r="E138" s="172">
        <v>0</v>
      </c>
      <c r="F138" s="172">
        <v>0</v>
      </c>
      <c r="G138" s="172">
        <v>0</v>
      </c>
      <c r="H138" s="172">
        <v>0</v>
      </c>
      <c r="I138" s="172">
        <v>0</v>
      </c>
      <c r="J138" s="84"/>
    </row>
    <row r="139" spans="1:10" s="95" customFormat="1" x14ac:dyDescent="0.25">
      <c r="A139" s="84"/>
      <c r="B139" s="38" t="s">
        <v>33</v>
      </c>
      <c r="C139" s="95" t="s">
        <v>9</v>
      </c>
      <c r="D139" s="76">
        <v>0</v>
      </c>
      <c r="E139" s="76">
        <v>0</v>
      </c>
      <c r="F139" s="76">
        <v>4.0719633000000005E-2</v>
      </c>
      <c r="G139" s="76">
        <v>7.6261379000000004E-2</v>
      </c>
      <c r="H139" s="76">
        <v>8.1351611000000004E-2</v>
      </c>
      <c r="I139" s="76">
        <v>1.849905959</v>
      </c>
      <c r="J139" s="84"/>
    </row>
    <row r="140" spans="1:10" s="95" customFormat="1" x14ac:dyDescent="0.25">
      <c r="A140" s="84"/>
      <c r="B140" s="38"/>
      <c r="C140" s="95" t="s">
        <v>88</v>
      </c>
      <c r="D140" s="77">
        <v>0</v>
      </c>
      <c r="E140" s="77">
        <v>0</v>
      </c>
      <c r="F140" s="77">
        <v>0</v>
      </c>
      <c r="G140" s="77">
        <v>0</v>
      </c>
      <c r="H140" s="77">
        <v>0</v>
      </c>
      <c r="I140" s="77">
        <v>0</v>
      </c>
      <c r="J140" s="84"/>
    </row>
    <row r="141" spans="1:10" s="95" customFormat="1" x14ac:dyDescent="0.25">
      <c r="A141" s="84"/>
      <c r="C141" s="95" t="s">
        <v>10</v>
      </c>
      <c r="D141" s="77">
        <v>0</v>
      </c>
      <c r="E141" s="77">
        <v>0.30354616600000001</v>
      </c>
      <c r="F141" s="77">
        <v>0</v>
      </c>
      <c r="G141" s="77">
        <v>0</v>
      </c>
      <c r="H141" s="77">
        <v>0</v>
      </c>
      <c r="I141" s="77">
        <v>0</v>
      </c>
      <c r="J141" s="84"/>
    </row>
    <row r="142" spans="1:10" s="95" customFormat="1" x14ac:dyDescent="0.25">
      <c r="A142" s="84"/>
      <c r="C142" s="95" t="s">
        <v>14</v>
      </c>
      <c r="D142" s="77">
        <v>0</v>
      </c>
      <c r="E142" s="77">
        <v>0</v>
      </c>
      <c r="F142" s="77">
        <v>0</v>
      </c>
      <c r="G142" s="77">
        <v>0</v>
      </c>
      <c r="H142" s="77">
        <v>0</v>
      </c>
      <c r="I142" s="77">
        <v>0</v>
      </c>
      <c r="J142" s="84"/>
    </row>
    <row r="143" spans="1:10" s="95" customFormat="1" x14ac:dyDescent="0.25">
      <c r="A143" s="84"/>
      <c r="C143" s="96" t="s">
        <v>82</v>
      </c>
      <c r="D143" s="77">
        <v>0</v>
      </c>
      <c r="E143" s="77">
        <v>0</v>
      </c>
      <c r="F143" s="77">
        <v>0</v>
      </c>
      <c r="G143" s="77">
        <v>0</v>
      </c>
      <c r="H143" s="77">
        <v>0</v>
      </c>
      <c r="I143" s="77">
        <v>0</v>
      </c>
      <c r="J143" s="84"/>
    </row>
    <row r="144" spans="1:10" s="95" customFormat="1" x14ac:dyDescent="0.25">
      <c r="A144" s="84"/>
      <c r="C144" s="96" t="s">
        <v>83</v>
      </c>
      <c r="D144" s="77">
        <v>0</v>
      </c>
      <c r="E144" s="77">
        <v>0</v>
      </c>
      <c r="F144" s="77">
        <v>0</v>
      </c>
      <c r="G144" s="77">
        <v>0</v>
      </c>
      <c r="H144" s="77">
        <v>0</v>
      </c>
      <c r="I144" s="77">
        <v>0</v>
      </c>
      <c r="J144" s="84"/>
    </row>
    <row r="145" spans="1:10" s="95" customFormat="1" x14ac:dyDescent="0.25">
      <c r="A145" s="84"/>
      <c r="C145" s="96" t="s">
        <v>31</v>
      </c>
      <c r="D145" s="77">
        <v>0</v>
      </c>
      <c r="E145" s="77">
        <v>0</v>
      </c>
      <c r="F145" s="77">
        <v>0</v>
      </c>
      <c r="G145" s="77">
        <v>0</v>
      </c>
      <c r="H145" s="77">
        <v>0</v>
      </c>
      <c r="I145" s="77">
        <v>0</v>
      </c>
      <c r="J145" s="84"/>
    </row>
    <row r="146" spans="1:10" s="95" customFormat="1" x14ac:dyDescent="0.25">
      <c r="A146" s="84"/>
      <c r="C146" s="96" t="s">
        <v>17</v>
      </c>
      <c r="D146" s="77">
        <v>0</v>
      </c>
      <c r="E146" s="77">
        <v>0</v>
      </c>
      <c r="F146" s="77">
        <v>0</v>
      </c>
      <c r="G146" s="77">
        <v>0</v>
      </c>
      <c r="H146" s="77">
        <v>0</v>
      </c>
      <c r="I146" s="77">
        <v>0</v>
      </c>
      <c r="J146" s="84"/>
    </row>
    <row r="147" spans="1:10" s="95" customFormat="1" x14ac:dyDescent="0.25">
      <c r="A147" s="84"/>
      <c r="C147" s="96" t="s">
        <v>18</v>
      </c>
      <c r="D147" s="77">
        <v>0</v>
      </c>
      <c r="E147" s="77">
        <v>0</v>
      </c>
      <c r="F147" s="77">
        <v>0</v>
      </c>
      <c r="G147" s="77">
        <v>0</v>
      </c>
      <c r="H147" s="77">
        <v>0</v>
      </c>
      <c r="I147" s="77">
        <v>0</v>
      </c>
      <c r="J147" s="84"/>
    </row>
    <row r="148" spans="1:10" s="95" customFormat="1" x14ac:dyDescent="0.25">
      <c r="A148" s="84"/>
      <c r="C148" s="96" t="s">
        <v>19</v>
      </c>
      <c r="D148" s="77">
        <v>0</v>
      </c>
      <c r="E148" s="77">
        <v>0</v>
      </c>
      <c r="F148" s="77">
        <v>0</v>
      </c>
      <c r="G148" s="77">
        <v>0</v>
      </c>
      <c r="H148" s="77">
        <v>0</v>
      </c>
      <c r="I148" s="77">
        <v>0</v>
      </c>
      <c r="J148" s="84"/>
    </row>
    <row r="149" spans="1:10" s="95" customFormat="1" x14ac:dyDescent="0.25">
      <c r="A149" s="84"/>
      <c r="C149" s="96" t="s">
        <v>12</v>
      </c>
      <c r="D149" s="77">
        <v>0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J149" s="84"/>
    </row>
    <row r="150" spans="1:10" s="95" customFormat="1" ht="15.75" thickBot="1" x14ac:dyDescent="0.3">
      <c r="A150" s="84"/>
      <c r="B150" s="89"/>
      <c r="C150" s="89" t="s">
        <v>20</v>
      </c>
      <c r="D150" s="78">
        <v>0</v>
      </c>
      <c r="E150" s="78">
        <v>0.30354616600000001</v>
      </c>
      <c r="F150" s="78">
        <v>4.0719633000000005E-2</v>
      </c>
      <c r="G150" s="78">
        <v>7.6261379000000004E-2</v>
      </c>
      <c r="H150" s="78">
        <v>8.1351611000000004E-2</v>
      </c>
      <c r="I150" s="78">
        <v>1.849905959</v>
      </c>
      <c r="J150" s="84"/>
    </row>
    <row r="151" spans="1:10" s="95" customFormat="1" x14ac:dyDescent="0.25">
      <c r="A151" s="84"/>
      <c r="B151" s="38" t="s">
        <v>37</v>
      </c>
      <c r="C151" s="95" t="s">
        <v>9</v>
      </c>
      <c r="D151" s="76">
        <v>0</v>
      </c>
      <c r="E151" s="76">
        <v>0</v>
      </c>
      <c r="F151" s="76">
        <v>0</v>
      </c>
      <c r="G151" s="76">
        <v>0</v>
      </c>
      <c r="H151" s="76">
        <v>0</v>
      </c>
      <c r="I151" s="76">
        <v>0</v>
      </c>
      <c r="J151" s="84"/>
    </row>
    <row r="152" spans="1:10" s="95" customFormat="1" x14ac:dyDescent="0.25">
      <c r="A152" s="84"/>
      <c r="B152" s="38"/>
      <c r="C152" s="95" t="s">
        <v>88</v>
      </c>
      <c r="D152" s="77">
        <v>0</v>
      </c>
      <c r="E152" s="77">
        <v>0</v>
      </c>
      <c r="F152" s="77">
        <v>0</v>
      </c>
      <c r="G152" s="77">
        <v>0</v>
      </c>
      <c r="H152" s="77">
        <v>0</v>
      </c>
      <c r="I152" s="77">
        <v>0</v>
      </c>
      <c r="J152" s="84"/>
    </row>
    <row r="153" spans="1:10" s="95" customFormat="1" x14ac:dyDescent="0.25">
      <c r="A153" s="84"/>
      <c r="C153" s="95" t="s">
        <v>10</v>
      </c>
      <c r="D153" s="77">
        <v>0</v>
      </c>
      <c r="E153" s="77">
        <v>0</v>
      </c>
      <c r="F153" s="77">
        <v>0</v>
      </c>
      <c r="G153" s="77">
        <v>0</v>
      </c>
      <c r="H153" s="77">
        <v>0</v>
      </c>
      <c r="I153" s="77">
        <v>0</v>
      </c>
      <c r="J153" s="84"/>
    </row>
    <row r="154" spans="1:10" s="95" customFormat="1" x14ac:dyDescent="0.25">
      <c r="A154" s="84"/>
      <c r="C154" s="95" t="s">
        <v>14</v>
      </c>
      <c r="D154" s="77">
        <v>0</v>
      </c>
      <c r="E154" s="77">
        <v>0.92100000100000001</v>
      </c>
      <c r="F154" s="77">
        <v>0</v>
      </c>
      <c r="G154" s="77">
        <v>0</v>
      </c>
      <c r="H154" s="77">
        <v>0</v>
      </c>
      <c r="I154" s="77">
        <v>0</v>
      </c>
      <c r="J154" s="84"/>
    </row>
    <row r="155" spans="1:10" s="95" customFormat="1" x14ac:dyDescent="0.25">
      <c r="A155" s="84"/>
      <c r="C155" s="96" t="s">
        <v>82</v>
      </c>
      <c r="D155" s="77">
        <v>0</v>
      </c>
      <c r="E155" s="77">
        <v>0</v>
      </c>
      <c r="F155" s="77">
        <v>0</v>
      </c>
      <c r="G155" s="77">
        <v>0</v>
      </c>
      <c r="H155" s="77">
        <v>0</v>
      </c>
      <c r="I155" s="77">
        <v>0</v>
      </c>
      <c r="J155" s="84"/>
    </row>
    <row r="156" spans="1:10" s="95" customFormat="1" x14ac:dyDescent="0.25">
      <c r="A156" s="84"/>
      <c r="C156" s="96" t="s">
        <v>83</v>
      </c>
      <c r="D156" s="77">
        <v>0</v>
      </c>
      <c r="E156" s="77">
        <v>0</v>
      </c>
      <c r="F156" s="77">
        <v>0</v>
      </c>
      <c r="G156" s="77">
        <v>0</v>
      </c>
      <c r="H156" s="77">
        <v>0</v>
      </c>
      <c r="I156" s="77">
        <v>0</v>
      </c>
      <c r="J156" s="84"/>
    </row>
    <row r="157" spans="1:10" s="95" customFormat="1" x14ac:dyDescent="0.25">
      <c r="A157" s="84"/>
      <c r="C157" s="96" t="s">
        <v>31</v>
      </c>
      <c r="D157" s="77">
        <v>0</v>
      </c>
      <c r="E157" s="77">
        <v>0</v>
      </c>
      <c r="F157" s="77">
        <v>0</v>
      </c>
      <c r="G157" s="77">
        <v>0</v>
      </c>
      <c r="H157" s="77">
        <v>0</v>
      </c>
      <c r="I157" s="77">
        <v>0</v>
      </c>
      <c r="J157" s="84"/>
    </row>
    <row r="158" spans="1:10" s="95" customFormat="1" x14ac:dyDescent="0.25">
      <c r="A158" s="84"/>
      <c r="C158" s="96" t="s">
        <v>17</v>
      </c>
      <c r="D158" s="77">
        <v>0</v>
      </c>
      <c r="E158" s="77">
        <v>0</v>
      </c>
      <c r="F158" s="77">
        <v>0</v>
      </c>
      <c r="G158" s="77">
        <v>0</v>
      </c>
      <c r="H158" s="77">
        <v>0</v>
      </c>
      <c r="I158" s="77">
        <v>0</v>
      </c>
      <c r="J158" s="84"/>
    </row>
    <row r="159" spans="1:10" s="95" customFormat="1" x14ac:dyDescent="0.25">
      <c r="C159" s="96" t="s">
        <v>18</v>
      </c>
      <c r="D159" s="77">
        <v>0</v>
      </c>
      <c r="E159" s="77">
        <v>0</v>
      </c>
      <c r="F159" s="77">
        <v>0</v>
      </c>
      <c r="G159" s="77">
        <v>0</v>
      </c>
      <c r="H159" s="77">
        <v>0</v>
      </c>
      <c r="I159" s="77">
        <v>0</v>
      </c>
      <c r="J159" s="84"/>
    </row>
    <row r="160" spans="1:10" s="95" customFormat="1" x14ac:dyDescent="0.25">
      <c r="C160" s="96" t="s">
        <v>19</v>
      </c>
      <c r="D160" s="77">
        <v>0</v>
      </c>
      <c r="E160" s="77">
        <v>0</v>
      </c>
      <c r="F160" s="77">
        <v>0</v>
      </c>
      <c r="G160" s="77">
        <v>0</v>
      </c>
      <c r="H160" s="77">
        <v>0</v>
      </c>
      <c r="I160" s="77">
        <v>0</v>
      </c>
      <c r="J160" s="84"/>
    </row>
    <row r="161" spans="2:10" s="95" customFormat="1" x14ac:dyDescent="0.25">
      <c r="C161" s="96" t="s">
        <v>12</v>
      </c>
      <c r="D161" s="77">
        <v>0</v>
      </c>
      <c r="E161" s="77">
        <v>0</v>
      </c>
      <c r="F161" s="77">
        <v>0</v>
      </c>
      <c r="G161" s="77">
        <v>0</v>
      </c>
      <c r="H161" s="77">
        <v>0</v>
      </c>
      <c r="I161" s="77">
        <v>0</v>
      </c>
      <c r="J161" s="84"/>
    </row>
    <row r="162" spans="2:10" s="95" customFormat="1" ht="15.75" thickBot="1" x14ac:dyDescent="0.3">
      <c r="B162" s="89"/>
      <c r="C162" s="89" t="s">
        <v>20</v>
      </c>
      <c r="D162" s="78">
        <v>0</v>
      </c>
      <c r="E162" s="78">
        <v>0.92100000100000001</v>
      </c>
      <c r="F162" s="78">
        <v>0</v>
      </c>
      <c r="G162" s="78">
        <v>0</v>
      </c>
      <c r="H162" s="78">
        <v>0</v>
      </c>
      <c r="I162" s="78">
        <v>0</v>
      </c>
      <c r="J162" s="84"/>
    </row>
    <row r="163" spans="2:10" s="95" customFormat="1" x14ac:dyDescent="0.25">
      <c r="J163" s="84"/>
    </row>
    <row r="164" spans="2:10" s="95" customFormat="1" x14ac:dyDescent="0.25">
      <c r="J164" s="84"/>
    </row>
    <row r="165" spans="2:10" s="95" customFormat="1" x14ac:dyDescent="0.25">
      <c r="J165" s="84"/>
    </row>
    <row r="166" spans="2:10" s="95" customFormat="1" x14ac:dyDescent="0.25">
      <c r="J166" s="84"/>
    </row>
    <row r="167" spans="2:10" s="95" customFormat="1" x14ac:dyDescent="0.25">
      <c r="J167" s="84"/>
    </row>
    <row r="168" spans="2:10" s="95" customFormat="1" x14ac:dyDescent="0.25">
      <c r="J168" s="84"/>
    </row>
    <row r="169" spans="2:10" s="95" customFormat="1" x14ac:dyDescent="0.25">
      <c r="J169" s="84"/>
    </row>
    <row r="170" spans="2:10" s="95" customFormat="1" x14ac:dyDescent="0.25">
      <c r="J170" s="84"/>
    </row>
    <row r="171" spans="2:10" s="95" customFormat="1" x14ac:dyDescent="0.25">
      <c r="J171" s="84"/>
    </row>
    <row r="172" spans="2:10" s="95" customFormat="1" x14ac:dyDescent="0.25">
      <c r="J172" s="84"/>
    </row>
    <row r="173" spans="2:10" s="95" customFormat="1" x14ac:dyDescent="0.25">
      <c r="J173" s="84"/>
    </row>
    <row r="174" spans="2:10" s="95" customFormat="1" x14ac:dyDescent="0.25">
      <c r="J174" s="84"/>
    </row>
    <row r="175" spans="2:10" s="95" customFormat="1" x14ac:dyDescent="0.25">
      <c r="J175" s="84"/>
    </row>
    <row r="176" spans="2:10" s="95" customFormat="1" x14ac:dyDescent="0.25">
      <c r="J176" s="84"/>
    </row>
    <row r="177" spans="10:10" s="95" customFormat="1" x14ac:dyDescent="0.25">
      <c r="J177" s="84"/>
    </row>
    <row r="178" spans="10:10" s="95" customFormat="1" x14ac:dyDescent="0.25">
      <c r="J178" s="84"/>
    </row>
    <row r="179" spans="10:10" s="95" customFormat="1" x14ac:dyDescent="0.25">
      <c r="J179" s="84"/>
    </row>
    <row r="180" spans="10:10" s="95" customFormat="1" x14ac:dyDescent="0.25">
      <c r="J180" s="84"/>
    </row>
    <row r="181" spans="10:10" s="95" customFormat="1" x14ac:dyDescent="0.25">
      <c r="J181" s="84"/>
    </row>
    <row r="182" spans="10:10" s="95" customFormat="1" x14ac:dyDescent="0.25">
      <c r="J182" s="84"/>
    </row>
    <row r="183" spans="10:10" s="95" customFormat="1" x14ac:dyDescent="0.25">
      <c r="J183" s="84"/>
    </row>
    <row r="184" spans="10:10" s="95" customFormat="1" x14ac:dyDescent="0.25">
      <c r="J184" s="84"/>
    </row>
    <row r="185" spans="10:10" s="95" customFormat="1" x14ac:dyDescent="0.25">
      <c r="J185" s="84"/>
    </row>
    <row r="186" spans="10:10" s="95" customFormat="1" x14ac:dyDescent="0.25">
      <c r="J186" s="84"/>
    </row>
    <row r="187" spans="10:10" s="95" customFormat="1" x14ac:dyDescent="0.25">
      <c r="J187" s="84"/>
    </row>
    <row r="188" spans="10:10" s="95" customFormat="1" x14ac:dyDescent="0.25">
      <c r="J188" s="84"/>
    </row>
    <row r="189" spans="10:10" s="95" customFormat="1" x14ac:dyDescent="0.25">
      <c r="J189" s="84"/>
    </row>
    <row r="190" spans="10:10" s="95" customFormat="1" x14ac:dyDescent="0.25">
      <c r="J190" s="84"/>
    </row>
    <row r="191" spans="10:10" s="95" customFormat="1" x14ac:dyDescent="0.25">
      <c r="J191" s="84"/>
    </row>
    <row r="192" spans="10:10" s="95" customFormat="1" x14ac:dyDescent="0.25">
      <c r="J192" s="84"/>
    </row>
    <row r="193" spans="10:10" s="95" customFormat="1" x14ac:dyDescent="0.25">
      <c r="J193" s="84"/>
    </row>
    <row r="194" spans="10:10" s="95" customFormat="1" x14ac:dyDescent="0.25">
      <c r="J194" s="84"/>
    </row>
    <row r="195" spans="10:10" s="95" customFormat="1" x14ac:dyDescent="0.25">
      <c r="J195" s="84"/>
    </row>
    <row r="196" spans="10:10" s="95" customFormat="1" x14ac:dyDescent="0.25">
      <c r="J196" s="84"/>
    </row>
    <row r="197" spans="10:10" s="95" customFormat="1" x14ac:dyDescent="0.25">
      <c r="J197" s="84"/>
    </row>
    <row r="198" spans="10:10" s="95" customFormat="1" x14ac:dyDescent="0.25">
      <c r="J198" s="84"/>
    </row>
    <row r="199" spans="10:10" s="95" customFormat="1" x14ac:dyDescent="0.25">
      <c r="J199" s="84"/>
    </row>
    <row r="200" spans="10:10" s="95" customFormat="1" x14ac:dyDescent="0.25">
      <c r="J200" s="84"/>
    </row>
    <row r="201" spans="10:10" s="95" customFormat="1" x14ac:dyDescent="0.25">
      <c r="J201" s="84"/>
    </row>
    <row r="202" spans="10:10" s="95" customFormat="1" x14ac:dyDescent="0.25">
      <c r="J202" s="84"/>
    </row>
    <row r="203" spans="10:10" s="95" customFormat="1" x14ac:dyDescent="0.25">
      <c r="J203" s="84"/>
    </row>
    <row r="204" spans="10:10" s="95" customFormat="1" x14ac:dyDescent="0.25">
      <c r="J204" s="84"/>
    </row>
    <row r="205" spans="10:10" s="95" customFormat="1" x14ac:dyDescent="0.25">
      <c r="J205" s="84"/>
    </row>
    <row r="206" spans="10:10" s="95" customFormat="1" x14ac:dyDescent="0.25">
      <c r="J206" s="84"/>
    </row>
    <row r="207" spans="10:10" s="95" customFormat="1" x14ac:dyDescent="0.25">
      <c r="J207" s="84"/>
    </row>
    <row r="208" spans="10:10" s="95" customFormat="1" x14ac:dyDescent="0.25">
      <c r="J208" s="84"/>
    </row>
    <row r="209" spans="10:10" s="95" customFormat="1" x14ac:dyDescent="0.25">
      <c r="J209" s="84"/>
    </row>
    <row r="210" spans="10:10" s="95" customFormat="1" x14ac:dyDescent="0.25">
      <c r="J210" s="84"/>
    </row>
    <row r="211" spans="10:10" s="95" customFormat="1" x14ac:dyDescent="0.25">
      <c r="J211" s="84"/>
    </row>
    <row r="212" spans="10:10" s="95" customFormat="1" x14ac:dyDescent="0.25">
      <c r="J212" s="84"/>
    </row>
    <row r="213" spans="10:10" s="95" customFormat="1" x14ac:dyDescent="0.25">
      <c r="J213" s="84"/>
    </row>
    <row r="214" spans="10:10" s="95" customFormat="1" x14ac:dyDescent="0.25">
      <c r="J214" s="84"/>
    </row>
    <row r="215" spans="10:10" s="95" customFormat="1" x14ac:dyDescent="0.25">
      <c r="J215" s="84"/>
    </row>
    <row r="216" spans="10:10" s="95" customFormat="1" x14ac:dyDescent="0.25">
      <c r="J216" s="84"/>
    </row>
    <row r="217" spans="10:10" s="95" customFormat="1" x14ac:dyDescent="0.25">
      <c r="J217" s="84"/>
    </row>
    <row r="218" spans="10:10" s="95" customFormat="1" x14ac:dyDescent="0.25">
      <c r="J218" s="84"/>
    </row>
    <row r="219" spans="10:10" s="95" customFormat="1" x14ac:dyDescent="0.25">
      <c r="J219" s="84"/>
    </row>
    <row r="220" spans="10:10" s="95" customFormat="1" x14ac:dyDescent="0.25">
      <c r="J220" s="84"/>
    </row>
    <row r="221" spans="10:10" s="95" customFormat="1" x14ac:dyDescent="0.25">
      <c r="J221" s="84"/>
    </row>
    <row r="222" spans="10:10" s="95" customFormat="1" x14ac:dyDescent="0.25">
      <c r="J222" s="84"/>
    </row>
    <row r="223" spans="10:10" s="95" customFormat="1" x14ac:dyDescent="0.25">
      <c r="J223" s="84"/>
    </row>
    <row r="224" spans="10:10" s="95" customFormat="1" x14ac:dyDescent="0.25">
      <c r="J224" s="84"/>
    </row>
    <row r="225" spans="10:10" s="95" customFormat="1" x14ac:dyDescent="0.25">
      <c r="J225" s="84"/>
    </row>
    <row r="226" spans="10:10" s="95" customFormat="1" x14ac:dyDescent="0.25">
      <c r="J226" s="84"/>
    </row>
    <row r="227" spans="10:10" s="95" customFormat="1" x14ac:dyDescent="0.25">
      <c r="J227" s="84"/>
    </row>
    <row r="228" spans="10:10" s="95" customFormat="1" x14ac:dyDescent="0.25">
      <c r="J228" s="84"/>
    </row>
    <row r="229" spans="10:10" s="95" customFormat="1" x14ac:dyDescent="0.25">
      <c r="J229" s="84"/>
    </row>
    <row r="230" spans="10:10" s="95" customFormat="1" x14ac:dyDescent="0.25">
      <c r="J230" s="84"/>
    </row>
    <row r="231" spans="10:10" s="95" customFormat="1" x14ac:dyDescent="0.25">
      <c r="J231" s="84"/>
    </row>
    <row r="232" spans="10:10" s="95" customFormat="1" x14ac:dyDescent="0.25">
      <c r="J232" s="84"/>
    </row>
    <row r="233" spans="10:10" s="95" customFormat="1" x14ac:dyDescent="0.25">
      <c r="J233" s="84"/>
    </row>
    <row r="234" spans="10:10" s="95" customFormat="1" x14ac:dyDescent="0.25">
      <c r="J234" s="84"/>
    </row>
    <row r="235" spans="10:10" s="95" customFormat="1" x14ac:dyDescent="0.25">
      <c r="J235" s="84"/>
    </row>
    <row r="236" spans="10:10" s="95" customFormat="1" x14ac:dyDescent="0.25">
      <c r="J236" s="84"/>
    </row>
    <row r="237" spans="10:10" s="95" customFormat="1" x14ac:dyDescent="0.25">
      <c r="J237" s="84"/>
    </row>
    <row r="238" spans="10:10" s="95" customFormat="1" x14ac:dyDescent="0.25">
      <c r="J238" s="84"/>
    </row>
    <row r="239" spans="10:10" s="95" customFormat="1" x14ac:dyDescent="0.25">
      <c r="J239" s="84"/>
    </row>
    <row r="240" spans="10:10" s="95" customFormat="1" x14ac:dyDescent="0.25">
      <c r="J240" s="84"/>
    </row>
    <row r="241" spans="10:10" s="95" customFormat="1" x14ac:dyDescent="0.25">
      <c r="J241" s="84"/>
    </row>
    <row r="242" spans="10:10" s="95" customFormat="1" x14ac:dyDescent="0.25">
      <c r="J242" s="84"/>
    </row>
    <row r="243" spans="10:10" s="95" customFormat="1" x14ac:dyDescent="0.25">
      <c r="J243" s="84"/>
    </row>
    <row r="244" spans="10:10" s="95" customFormat="1" x14ac:dyDescent="0.25">
      <c r="J244" s="84"/>
    </row>
    <row r="245" spans="10:10" s="95" customFormat="1" x14ac:dyDescent="0.25">
      <c r="J245" s="84"/>
    </row>
    <row r="246" spans="10:10" s="95" customFormat="1" x14ac:dyDescent="0.25">
      <c r="J246" s="84"/>
    </row>
    <row r="247" spans="10:10" s="95" customFormat="1" x14ac:dyDescent="0.25">
      <c r="J247" s="84"/>
    </row>
    <row r="248" spans="10:10" s="95" customFormat="1" x14ac:dyDescent="0.25">
      <c r="J248" s="84"/>
    </row>
    <row r="249" spans="10:10" s="95" customFormat="1" x14ac:dyDescent="0.25">
      <c r="J249" s="84"/>
    </row>
    <row r="250" spans="10:10" s="95" customFormat="1" x14ac:dyDescent="0.25">
      <c r="J250" s="84"/>
    </row>
    <row r="251" spans="10:10" s="95" customFormat="1" x14ac:dyDescent="0.25">
      <c r="J251" s="84"/>
    </row>
    <row r="252" spans="10:10" s="95" customFormat="1" x14ac:dyDescent="0.25">
      <c r="J252" s="84"/>
    </row>
    <row r="253" spans="10:10" s="95" customFormat="1" x14ac:dyDescent="0.25">
      <c r="J253" s="84"/>
    </row>
    <row r="254" spans="10:10" s="95" customFormat="1" x14ac:dyDescent="0.25">
      <c r="J254" s="84"/>
    </row>
    <row r="255" spans="10:10" s="95" customFormat="1" x14ac:dyDescent="0.25">
      <c r="J255" s="84"/>
    </row>
    <row r="256" spans="10:10" s="95" customFormat="1" x14ac:dyDescent="0.25">
      <c r="J256" s="84"/>
    </row>
    <row r="257" spans="10:10" s="95" customFormat="1" x14ac:dyDescent="0.25">
      <c r="J257" s="84"/>
    </row>
    <row r="258" spans="10:10" s="95" customFormat="1" x14ac:dyDescent="0.25">
      <c r="J258" s="84"/>
    </row>
    <row r="259" spans="10:10" s="95" customFormat="1" x14ac:dyDescent="0.25">
      <c r="J259" s="84"/>
    </row>
    <row r="260" spans="10:10" s="95" customFormat="1" x14ac:dyDescent="0.25">
      <c r="J260" s="84"/>
    </row>
    <row r="261" spans="10:10" s="95" customFormat="1" x14ac:dyDescent="0.25">
      <c r="J261" s="84"/>
    </row>
    <row r="262" spans="10:10" s="95" customFormat="1" x14ac:dyDescent="0.25">
      <c r="J262" s="84"/>
    </row>
    <row r="263" spans="10:10" s="95" customFormat="1" x14ac:dyDescent="0.25">
      <c r="J263" s="84"/>
    </row>
    <row r="264" spans="10:10" s="95" customFormat="1" x14ac:dyDescent="0.25">
      <c r="J264" s="84"/>
    </row>
    <row r="265" spans="10:10" s="95" customFormat="1" x14ac:dyDescent="0.25">
      <c r="J265" s="84"/>
    </row>
    <row r="266" spans="10:10" s="95" customFormat="1" x14ac:dyDescent="0.25">
      <c r="J266" s="84"/>
    </row>
    <row r="267" spans="10:10" s="95" customFormat="1" x14ac:dyDescent="0.25">
      <c r="J267" s="84"/>
    </row>
    <row r="268" spans="10:10" s="95" customFormat="1" x14ac:dyDescent="0.25">
      <c r="J268" s="84"/>
    </row>
    <row r="269" spans="10:10" s="95" customFormat="1" x14ac:dyDescent="0.25">
      <c r="J269" s="84"/>
    </row>
    <row r="270" spans="10:10" s="95" customFormat="1" x14ac:dyDescent="0.25">
      <c r="J270" s="84"/>
    </row>
    <row r="271" spans="10:10" s="95" customFormat="1" x14ac:dyDescent="0.25">
      <c r="J271" s="84"/>
    </row>
    <row r="272" spans="10:10" s="95" customFormat="1" x14ac:dyDescent="0.25">
      <c r="J272" s="84"/>
    </row>
    <row r="273" spans="10:10" s="95" customFormat="1" x14ac:dyDescent="0.25">
      <c r="J273" s="84"/>
    </row>
    <row r="274" spans="10:10" s="95" customFormat="1" x14ac:dyDescent="0.25">
      <c r="J274" s="84"/>
    </row>
    <row r="275" spans="10:10" s="95" customFormat="1" x14ac:dyDescent="0.25">
      <c r="J275" s="84"/>
    </row>
    <row r="276" spans="10:10" s="95" customFormat="1" x14ac:dyDescent="0.25">
      <c r="J276" s="84"/>
    </row>
    <row r="277" spans="10:10" s="95" customFormat="1" x14ac:dyDescent="0.25">
      <c r="J277" s="84"/>
    </row>
    <row r="278" spans="10:10" s="95" customFormat="1" x14ac:dyDescent="0.25">
      <c r="J278" s="84"/>
    </row>
    <row r="279" spans="10:10" s="95" customFormat="1" x14ac:dyDescent="0.25">
      <c r="J279" s="84"/>
    </row>
    <row r="280" spans="10:10" s="95" customFormat="1" x14ac:dyDescent="0.25">
      <c r="J280" s="84"/>
    </row>
    <row r="281" spans="10:10" s="95" customFormat="1" x14ac:dyDescent="0.25">
      <c r="J281" s="84"/>
    </row>
    <row r="282" spans="10:10" s="95" customFormat="1" x14ac:dyDescent="0.25">
      <c r="J282" s="84"/>
    </row>
    <row r="283" spans="10:10" s="95" customFormat="1" x14ac:dyDescent="0.25">
      <c r="J283" s="84"/>
    </row>
    <row r="284" spans="10:10" s="95" customFormat="1" x14ac:dyDescent="0.25">
      <c r="J284" s="84"/>
    </row>
    <row r="285" spans="10:10" s="95" customFormat="1" x14ac:dyDescent="0.25">
      <c r="J285" s="84"/>
    </row>
    <row r="286" spans="10:10" s="95" customFormat="1" x14ac:dyDescent="0.25">
      <c r="J286" s="84"/>
    </row>
    <row r="287" spans="10:10" s="95" customFormat="1" x14ac:dyDescent="0.25">
      <c r="J287" s="84"/>
    </row>
    <row r="288" spans="10:10" s="95" customFormat="1" x14ac:dyDescent="0.25">
      <c r="J288" s="84"/>
    </row>
    <row r="289" spans="10:10" s="95" customFormat="1" x14ac:dyDescent="0.25">
      <c r="J289" s="84"/>
    </row>
    <row r="290" spans="10:10" s="95" customFormat="1" x14ac:dyDescent="0.25">
      <c r="J290" s="84"/>
    </row>
    <row r="291" spans="10:10" s="95" customFormat="1" x14ac:dyDescent="0.25">
      <c r="J291" s="84"/>
    </row>
    <row r="292" spans="10:10" s="95" customFormat="1" x14ac:dyDescent="0.25">
      <c r="J292" s="84"/>
    </row>
    <row r="293" spans="10:10" s="95" customFormat="1" x14ac:dyDescent="0.25">
      <c r="J293" s="84"/>
    </row>
    <row r="294" spans="10:10" s="95" customFormat="1" x14ac:dyDescent="0.25">
      <c r="J294" s="84"/>
    </row>
    <row r="295" spans="10:10" s="95" customFormat="1" x14ac:dyDescent="0.25">
      <c r="J295" s="84"/>
    </row>
    <row r="296" spans="10:10" s="95" customFormat="1" x14ac:dyDescent="0.25">
      <c r="J296" s="84"/>
    </row>
    <row r="297" spans="10:10" s="95" customFormat="1" x14ac:dyDescent="0.25">
      <c r="J297" s="84"/>
    </row>
    <row r="298" spans="10:10" s="95" customFormat="1" x14ac:dyDescent="0.25">
      <c r="J298" s="84"/>
    </row>
    <row r="299" spans="10:10" s="95" customFormat="1" x14ac:dyDescent="0.25">
      <c r="J299" s="84"/>
    </row>
    <row r="300" spans="10:10" s="95" customFormat="1" x14ac:dyDescent="0.25">
      <c r="J300" s="84"/>
    </row>
    <row r="301" spans="10:10" s="95" customFormat="1" x14ac:dyDescent="0.25">
      <c r="J301" s="84"/>
    </row>
    <row r="302" spans="10:10" s="95" customFormat="1" x14ac:dyDescent="0.25">
      <c r="J302" s="84"/>
    </row>
    <row r="303" spans="10:10" s="95" customFormat="1" x14ac:dyDescent="0.25">
      <c r="J303" s="84"/>
    </row>
    <row r="304" spans="10:10" s="95" customFormat="1" x14ac:dyDescent="0.25">
      <c r="J304" s="84"/>
    </row>
    <row r="305" spans="10:10" s="95" customFormat="1" x14ac:dyDescent="0.25">
      <c r="J305" s="84"/>
    </row>
    <row r="306" spans="10:10" s="95" customFormat="1" x14ac:dyDescent="0.25">
      <c r="J306" s="84"/>
    </row>
    <row r="307" spans="10:10" s="95" customFormat="1" x14ac:dyDescent="0.25">
      <c r="J307" s="84"/>
    </row>
    <row r="308" spans="10:10" s="95" customFormat="1" x14ac:dyDescent="0.25">
      <c r="J308" s="84"/>
    </row>
    <row r="309" spans="10:10" s="95" customFormat="1" x14ac:dyDescent="0.25">
      <c r="J309" s="84"/>
    </row>
    <row r="310" spans="10:10" s="95" customFormat="1" x14ac:dyDescent="0.25">
      <c r="J310" s="84"/>
    </row>
    <row r="311" spans="10:10" s="95" customFormat="1" x14ac:dyDescent="0.25">
      <c r="J311" s="84"/>
    </row>
  </sheetData>
  <mergeCells count="1">
    <mergeCell ref="B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54" customWidth="1"/>
    <col min="2" max="2" width="38.28515625" style="54" bestFit="1" customWidth="1"/>
    <col min="3" max="3" width="29.140625" style="54" customWidth="1"/>
    <col min="4" max="9" width="10.5703125" style="54" customWidth="1"/>
    <col min="10" max="16384" width="9.140625" style="96"/>
  </cols>
  <sheetData>
    <row r="1" spans="1:9" ht="15.75" thickBot="1" x14ac:dyDescent="0.3">
      <c r="A1" s="17"/>
      <c r="B1" s="13"/>
      <c r="C1" s="13"/>
      <c r="D1" s="14"/>
      <c r="E1" s="14"/>
      <c r="F1" s="14"/>
      <c r="G1" s="14"/>
      <c r="H1" s="14"/>
      <c r="I1" s="14"/>
    </row>
    <row r="2" spans="1:9" ht="19.5" thickBot="1" x14ac:dyDescent="0.3">
      <c r="A2" s="17"/>
      <c r="B2" s="181" t="s">
        <v>27</v>
      </c>
      <c r="C2" s="182"/>
      <c r="D2" s="182"/>
      <c r="E2" s="182"/>
      <c r="F2" s="182"/>
      <c r="G2" s="182"/>
      <c r="H2" s="182"/>
      <c r="I2" s="182"/>
    </row>
    <row r="3" spans="1:9" x14ac:dyDescent="0.25">
      <c r="A3" s="17"/>
      <c r="B3" s="93" t="s">
        <v>104</v>
      </c>
      <c r="C3" s="56"/>
      <c r="D3" s="57"/>
      <c r="E3" s="57"/>
      <c r="F3" s="57"/>
      <c r="G3" s="57"/>
      <c r="H3" s="57"/>
      <c r="I3" s="57"/>
    </row>
    <row r="4" spans="1:9" x14ac:dyDescent="0.25">
      <c r="B4" s="149">
        <v>41715</v>
      </c>
    </row>
    <row r="5" spans="1:9" x14ac:dyDescent="0.25">
      <c r="A5" s="95"/>
      <c r="B5" s="148"/>
      <c r="C5" s="95"/>
      <c r="D5" s="95"/>
      <c r="E5" s="95"/>
      <c r="F5" s="95"/>
      <c r="G5" s="95"/>
      <c r="H5" s="95"/>
      <c r="I5" s="95"/>
    </row>
    <row r="6" spans="1:9" ht="15.75" thickBot="1" x14ac:dyDescent="0.3">
      <c r="A6" s="18"/>
      <c r="B6" s="67"/>
      <c r="C6" s="67" t="s">
        <v>89</v>
      </c>
      <c r="D6" s="102">
        <v>2013</v>
      </c>
      <c r="E6" s="102">
        <v>2014</v>
      </c>
      <c r="F6" s="102">
        <v>2016</v>
      </c>
      <c r="G6" s="102">
        <v>2018</v>
      </c>
      <c r="H6" s="102">
        <v>2020</v>
      </c>
      <c r="I6" s="102">
        <v>2025</v>
      </c>
    </row>
    <row r="7" spans="1:9" x14ac:dyDescent="0.25">
      <c r="A7" s="17"/>
      <c r="B7" s="38" t="s">
        <v>75</v>
      </c>
      <c r="C7" s="54" t="s">
        <v>9</v>
      </c>
      <c r="D7" s="65">
        <v>4.2149999999999999</v>
      </c>
      <c r="E7" s="65">
        <v>4.4969999999999999</v>
      </c>
      <c r="F7" s="65">
        <v>5.6259999999999994</v>
      </c>
      <c r="G7" s="65">
        <v>0.57499999999999996</v>
      </c>
      <c r="H7" s="65">
        <v>0</v>
      </c>
      <c r="I7" s="65">
        <v>0</v>
      </c>
    </row>
    <row r="8" spans="1:9" x14ac:dyDescent="0.25">
      <c r="A8" s="17"/>
      <c r="B8" s="38"/>
      <c r="C8" s="95" t="s">
        <v>88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</row>
    <row r="9" spans="1:9" x14ac:dyDescent="0.25">
      <c r="A9" s="17"/>
      <c r="B9" s="95"/>
      <c r="C9" s="95" t="s">
        <v>10</v>
      </c>
      <c r="D9" s="15">
        <v>3.3530000000000002</v>
      </c>
      <c r="E9" s="15">
        <v>0.44</v>
      </c>
      <c r="F9" s="15">
        <v>0.09</v>
      </c>
      <c r="G9" s="15">
        <v>0</v>
      </c>
      <c r="H9" s="15">
        <v>0</v>
      </c>
      <c r="I9" s="15">
        <v>0</v>
      </c>
    </row>
    <row r="10" spans="1:9" x14ac:dyDescent="0.25">
      <c r="A10" s="17"/>
      <c r="B10" s="95"/>
      <c r="C10" s="95" t="s">
        <v>14</v>
      </c>
      <c r="D10" s="15">
        <v>6.0990000000000002</v>
      </c>
      <c r="E10" s="15">
        <v>1.5180000000000002</v>
      </c>
      <c r="F10" s="15">
        <v>1.881</v>
      </c>
      <c r="G10" s="15">
        <v>0.254</v>
      </c>
      <c r="H10" s="15">
        <v>0</v>
      </c>
      <c r="I10" s="15">
        <v>0</v>
      </c>
    </row>
    <row r="11" spans="1:9" x14ac:dyDescent="0.25">
      <c r="A11" s="17"/>
      <c r="B11" s="95"/>
      <c r="C11" s="96" t="s">
        <v>82</v>
      </c>
      <c r="D11" s="15">
        <v>1.5</v>
      </c>
      <c r="E11" s="15">
        <v>0.6</v>
      </c>
      <c r="F11" s="15">
        <v>1.264</v>
      </c>
      <c r="G11" s="15">
        <v>1.879</v>
      </c>
      <c r="H11" s="15">
        <v>0</v>
      </c>
      <c r="I11" s="15">
        <v>0</v>
      </c>
    </row>
    <row r="12" spans="1:9" x14ac:dyDescent="0.25">
      <c r="A12" s="17"/>
      <c r="B12" s="95"/>
      <c r="C12" s="96" t="s">
        <v>83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</row>
    <row r="13" spans="1:9" x14ac:dyDescent="0.25">
      <c r="A13" s="17"/>
      <c r="B13" s="95"/>
      <c r="C13" s="96" t="s">
        <v>31</v>
      </c>
      <c r="D13" s="15">
        <v>3.1456529999999998</v>
      </c>
      <c r="E13" s="15">
        <v>1.8262060000000002</v>
      </c>
      <c r="F13" s="15">
        <v>2.0689219999999997</v>
      </c>
      <c r="G13" s="15">
        <v>0</v>
      </c>
      <c r="H13" s="15">
        <v>0</v>
      </c>
      <c r="I13" s="15">
        <v>0</v>
      </c>
    </row>
    <row r="14" spans="1:9" x14ac:dyDescent="0.25">
      <c r="A14" s="17"/>
      <c r="B14" s="95"/>
      <c r="C14" s="96" t="s">
        <v>17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</row>
    <row r="15" spans="1:9" x14ac:dyDescent="0.25">
      <c r="A15" s="17"/>
      <c r="B15" s="95"/>
      <c r="C15" s="96" t="s">
        <v>18</v>
      </c>
      <c r="D15" s="15">
        <v>0.90100000000000013</v>
      </c>
      <c r="E15" s="15">
        <v>0.47600000000000003</v>
      </c>
      <c r="F15" s="15">
        <v>0.39</v>
      </c>
      <c r="G15" s="15">
        <v>3.2000000000000001E-2</v>
      </c>
      <c r="H15" s="15">
        <v>0</v>
      </c>
      <c r="I15" s="15">
        <v>0</v>
      </c>
    </row>
    <row r="16" spans="1:9" x14ac:dyDescent="0.25">
      <c r="A16" s="17"/>
      <c r="B16" s="95"/>
      <c r="C16" s="96" t="s">
        <v>19</v>
      </c>
      <c r="D16" s="15">
        <v>0.13600000000000001</v>
      </c>
      <c r="E16" s="15">
        <v>0.06</v>
      </c>
      <c r="F16" s="15">
        <v>3.0709999999999997</v>
      </c>
      <c r="G16" s="15">
        <v>0</v>
      </c>
      <c r="H16" s="15">
        <v>0</v>
      </c>
      <c r="I16" s="15">
        <v>0</v>
      </c>
    </row>
    <row r="17" spans="1:9" x14ac:dyDescent="0.25">
      <c r="A17" s="17"/>
      <c r="B17" s="95"/>
      <c r="C17" s="96" t="s">
        <v>12</v>
      </c>
      <c r="D17" s="15">
        <v>0</v>
      </c>
      <c r="E17" s="15">
        <v>0</v>
      </c>
      <c r="F17" s="15">
        <v>1.1220000000000001</v>
      </c>
      <c r="G17" s="15">
        <v>3.3340000000000001</v>
      </c>
      <c r="H17" s="15">
        <v>1.7065000000000001</v>
      </c>
      <c r="I17" s="15">
        <v>0</v>
      </c>
    </row>
    <row r="18" spans="1:9" ht="15.75" thickBot="1" x14ac:dyDescent="0.3">
      <c r="A18" s="17"/>
      <c r="B18" s="89"/>
      <c r="C18" s="89" t="s">
        <v>20</v>
      </c>
      <c r="D18" s="16">
        <v>19.349653</v>
      </c>
      <c r="E18" s="16">
        <v>9.417206000000002</v>
      </c>
      <c r="F18" s="16">
        <v>15.512921999999998</v>
      </c>
      <c r="G18" s="16">
        <v>6.0739999999999998</v>
      </c>
      <c r="H18" s="16">
        <v>1.7065000000000001</v>
      </c>
      <c r="I18" s="16">
        <v>0</v>
      </c>
    </row>
    <row r="19" spans="1:9" x14ac:dyDescent="0.25">
      <c r="A19" s="17"/>
      <c r="B19" s="38" t="s">
        <v>34</v>
      </c>
      <c r="C19" s="95" t="s">
        <v>9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</row>
    <row r="20" spans="1:9" x14ac:dyDescent="0.25">
      <c r="A20" s="17"/>
      <c r="B20" s="38"/>
      <c r="C20" s="95" t="s">
        <v>88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</row>
    <row r="21" spans="1:9" x14ac:dyDescent="0.25">
      <c r="A21" s="17"/>
      <c r="B21" s="88"/>
      <c r="C21" s="95" t="s">
        <v>10</v>
      </c>
      <c r="D21" s="15">
        <v>0</v>
      </c>
      <c r="E21" s="15">
        <v>0.03</v>
      </c>
      <c r="F21" s="15">
        <v>0</v>
      </c>
      <c r="G21" s="15">
        <v>0</v>
      </c>
      <c r="H21" s="15">
        <v>0</v>
      </c>
      <c r="I21" s="15">
        <v>0</v>
      </c>
    </row>
    <row r="22" spans="1:9" x14ac:dyDescent="0.25">
      <c r="A22" s="17"/>
      <c r="B22" s="88"/>
      <c r="C22" s="95" t="s">
        <v>14</v>
      </c>
      <c r="D22" s="15">
        <v>6.0999999999999999E-2</v>
      </c>
      <c r="E22" s="15">
        <v>9.2999999999999999E-2</v>
      </c>
      <c r="F22" s="15">
        <v>0.36399999999999999</v>
      </c>
      <c r="G22" s="15">
        <v>0.104</v>
      </c>
      <c r="H22" s="15">
        <v>0</v>
      </c>
      <c r="I22" s="15">
        <v>0</v>
      </c>
    </row>
    <row r="23" spans="1:9" x14ac:dyDescent="0.25">
      <c r="A23" s="17"/>
      <c r="B23" s="88"/>
      <c r="C23" s="96" t="s">
        <v>82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</row>
    <row r="24" spans="1:9" x14ac:dyDescent="0.25">
      <c r="A24" s="17"/>
      <c r="B24" s="88"/>
      <c r="C24" s="96" t="s">
        <v>83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</row>
    <row r="25" spans="1:9" x14ac:dyDescent="0.25">
      <c r="A25" s="17"/>
      <c r="B25" s="88"/>
      <c r="C25" s="96" t="s">
        <v>31</v>
      </c>
      <c r="D25" s="15">
        <v>1.4166E-2</v>
      </c>
      <c r="E25" s="15">
        <v>3.0000000000000001E-3</v>
      </c>
      <c r="F25" s="15">
        <v>0</v>
      </c>
      <c r="G25" s="15">
        <v>0</v>
      </c>
      <c r="H25" s="15">
        <v>0</v>
      </c>
      <c r="I25" s="15">
        <v>0</v>
      </c>
    </row>
    <row r="26" spans="1:9" x14ac:dyDescent="0.25">
      <c r="A26" s="17"/>
      <c r="B26" s="88"/>
      <c r="C26" s="96" t="s">
        <v>17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</row>
    <row r="27" spans="1:9" x14ac:dyDescent="0.25">
      <c r="A27" s="17"/>
      <c r="B27" s="88"/>
      <c r="C27" s="96" t="s">
        <v>18</v>
      </c>
      <c r="D27" s="15">
        <v>0.104</v>
      </c>
      <c r="E27" s="15">
        <v>7.4999999999999997E-2</v>
      </c>
      <c r="F27" s="15">
        <v>3.4000000000000002E-2</v>
      </c>
      <c r="G27" s="15">
        <v>0</v>
      </c>
      <c r="H27" s="15">
        <v>0</v>
      </c>
      <c r="I27" s="15">
        <v>0</v>
      </c>
    </row>
    <row r="28" spans="1:9" x14ac:dyDescent="0.25">
      <c r="A28" s="17"/>
      <c r="B28" s="88"/>
      <c r="C28" s="96" t="s">
        <v>19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</row>
    <row r="29" spans="1:9" x14ac:dyDescent="0.25">
      <c r="A29" s="17"/>
      <c r="B29" s="88"/>
      <c r="C29" s="96" t="s">
        <v>12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</row>
    <row r="30" spans="1:9" ht="15.75" thickBot="1" x14ac:dyDescent="0.3">
      <c r="A30" s="17"/>
      <c r="B30" s="89"/>
      <c r="C30" s="89" t="s">
        <v>20</v>
      </c>
      <c r="D30" s="16">
        <v>0.17916599999999999</v>
      </c>
      <c r="E30" s="16">
        <v>0.20100000000000001</v>
      </c>
      <c r="F30" s="16">
        <v>0.39800000000000002</v>
      </c>
      <c r="G30" s="16">
        <v>0.104</v>
      </c>
      <c r="H30" s="16">
        <v>0</v>
      </c>
      <c r="I30" s="16">
        <v>0</v>
      </c>
    </row>
    <row r="31" spans="1:9" x14ac:dyDescent="0.25">
      <c r="A31" s="17"/>
      <c r="B31" s="38" t="s">
        <v>36</v>
      </c>
      <c r="C31" s="95" t="s">
        <v>9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</row>
    <row r="32" spans="1:9" x14ac:dyDescent="0.25">
      <c r="A32" s="17"/>
      <c r="B32" s="38"/>
      <c r="C32" s="95" t="s">
        <v>88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</row>
    <row r="33" spans="1:9" ht="14.25" customHeight="1" x14ac:dyDescent="0.25">
      <c r="A33" s="17"/>
      <c r="B33" s="95"/>
      <c r="C33" s="95" t="s">
        <v>10</v>
      </c>
      <c r="D33" s="15">
        <v>0</v>
      </c>
      <c r="E33" s="15">
        <v>0</v>
      </c>
      <c r="F33" s="15">
        <v>0.09</v>
      </c>
      <c r="G33" s="15">
        <v>0</v>
      </c>
      <c r="H33" s="15">
        <v>0</v>
      </c>
      <c r="I33" s="15">
        <v>0</v>
      </c>
    </row>
    <row r="34" spans="1:9" x14ac:dyDescent="0.25">
      <c r="A34" s="17"/>
      <c r="B34" s="95"/>
      <c r="C34" s="95" t="s">
        <v>14</v>
      </c>
      <c r="D34" s="15">
        <v>7.1999999999999995E-2</v>
      </c>
      <c r="E34" s="15">
        <v>7.8E-2</v>
      </c>
      <c r="F34" s="15">
        <v>0</v>
      </c>
      <c r="G34" s="15">
        <v>0</v>
      </c>
      <c r="H34" s="15">
        <v>0</v>
      </c>
      <c r="I34" s="15">
        <v>0</v>
      </c>
    </row>
    <row r="35" spans="1:9" x14ac:dyDescent="0.25">
      <c r="A35" s="17"/>
      <c r="B35" s="95"/>
      <c r="C35" s="96" t="s">
        <v>82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</row>
    <row r="36" spans="1:9" x14ac:dyDescent="0.25">
      <c r="A36" s="17"/>
      <c r="B36" s="95"/>
      <c r="C36" s="96" t="s">
        <v>83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</row>
    <row r="37" spans="1:9" x14ac:dyDescent="0.25">
      <c r="A37" s="17"/>
      <c r="B37" s="95"/>
      <c r="C37" s="96" t="s">
        <v>31</v>
      </c>
      <c r="D37" s="15">
        <v>6.4070000000000004E-3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</row>
    <row r="38" spans="1:9" x14ac:dyDescent="0.25">
      <c r="A38" s="17"/>
      <c r="B38" s="95"/>
      <c r="C38" s="96" t="s">
        <v>17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</row>
    <row r="39" spans="1:9" x14ac:dyDescent="0.25">
      <c r="A39" s="17"/>
      <c r="B39" s="95"/>
      <c r="C39" s="96" t="s">
        <v>18</v>
      </c>
      <c r="D39" s="15">
        <v>8.0000000000000002E-3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</row>
    <row r="40" spans="1:9" x14ac:dyDescent="0.25">
      <c r="A40" s="17"/>
      <c r="B40" s="95"/>
      <c r="C40" s="96" t="s">
        <v>19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</row>
    <row r="41" spans="1:9" x14ac:dyDescent="0.25">
      <c r="A41" s="17"/>
      <c r="B41" s="95"/>
      <c r="C41" s="96" t="s">
        <v>12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</row>
    <row r="42" spans="1:9" ht="15.75" thickBot="1" x14ac:dyDescent="0.3">
      <c r="A42" s="17"/>
      <c r="B42" s="89"/>
      <c r="C42" s="89" t="s">
        <v>20</v>
      </c>
      <c r="D42" s="16">
        <v>8.6406999999999984E-2</v>
      </c>
      <c r="E42" s="16">
        <v>7.8E-2</v>
      </c>
      <c r="F42" s="16">
        <v>0.09</v>
      </c>
      <c r="G42" s="16">
        <v>0</v>
      </c>
      <c r="H42" s="16">
        <v>0</v>
      </c>
      <c r="I42" s="16">
        <v>0</v>
      </c>
    </row>
    <row r="43" spans="1:9" x14ac:dyDescent="0.25">
      <c r="A43" s="17"/>
      <c r="B43" s="38" t="s">
        <v>35</v>
      </c>
      <c r="C43" s="95" t="s">
        <v>9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1:9" x14ac:dyDescent="0.25">
      <c r="A44" s="17"/>
      <c r="B44" s="38"/>
      <c r="C44" s="95" t="s">
        <v>88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1:9" x14ac:dyDescent="0.25">
      <c r="A45" s="17"/>
      <c r="B45" s="95"/>
      <c r="C45" s="95" t="s">
        <v>10</v>
      </c>
      <c r="D45" s="15">
        <v>0.121</v>
      </c>
      <c r="E45" s="15">
        <v>4.8000000000000001E-2</v>
      </c>
      <c r="F45" s="15">
        <v>0</v>
      </c>
      <c r="G45" s="15">
        <v>0</v>
      </c>
      <c r="H45" s="15">
        <v>0</v>
      </c>
      <c r="I45" s="15">
        <v>0</v>
      </c>
    </row>
    <row r="46" spans="1:9" x14ac:dyDescent="0.25">
      <c r="A46" s="17"/>
      <c r="B46" s="95"/>
      <c r="C46" s="95" t="s">
        <v>14</v>
      </c>
      <c r="D46" s="15">
        <v>1.732</v>
      </c>
      <c r="E46" s="15">
        <v>0.70599999999999996</v>
      </c>
      <c r="F46" s="15">
        <v>0.878</v>
      </c>
      <c r="G46" s="15">
        <v>0.15</v>
      </c>
      <c r="H46" s="15">
        <v>0</v>
      </c>
      <c r="I46" s="15">
        <v>0</v>
      </c>
    </row>
    <row r="47" spans="1:9" x14ac:dyDescent="0.25">
      <c r="A47" s="17"/>
      <c r="B47" s="95"/>
      <c r="C47" s="96" t="s">
        <v>82</v>
      </c>
      <c r="D47" s="15">
        <v>0.6</v>
      </c>
      <c r="E47" s="15">
        <v>0</v>
      </c>
      <c r="F47" s="15">
        <v>9.9000000000000005E-2</v>
      </c>
      <c r="G47" s="15">
        <v>0.13400000000000001</v>
      </c>
      <c r="H47" s="15">
        <v>0</v>
      </c>
      <c r="I47" s="15">
        <v>0</v>
      </c>
    </row>
    <row r="48" spans="1:9" x14ac:dyDescent="0.25">
      <c r="A48" s="17"/>
      <c r="B48" s="95"/>
      <c r="C48" s="96" t="s">
        <v>83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</row>
    <row r="49" spans="1:9" x14ac:dyDescent="0.25">
      <c r="A49" s="17"/>
      <c r="B49" s="95"/>
      <c r="C49" s="96" t="s">
        <v>31</v>
      </c>
      <c r="D49" s="15">
        <v>1.1410999999999999E-2</v>
      </c>
      <c r="E49" s="15">
        <v>2.4060000000000002E-3</v>
      </c>
      <c r="F49" s="15">
        <v>0</v>
      </c>
      <c r="G49" s="15">
        <v>0</v>
      </c>
      <c r="H49" s="15">
        <v>0</v>
      </c>
      <c r="I49" s="15">
        <v>0</v>
      </c>
    </row>
    <row r="50" spans="1:9" x14ac:dyDescent="0.25">
      <c r="A50" s="17"/>
      <c r="B50" s="95"/>
      <c r="C50" s="96" t="s">
        <v>17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</row>
    <row r="51" spans="1:9" x14ac:dyDescent="0.25">
      <c r="A51" s="17"/>
      <c r="B51" s="95"/>
      <c r="C51" s="96" t="s">
        <v>18</v>
      </c>
      <c r="D51" s="15">
        <v>8.3000000000000004E-2</v>
      </c>
      <c r="E51" s="15">
        <v>5.6000000000000001E-2</v>
      </c>
      <c r="F51" s="15">
        <v>1.2E-2</v>
      </c>
      <c r="G51" s="15">
        <v>0</v>
      </c>
      <c r="H51" s="15">
        <v>0</v>
      </c>
      <c r="I51" s="15">
        <v>0</v>
      </c>
    </row>
    <row r="52" spans="1:9" x14ac:dyDescent="0.25">
      <c r="A52" s="17"/>
      <c r="B52" s="95"/>
      <c r="C52" s="96" t="s">
        <v>19</v>
      </c>
      <c r="D52" s="15">
        <v>0.1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</row>
    <row r="53" spans="1:9" x14ac:dyDescent="0.25">
      <c r="A53" s="17"/>
      <c r="B53" s="95"/>
      <c r="C53" s="96" t="s">
        <v>12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</row>
    <row r="54" spans="1:9" ht="15.75" thickBot="1" x14ac:dyDescent="0.3">
      <c r="A54" s="17"/>
      <c r="B54" s="89"/>
      <c r="C54" s="89" t="s">
        <v>20</v>
      </c>
      <c r="D54" s="16">
        <v>2.647411</v>
      </c>
      <c r="E54" s="16">
        <v>0.81240600000000007</v>
      </c>
      <c r="F54" s="16">
        <v>0.98899999999999999</v>
      </c>
      <c r="G54" s="16">
        <v>0.28400000000000003</v>
      </c>
      <c r="H54" s="16">
        <v>0</v>
      </c>
      <c r="I54" s="16">
        <v>0</v>
      </c>
    </row>
    <row r="55" spans="1:9" x14ac:dyDescent="0.25">
      <c r="A55" s="17"/>
      <c r="B55" s="88" t="s">
        <v>105</v>
      </c>
      <c r="C55" s="95" t="s">
        <v>9</v>
      </c>
      <c r="D55" s="170">
        <v>0</v>
      </c>
      <c r="E55" s="170">
        <v>1.17</v>
      </c>
      <c r="F55" s="170">
        <v>4.234</v>
      </c>
      <c r="G55" s="170">
        <v>0</v>
      </c>
      <c r="H55" s="170">
        <v>0</v>
      </c>
      <c r="I55" s="170">
        <v>0</v>
      </c>
    </row>
    <row r="56" spans="1:9" x14ac:dyDescent="0.25">
      <c r="A56" s="17"/>
      <c r="B56" s="88"/>
      <c r="C56" s="95" t="s">
        <v>88</v>
      </c>
      <c r="D56" s="170">
        <v>0</v>
      </c>
      <c r="E56" s="170">
        <v>0</v>
      </c>
      <c r="F56" s="170">
        <v>0</v>
      </c>
      <c r="G56" s="170">
        <v>0</v>
      </c>
      <c r="H56" s="170">
        <v>0</v>
      </c>
      <c r="I56" s="170">
        <v>0</v>
      </c>
    </row>
    <row r="57" spans="1:9" x14ac:dyDescent="0.25">
      <c r="A57" s="17"/>
      <c r="B57" s="88"/>
      <c r="C57" s="95" t="s">
        <v>10</v>
      </c>
      <c r="D57" s="170">
        <v>0.19400000000000001</v>
      </c>
      <c r="E57" s="170">
        <v>0</v>
      </c>
      <c r="F57" s="170">
        <v>0</v>
      </c>
      <c r="G57" s="170">
        <v>0</v>
      </c>
      <c r="H57" s="170">
        <v>0</v>
      </c>
      <c r="I57" s="170">
        <v>0</v>
      </c>
    </row>
    <row r="58" spans="1:9" x14ac:dyDescent="0.25">
      <c r="A58" s="17"/>
      <c r="B58" s="88"/>
      <c r="C58" s="95" t="s">
        <v>14</v>
      </c>
      <c r="D58" s="170">
        <v>0.752</v>
      </c>
      <c r="E58" s="170">
        <v>0.219</v>
      </c>
      <c r="F58" s="170">
        <v>0</v>
      </c>
      <c r="G58" s="170">
        <v>0</v>
      </c>
      <c r="H58" s="170">
        <v>0</v>
      </c>
      <c r="I58" s="170">
        <v>0</v>
      </c>
    </row>
    <row r="59" spans="1:9" x14ac:dyDescent="0.25">
      <c r="A59" s="17"/>
      <c r="B59" s="88"/>
      <c r="C59" s="96" t="s">
        <v>82</v>
      </c>
      <c r="D59" s="170">
        <v>0</v>
      </c>
      <c r="E59" s="170">
        <v>0</v>
      </c>
      <c r="F59" s="170">
        <v>0</v>
      </c>
      <c r="G59" s="170">
        <v>0</v>
      </c>
      <c r="H59" s="170">
        <v>0</v>
      </c>
      <c r="I59" s="170">
        <v>0</v>
      </c>
    </row>
    <row r="60" spans="1:9" x14ac:dyDescent="0.25">
      <c r="A60" s="17"/>
      <c r="B60" s="88"/>
      <c r="C60" s="96" t="s">
        <v>83</v>
      </c>
      <c r="D60" s="170">
        <v>0</v>
      </c>
      <c r="E60" s="170">
        <v>0</v>
      </c>
      <c r="F60" s="170">
        <v>0</v>
      </c>
      <c r="G60" s="170">
        <v>0</v>
      </c>
      <c r="H60" s="170">
        <v>0</v>
      </c>
      <c r="I60" s="170">
        <v>0</v>
      </c>
    </row>
    <row r="61" spans="1:9" x14ac:dyDescent="0.25">
      <c r="A61" s="17"/>
      <c r="B61" s="88"/>
      <c r="C61" s="96" t="s">
        <v>31</v>
      </c>
      <c r="D61" s="170">
        <v>0.12847999999999998</v>
      </c>
      <c r="E61" s="170">
        <v>2E-3</v>
      </c>
      <c r="F61" s="170">
        <v>4.9220000000000002E-3</v>
      </c>
      <c r="G61" s="170">
        <v>0</v>
      </c>
      <c r="H61" s="170">
        <v>0</v>
      </c>
      <c r="I61" s="170">
        <v>0</v>
      </c>
    </row>
    <row r="62" spans="1:9" x14ac:dyDescent="0.25">
      <c r="A62" s="17"/>
      <c r="B62" s="88"/>
      <c r="C62" s="96" t="s">
        <v>17</v>
      </c>
      <c r="D62" s="170">
        <v>0</v>
      </c>
      <c r="E62" s="170">
        <v>0</v>
      </c>
      <c r="F62" s="170">
        <v>0</v>
      </c>
      <c r="G62" s="170">
        <v>0</v>
      </c>
      <c r="H62" s="170">
        <v>0</v>
      </c>
      <c r="I62" s="170">
        <v>0</v>
      </c>
    </row>
    <row r="63" spans="1:9" x14ac:dyDescent="0.25">
      <c r="A63" s="17"/>
      <c r="B63" s="88"/>
      <c r="C63" s="96" t="s">
        <v>18</v>
      </c>
      <c r="D63" s="170">
        <v>0.25800000000000001</v>
      </c>
      <c r="E63" s="170">
        <v>3.0000000000000001E-3</v>
      </c>
      <c r="F63" s="170">
        <v>3.5000000000000003E-2</v>
      </c>
      <c r="G63" s="170">
        <v>0</v>
      </c>
      <c r="H63" s="170">
        <v>0</v>
      </c>
      <c r="I63" s="170">
        <v>0</v>
      </c>
    </row>
    <row r="64" spans="1:9" x14ac:dyDescent="0.25">
      <c r="A64" s="17"/>
      <c r="B64" s="88"/>
      <c r="C64" s="96" t="s">
        <v>19</v>
      </c>
      <c r="D64" s="170">
        <v>0</v>
      </c>
      <c r="E64" s="170">
        <v>0.03</v>
      </c>
      <c r="F64" s="170">
        <v>0.96900000000000008</v>
      </c>
      <c r="G64" s="170">
        <v>0</v>
      </c>
      <c r="H64" s="170">
        <v>0</v>
      </c>
      <c r="I64" s="170">
        <v>0</v>
      </c>
    </row>
    <row r="65" spans="1:9" x14ac:dyDescent="0.25">
      <c r="A65" s="17"/>
      <c r="B65" s="88"/>
      <c r="C65" s="96" t="s">
        <v>12</v>
      </c>
      <c r="D65" s="170">
        <v>0</v>
      </c>
      <c r="E65" s="170">
        <v>0</v>
      </c>
      <c r="F65" s="170">
        <v>0</v>
      </c>
      <c r="G65" s="170">
        <v>0</v>
      </c>
      <c r="H65" s="170">
        <v>0</v>
      </c>
      <c r="I65" s="170">
        <v>0</v>
      </c>
    </row>
    <row r="66" spans="1:9" ht="15.75" thickBot="1" x14ac:dyDescent="0.3">
      <c r="A66" s="17"/>
      <c r="B66" s="88"/>
      <c r="C66" s="89" t="s">
        <v>20</v>
      </c>
      <c r="D66" s="33">
        <v>1.3324799999999999</v>
      </c>
      <c r="E66" s="33">
        <v>1.4239999999999999</v>
      </c>
      <c r="F66" s="33">
        <v>5.2429220000000001</v>
      </c>
      <c r="G66" s="33">
        <v>0</v>
      </c>
      <c r="H66" s="33">
        <v>0</v>
      </c>
      <c r="I66" s="33">
        <v>0</v>
      </c>
    </row>
    <row r="67" spans="1:9" x14ac:dyDescent="0.25">
      <c r="A67" s="95"/>
      <c r="B67" s="39" t="s">
        <v>38</v>
      </c>
      <c r="C67" s="95" t="s">
        <v>9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</row>
    <row r="68" spans="1:9" x14ac:dyDescent="0.25">
      <c r="A68" s="95"/>
      <c r="B68" s="38"/>
      <c r="C68" s="95" t="s">
        <v>88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</row>
    <row r="69" spans="1:9" x14ac:dyDescent="0.25">
      <c r="A69" s="95"/>
      <c r="B69" s="95"/>
      <c r="C69" s="95" t="s">
        <v>10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</row>
    <row r="70" spans="1:9" x14ac:dyDescent="0.25">
      <c r="A70" s="95"/>
      <c r="B70" s="95"/>
      <c r="C70" s="95" t="s">
        <v>14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</row>
    <row r="71" spans="1:9" x14ac:dyDescent="0.25">
      <c r="A71" s="95"/>
      <c r="B71" s="95"/>
      <c r="C71" s="96" t="s">
        <v>82</v>
      </c>
      <c r="D71" s="15">
        <v>0</v>
      </c>
      <c r="E71" s="15">
        <v>0.6</v>
      </c>
      <c r="F71" s="15">
        <v>0</v>
      </c>
      <c r="G71" s="15">
        <v>0</v>
      </c>
      <c r="H71" s="15">
        <v>0</v>
      </c>
      <c r="I71" s="15">
        <v>0</v>
      </c>
    </row>
    <row r="72" spans="1:9" x14ac:dyDescent="0.25">
      <c r="A72" s="95"/>
      <c r="B72" s="95"/>
      <c r="C72" s="96" t="s">
        <v>83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</row>
    <row r="73" spans="1:9" x14ac:dyDescent="0.25">
      <c r="A73" s="95"/>
      <c r="B73" s="95"/>
      <c r="C73" s="96" t="s">
        <v>31</v>
      </c>
      <c r="D73" s="15">
        <v>1.0500000000000001E-2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</row>
    <row r="74" spans="1:9" x14ac:dyDescent="0.25">
      <c r="A74" s="95"/>
      <c r="B74" s="95"/>
      <c r="C74" s="96" t="s">
        <v>17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</row>
    <row r="75" spans="1:9" x14ac:dyDescent="0.25">
      <c r="A75" s="95"/>
      <c r="B75" s="95"/>
      <c r="C75" s="96" t="s">
        <v>18</v>
      </c>
      <c r="D75" s="15">
        <v>0</v>
      </c>
      <c r="E75" s="15">
        <v>8.4000000000000005E-2</v>
      </c>
      <c r="F75" s="15">
        <v>0.129</v>
      </c>
      <c r="G75" s="15">
        <v>0</v>
      </c>
      <c r="H75" s="15">
        <v>0</v>
      </c>
      <c r="I75" s="15">
        <v>0</v>
      </c>
    </row>
    <row r="76" spans="1:9" x14ac:dyDescent="0.25">
      <c r="A76" s="95"/>
      <c r="B76" s="95"/>
      <c r="C76" s="96" t="s">
        <v>19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</row>
    <row r="77" spans="1:9" x14ac:dyDescent="0.25">
      <c r="A77" s="95"/>
      <c r="B77" s="95"/>
      <c r="C77" s="96" t="s">
        <v>12</v>
      </c>
      <c r="D77" s="15">
        <v>0</v>
      </c>
      <c r="E77" s="15">
        <v>0</v>
      </c>
      <c r="F77" s="15">
        <v>1.1220000000000001</v>
      </c>
      <c r="G77" s="15">
        <v>0</v>
      </c>
      <c r="H77" s="15">
        <v>0.60650000000000004</v>
      </c>
      <c r="I77" s="15">
        <v>0</v>
      </c>
    </row>
    <row r="78" spans="1:9" ht="15.75" thickBot="1" x14ac:dyDescent="0.3">
      <c r="A78" s="17"/>
      <c r="B78" s="89"/>
      <c r="C78" s="89" t="s">
        <v>20</v>
      </c>
      <c r="D78" s="16">
        <v>1.0500000000000001E-2</v>
      </c>
      <c r="E78" s="16">
        <v>0.68399999999999994</v>
      </c>
      <c r="F78" s="16">
        <v>1.2510000000000001</v>
      </c>
      <c r="G78" s="16">
        <v>0</v>
      </c>
      <c r="H78" s="16">
        <v>0.60650000000000004</v>
      </c>
      <c r="I78" s="16">
        <v>0</v>
      </c>
    </row>
    <row r="79" spans="1:9" x14ac:dyDescent="0.25">
      <c r="A79" s="17"/>
      <c r="B79" s="38" t="s">
        <v>39</v>
      </c>
      <c r="C79" s="95" t="s">
        <v>9</v>
      </c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</row>
    <row r="80" spans="1:9" x14ac:dyDescent="0.25">
      <c r="A80" s="17"/>
      <c r="B80" s="38"/>
      <c r="C80" s="95" t="s">
        <v>88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</row>
    <row r="81" spans="1:9" x14ac:dyDescent="0.25">
      <c r="A81" s="17"/>
      <c r="B81" s="95"/>
      <c r="C81" s="95" t="s">
        <v>10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</row>
    <row r="82" spans="1:9" x14ac:dyDescent="0.25">
      <c r="A82" s="17"/>
      <c r="B82" s="95"/>
      <c r="C82" s="95" t="s">
        <v>14</v>
      </c>
      <c r="D82" s="15">
        <v>0.77</v>
      </c>
      <c r="E82" s="15">
        <v>0.22500000000000001</v>
      </c>
      <c r="F82" s="15">
        <v>0</v>
      </c>
      <c r="G82" s="15">
        <v>0</v>
      </c>
      <c r="H82" s="15">
        <v>0</v>
      </c>
      <c r="I82" s="15">
        <v>0</v>
      </c>
    </row>
    <row r="83" spans="1:9" x14ac:dyDescent="0.25">
      <c r="A83" s="17"/>
      <c r="B83" s="95"/>
      <c r="C83" s="96" t="s">
        <v>82</v>
      </c>
      <c r="D83" s="15">
        <v>0</v>
      </c>
      <c r="E83" s="15">
        <v>0</v>
      </c>
      <c r="F83" s="15">
        <v>0</v>
      </c>
      <c r="G83" s="15">
        <v>0.89500000000000002</v>
      </c>
      <c r="H83" s="15">
        <v>0</v>
      </c>
      <c r="I83" s="15">
        <v>0</v>
      </c>
    </row>
    <row r="84" spans="1:9" x14ac:dyDescent="0.25">
      <c r="A84" s="17"/>
      <c r="B84" s="95"/>
      <c r="C84" s="96" t="s">
        <v>83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</row>
    <row r="85" spans="1:9" x14ac:dyDescent="0.25">
      <c r="A85" s="17"/>
      <c r="B85" s="95"/>
      <c r="C85" s="96" t="s">
        <v>31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</row>
    <row r="86" spans="1:9" x14ac:dyDescent="0.25">
      <c r="A86" s="17"/>
      <c r="B86" s="95"/>
      <c r="C86" s="96" t="s">
        <v>17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</row>
    <row r="87" spans="1:9" x14ac:dyDescent="0.25">
      <c r="A87" s="17"/>
      <c r="B87" s="95"/>
      <c r="C87" s="96" t="s">
        <v>18</v>
      </c>
      <c r="D87" s="15">
        <v>0</v>
      </c>
      <c r="E87" s="15">
        <v>0</v>
      </c>
      <c r="F87" s="15">
        <v>0.05</v>
      </c>
      <c r="G87" s="15">
        <v>0</v>
      </c>
      <c r="H87" s="15">
        <v>0</v>
      </c>
      <c r="I87" s="15">
        <v>0</v>
      </c>
    </row>
    <row r="88" spans="1:9" x14ac:dyDescent="0.25">
      <c r="A88" s="17"/>
      <c r="B88" s="95"/>
      <c r="C88" s="96" t="s">
        <v>19</v>
      </c>
      <c r="D88" s="15">
        <v>0</v>
      </c>
      <c r="E88" s="15">
        <v>4.0000000000000001E-3</v>
      </c>
      <c r="F88" s="15">
        <v>8.1000000000000003E-2</v>
      </c>
      <c r="G88" s="15">
        <v>0</v>
      </c>
      <c r="H88" s="15">
        <v>0</v>
      </c>
      <c r="I88" s="15">
        <v>0</v>
      </c>
    </row>
    <row r="89" spans="1:9" x14ac:dyDescent="0.25">
      <c r="A89" s="17"/>
      <c r="B89" s="95"/>
      <c r="C89" s="96" t="s">
        <v>12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</row>
    <row r="90" spans="1:9" ht="15.75" thickBot="1" x14ac:dyDescent="0.3">
      <c r="A90" s="17"/>
      <c r="B90" s="89"/>
      <c r="C90" s="89" t="s">
        <v>20</v>
      </c>
      <c r="D90" s="16">
        <v>0.77</v>
      </c>
      <c r="E90" s="16">
        <v>0.22900000000000001</v>
      </c>
      <c r="F90" s="16">
        <v>0.13100000000000001</v>
      </c>
      <c r="G90" s="16">
        <v>0.89500000000000002</v>
      </c>
      <c r="H90" s="16">
        <v>0</v>
      </c>
      <c r="I90" s="16">
        <v>0</v>
      </c>
    </row>
    <row r="91" spans="1:9" ht="15" customHeight="1" x14ac:dyDescent="0.25">
      <c r="A91" s="95"/>
      <c r="B91" s="38" t="s">
        <v>40</v>
      </c>
      <c r="C91" s="95" t="s">
        <v>9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</row>
    <row r="92" spans="1:9" ht="15" customHeight="1" x14ac:dyDescent="0.25">
      <c r="A92" s="95"/>
      <c r="B92" s="38"/>
      <c r="C92" s="95" t="s">
        <v>88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</row>
    <row r="93" spans="1:9" x14ac:dyDescent="0.25">
      <c r="A93" s="95"/>
      <c r="B93" s="95"/>
      <c r="C93" s="95" t="s">
        <v>10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</row>
    <row r="94" spans="1:9" x14ac:dyDescent="0.25">
      <c r="A94" s="95"/>
      <c r="B94" s="95"/>
      <c r="C94" s="95" t="s">
        <v>14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</row>
    <row r="95" spans="1:9" x14ac:dyDescent="0.25">
      <c r="A95" s="95"/>
      <c r="B95" s="95"/>
      <c r="C95" s="96" t="s">
        <v>82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</row>
    <row r="96" spans="1:9" x14ac:dyDescent="0.25">
      <c r="A96" s="95"/>
      <c r="B96" s="95"/>
      <c r="C96" s="96" t="s">
        <v>83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</row>
    <row r="97" spans="1:9" x14ac:dyDescent="0.25">
      <c r="A97" s="95"/>
      <c r="B97" s="95"/>
      <c r="C97" s="96" t="s">
        <v>31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</row>
    <row r="98" spans="1:9" x14ac:dyDescent="0.25">
      <c r="A98" s="95"/>
      <c r="B98" s="95"/>
      <c r="C98" s="96" t="s">
        <v>17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</row>
    <row r="99" spans="1:9" x14ac:dyDescent="0.25">
      <c r="A99" s="95"/>
      <c r="B99" s="95"/>
      <c r="C99" s="96" t="s">
        <v>18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</row>
    <row r="100" spans="1:9" x14ac:dyDescent="0.25">
      <c r="A100" s="95"/>
      <c r="B100" s="95"/>
      <c r="C100" s="96" t="s">
        <v>19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</row>
    <row r="101" spans="1:9" x14ac:dyDescent="0.25">
      <c r="A101" s="95"/>
      <c r="B101" s="95"/>
      <c r="C101" s="96" t="s">
        <v>12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</row>
    <row r="102" spans="1:9" ht="15.75" thickBot="1" x14ac:dyDescent="0.3">
      <c r="A102" s="95"/>
      <c r="B102" s="89"/>
      <c r="C102" s="89" t="s">
        <v>20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</row>
    <row r="103" spans="1:9" x14ac:dyDescent="0.25">
      <c r="A103" s="95"/>
      <c r="B103" s="38" t="s">
        <v>41</v>
      </c>
      <c r="C103" s="95" t="s">
        <v>9</v>
      </c>
      <c r="D103" s="65">
        <v>1.57</v>
      </c>
      <c r="E103" s="65">
        <v>0.625</v>
      </c>
      <c r="F103" s="65">
        <v>0</v>
      </c>
      <c r="G103" s="65">
        <v>0</v>
      </c>
      <c r="H103" s="65">
        <v>0</v>
      </c>
      <c r="I103" s="65">
        <v>0</v>
      </c>
    </row>
    <row r="104" spans="1:9" x14ac:dyDescent="0.25">
      <c r="A104" s="95"/>
      <c r="B104" s="38"/>
      <c r="C104" s="95" t="s">
        <v>88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</row>
    <row r="105" spans="1:9" x14ac:dyDescent="0.25">
      <c r="A105" s="95"/>
      <c r="B105" s="95"/>
      <c r="C105" s="95" t="s">
        <v>10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</row>
    <row r="106" spans="1:9" x14ac:dyDescent="0.25">
      <c r="A106" s="95"/>
      <c r="B106" s="95"/>
      <c r="C106" s="95" t="s">
        <v>14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</row>
    <row r="107" spans="1:9" x14ac:dyDescent="0.25">
      <c r="A107" s="95"/>
      <c r="B107" s="95"/>
      <c r="C107" s="96" t="s">
        <v>82</v>
      </c>
      <c r="D107" s="15">
        <v>0</v>
      </c>
      <c r="E107" s="15">
        <v>0</v>
      </c>
      <c r="F107" s="15">
        <v>0</v>
      </c>
      <c r="G107" s="15">
        <v>0.85</v>
      </c>
      <c r="H107" s="15">
        <v>0</v>
      </c>
      <c r="I107" s="15">
        <v>0</v>
      </c>
    </row>
    <row r="108" spans="1:9" x14ac:dyDescent="0.25">
      <c r="A108" s="95"/>
      <c r="B108" s="95"/>
      <c r="C108" s="96" t="s">
        <v>83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</row>
    <row r="109" spans="1:9" x14ac:dyDescent="0.25">
      <c r="A109" s="95"/>
      <c r="B109" s="95"/>
      <c r="C109" s="96" t="s">
        <v>31</v>
      </c>
      <c r="D109" s="15">
        <v>0.11361599999999999</v>
      </c>
      <c r="E109" s="15">
        <v>9.8000000000000014E-3</v>
      </c>
      <c r="F109" s="15">
        <v>0.03</v>
      </c>
      <c r="G109" s="15">
        <v>0</v>
      </c>
      <c r="H109" s="15">
        <v>0</v>
      </c>
      <c r="I109" s="15">
        <v>0</v>
      </c>
    </row>
    <row r="110" spans="1:9" x14ac:dyDescent="0.25">
      <c r="A110" s="95"/>
      <c r="B110" s="95"/>
      <c r="C110" s="96" t="s">
        <v>17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</row>
    <row r="111" spans="1:9" x14ac:dyDescent="0.25">
      <c r="A111" s="95"/>
      <c r="B111" s="95"/>
      <c r="C111" s="96" t="s">
        <v>18</v>
      </c>
      <c r="D111" s="15">
        <v>9.0999999999999998E-2</v>
      </c>
      <c r="E111" s="15">
        <v>4.1000000000000002E-2</v>
      </c>
      <c r="F111" s="15">
        <v>0</v>
      </c>
      <c r="G111" s="15">
        <v>0</v>
      </c>
      <c r="H111" s="15">
        <v>0</v>
      </c>
      <c r="I111" s="15">
        <v>0</v>
      </c>
    </row>
    <row r="112" spans="1:9" x14ac:dyDescent="0.25">
      <c r="A112" s="95"/>
      <c r="B112" s="95"/>
      <c r="C112" s="96" t="s">
        <v>19</v>
      </c>
      <c r="D112" s="15">
        <v>0</v>
      </c>
      <c r="E112" s="15">
        <v>2.5999999999999999E-2</v>
      </c>
      <c r="F112" s="15">
        <v>1.117</v>
      </c>
      <c r="G112" s="15">
        <v>0</v>
      </c>
      <c r="H112" s="15">
        <v>0</v>
      </c>
      <c r="I112" s="15">
        <v>0</v>
      </c>
    </row>
    <row r="113" spans="1:9" x14ac:dyDescent="0.25">
      <c r="A113" s="95"/>
      <c r="B113" s="95"/>
      <c r="C113" s="96" t="s">
        <v>12</v>
      </c>
      <c r="D113" s="15">
        <v>0</v>
      </c>
      <c r="E113" s="15">
        <v>0</v>
      </c>
      <c r="F113" s="15">
        <v>0</v>
      </c>
      <c r="G113" s="15">
        <v>3.3340000000000001</v>
      </c>
      <c r="H113" s="15">
        <v>1.1000000000000001</v>
      </c>
      <c r="I113" s="15">
        <v>0</v>
      </c>
    </row>
    <row r="114" spans="1:9" ht="15.75" thickBot="1" x14ac:dyDescent="0.3">
      <c r="A114" s="95"/>
      <c r="B114" s="89"/>
      <c r="C114" s="89" t="s">
        <v>20</v>
      </c>
      <c r="D114" s="16">
        <v>1.774616</v>
      </c>
      <c r="E114" s="16">
        <v>0.70180000000000009</v>
      </c>
      <c r="F114" s="16">
        <v>1.147</v>
      </c>
      <c r="G114" s="16">
        <v>4.1840000000000002</v>
      </c>
      <c r="H114" s="16">
        <v>1.1000000000000001</v>
      </c>
      <c r="I114" s="16">
        <v>0</v>
      </c>
    </row>
    <row r="115" spans="1:9" x14ac:dyDescent="0.25">
      <c r="A115" s="95"/>
      <c r="B115" s="38" t="s">
        <v>107</v>
      </c>
      <c r="C115" s="95" t="s">
        <v>9</v>
      </c>
      <c r="D115" s="171">
        <v>1.488</v>
      </c>
      <c r="E115" s="171">
        <v>4.4999999999999998E-2</v>
      </c>
      <c r="F115" s="171">
        <v>0.624</v>
      </c>
      <c r="G115" s="171">
        <v>0.57499999999999996</v>
      </c>
      <c r="H115" s="171">
        <v>0</v>
      </c>
      <c r="I115" s="171">
        <v>0</v>
      </c>
    </row>
    <row r="116" spans="1:9" x14ac:dyDescent="0.25">
      <c r="A116" s="95"/>
      <c r="B116" s="38"/>
      <c r="C116" s="95" t="s">
        <v>88</v>
      </c>
      <c r="D116" s="170">
        <v>0</v>
      </c>
      <c r="E116" s="170">
        <v>0</v>
      </c>
      <c r="F116" s="170">
        <v>0</v>
      </c>
      <c r="G116" s="170">
        <v>0</v>
      </c>
      <c r="H116" s="170">
        <v>0</v>
      </c>
      <c r="I116" s="170">
        <v>0</v>
      </c>
    </row>
    <row r="117" spans="1:9" x14ac:dyDescent="0.25">
      <c r="A117" s="95"/>
      <c r="B117" s="95"/>
      <c r="C117" s="95" t="s">
        <v>10</v>
      </c>
      <c r="D117" s="170">
        <v>3.0380000000000003</v>
      </c>
      <c r="E117" s="170">
        <v>0.34499999999999997</v>
      </c>
      <c r="F117" s="170">
        <v>0</v>
      </c>
      <c r="G117" s="170">
        <v>0</v>
      </c>
      <c r="H117" s="170">
        <v>0</v>
      </c>
      <c r="I117" s="170">
        <v>0</v>
      </c>
    </row>
    <row r="118" spans="1:9" x14ac:dyDescent="0.25">
      <c r="A118" s="95"/>
      <c r="B118" s="95"/>
      <c r="C118" s="95" t="s">
        <v>14</v>
      </c>
      <c r="D118" s="170">
        <v>1.212</v>
      </c>
      <c r="E118" s="170">
        <v>5.7000000000000002E-2</v>
      </c>
      <c r="F118" s="170">
        <v>0.438</v>
      </c>
      <c r="G118" s="170">
        <v>0</v>
      </c>
      <c r="H118" s="170">
        <v>0</v>
      </c>
      <c r="I118" s="170">
        <v>0</v>
      </c>
    </row>
    <row r="119" spans="1:9" x14ac:dyDescent="0.25">
      <c r="A119" s="95"/>
      <c r="B119" s="95"/>
      <c r="C119" s="96" t="s">
        <v>82</v>
      </c>
      <c r="D119" s="170">
        <v>0</v>
      </c>
      <c r="E119" s="170">
        <v>0</v>
      </c>
      <c r="F119" s="170">
        <v>0</v>
      </c>
      <c r="G119" s="170">
        <v>0</v>
      </c>
      <c r="H119" s="170">
        <v>0</v>
      </c>
      <c r="I119" s="170">
        <v>0</v>
      </c>
    </row>
    <row r="120" spans="1:9" x14ac:dyDescent="0.25">
      <c r="A120" s="95"/>
      <c r="B120" s="95"/>
      <c r="C120" s="96" t="s">
        <v>83</v>
      </c>
      <c r="D120" s="170">
        <v>0</v>
      </c>
      <c r="E120" s="170">
        <v>0</v>
      </c>
      <c r="F120" s="170">
        <v>0</v>
      </c>
      <c r="G120" s="170">
        <v>0</v>
      </c>
      <c r="H120" s="170">
        <v>0</v>
      </c>
      <c r="I120" s="170">
        <v>0</v>
      </c>
    </row>
    <row r="121" spans="1:9" x14ac:dyDescent="0.25">
      <c r="A121" s="95"/>
      <c r="B121" s="95"/>
      <c r="C121" s="96" t="s">
        <v>31</v>
      </c>
      <c r="D121" s="170">
        <v>2.6079379999999999</v>
      </c>
      <c r="E121" s="170">
        <v>1.61</v>
      </c>
      <c r="F121" s="170">
        <v>2.0339999999999998</v>
      </c>
      <c r="G121" s="170">
        <v>0</v>
      </c>
      <c r="H121" s="170">
        <v>0</v>
      </c>
      <c r="I121" s="170">
        <v>0</v>
      </c>
    </row>
    <row r="122" spans="1:9" x14ac:dyDescent="0.25">
      <c r="A122" s="95"/>
      <c r="B122" s="95"/>
      <c r="C122" s="96" t="s">
        <v>17</v>
      </c>
      <c r="D122" s="170">
        <v>0</v>
      </c>
      <c r="E122" s="170">
        <v>0</v>
      </c>
      <c r="F122" s="170">
        <v>0</v>
      </c>
      <c r="G122" s="170">
        <v>0</v>
      </c>
      <c r="H122" s="170">
        <v>0</v>
      </c>
      <c r="I122" s="170">
        <v>0</v>
      </c>
    </row>
    <row r="123" spans="1:9" x14ac:dyDescent="0.25">
      <c r="A123" s="95"/>
      <c r="B123" s="95"/>
      <c r="C123" s="96" t="s">
        <v>18</v>
      </c>
      <c r="D123" s="170">
        <v>0.13700000000000001</v>
      </c>
      <c r="E123" s="170">
        <v>4.4999999999999998E-2</v>
      </c>
      <c r="F123" s="170">
        <v>0</v>
      </c>
      <c r="G123" s="170">
        <v>4.0000000000000001E-3</v>
      </c>
      <c r="H123" s="170">
        <v>0</v>
      </c>
      <c r="I123" s="170">
        <v>0</v>
      </c>
    </row>
    <row r="124" spans="1:9" x14ac:dyDescent="0.25">
      <c r="A124" s="95"/>
      <c r="B124" s="95"/>
      <c r="C124" s="96" t="s">
        <v>19</v>
      </c>
      <c r="D124" s="170">
        <v>3.5999999999999997E-2</v>
      </c>
      <c r="E124" s="170">
        <v>0</v>
      </c>
      <c r="F124" s="170">
        <v>0</v>
      </c>
      <c r="G124" s="170">
        <v>0</v>
      </c>
      <c r="H124" s="170">
        <v>0</v>
      </c>
      <c r="I124" s="170">
        <v>0</v>
      </c>
    </row>
    <row r="125" spans="1:9" x14ac:dyDescent="0.25">
      <c r="A125" s="95"/>
      <c r="B125" s="95"/>
      <c r="C125" s="96" t="s">
        <v>12</v>
      </c>
      <c r="D125" s="170">
        <v>0</v>
      </c>
      <c r="E125" s="170">
        <v>0</v>
      </c>
      <c r="F125" s="170">
        <v>0</v>
      </c>
      <c r="G125" s="170">
        <v>0</v>
      </c>
      <c r="H125" s="170">
        <v>0</v>
      </c>
      <c r="I125" s="170">
        <v>0</v>
      </c>
    </row>
    <row r="126" spans="1:9" ht="15.75" thickBot="1" x14ac:dyDescent="0.3">
      <c r="A126" s="95"/>
      <c r="B126" s="89"/>
      <c r="C126" s="89" t="s">
        <v>20</v>
      </c>
      <c r="D126" s="16">
        <v>8.5189380000000003</v>
      </c>
      <c r="E126" s="16">
        <v>2.1019999999999999</v>
      </c>
      <c r="F126" s="16">
        <v>3.0960000000000001</v>
      </c>
      <c r="G126" s="16">
        <v>0.57899999999999996</v>
      </c>
      <c r="H126" s="16">
        <v>0</v>
      </c>
      <c r="I126" s="16">
        <v>0</v>
      </c>
    </row>
    <row r="127" spans="1:9" x14ac:dyDescent="0.25">
      <c r="A127" s="95"/>
      <c r="B127" s="38" t="s">
        <v>106</v>
      </c>
      <c r="C127" s="95" t="s">
        <v>9</v>
      </c>
      <c r="D127" s="170">
        <v>0</v>
      </c>
      <c r="E127" s="170">
        <v>1.4379999999999999</v>
      </c>
      <c r="F127" s="170">
        <v>0.76800000000000002</v>
      </c>
      <c r="G127" s="170">
        <v>0</v>
      </c>
      <c r="H127" s="170">
        <v>0</v>
      </c>
      <c r="I127" s="170">
        <v>0</v>
      </c>
    </row>
    <row r="128" spans="1:9" x14ac:dyDescent="0.25">
      <c r="A128" s="95"/>
      <c r="B128" s="38"/>
      <c r="C128" s="95" t="s">
        <v>88</v>
      </c>
      <c r="D128" s="170">
        <v>0</v>
      </c>
      <c r="E128" s="170">
        <v>0</v>
      </c>
      <c r="F128" s="170">
        <v>0</v>
      </c>
      <c r="G128" s="170">
        <v>0</v>
      </c>
      <c r="H128" s="170">
        <v>0</v>
      </c>
      <c r="I128" s="170">
        <v>0</v>
      </c>
    </row>
    <row r="129" spans="1:9" x14ac:dyDescent="0.25">
      <c r="A129" s="95"/>
      <c r="B129" s="95"/>
      <c r="C129" s="95" t="s">
        <v>10</v>
      </c>
      <c r="D129" s="170">
        <v>0</v>
      </c>
      <c r="E129" s="170">
        <v>1.7000000000000001E-2</v>
      </c>
      <c r="F129" s="170">
        <v>0</v>
      </c>
      <c r="G129" s="170">
        <v>0</v>
      </c>
      <c r="H129" s="170">
        <v>0</v>
      </c>
      <c r="I129" s="170">
        <v>0</v>
      </c>
    </row>
    <row r="130" spans="1:9" x14ac:dyDescent="0.25">
      <c r="A130" s="95"/>
      <c r="B130" s="95"/>
      <c r="C130" s="95" t="s">
        <v>14</v>
      </c>
      <c r="D130" s="170">
        <v>1.069</v>
      </c>
      <c r="E130" s="170">
        <v>0</v>
      </c>
      <c r="F130" s="170">
        <v>0</v>
      </c>
      <c r="G130" s="170">
        <v>0</v>
      </c>
      <c r="H130" s="170">
        <v>0</v>
      </c>
      <c r="I130" s="170">
        <v>0</v>
      </c>
    </row>
    <row r="131" spans="1:9" x14ac:dyDescent="0.25">
      <c r="A131" s="95"/>
      <c r="B131" s="95"/>
      <c r="C131" s="96" t="s">
        <v>82</v>
      </c>
      <c r="D131" s="170">
        <v>0.9</v>
      </c>
      <c r="E131" s="170">
        <v>0</v>
      </c>
      <c r="F131" s="170">
        <v>1.165</v>
      </c>
      <c r="G131" s="170">
        <v>0</v>
      </c>
      <c r="H131" s="170">
        <v>0</v>
      </c>
      <c r="I131" s="170">
        <v>0</v>
      </c>
    </row>
    <row r="132" spans="1:9" x14ac:dyDescent="0.25">
      <c r="A132" s="95"/>
      <c r="B132" s="95"/>
      <c r="C132" s="96" t="s">
        <v>83</v>
      </c>
      <c r="D132" s="170">
        <v>0</v>
      </c>
      <c r="E132" s="170">
        <v>0</v>
      </c>
      <c r="F132" s="170">
        <v>0</v>
      </c>
      <c r="G132" s="170">
        <v>0</v>
      </c>
      <c r="H132" s="170">
        <v>0</v>
      </c>
      <c r="I132" s="170">
        <v>0</v>
      </c>
    </row>
    <row r="133" spans="1:9" x14ac:dyDescent="0.25">
      <c r="A133" s="95"/>
      <c r="B133" s="95"/>
      <c r="C133" s="96" t="s">
        <v>31</v>
      </c>
      <c r="D133" s="170">
        <v>0.10100000000000001</v>
      </c>
      <c r="E133" s="170">
        <v>2E-3</v>
      </c>
      <c r="F133" s="170">
        <v>0</v>
      </c>
      <c r="G133" s="170">
        <v>0</v>
      </c>
      <c r="H133" s="170">
        <v>0</v>
      </c>
      <c r="I133" s="170">
        <v>0</v>
      </c>
    </row>
    <row r="134" spans="1:9" x14ac:dyDescent="0.25">
      <c r="A134" s="95"/>
      <c r="B134" s="95"/>
      <c r="C134" s="96" t="s">
        <v>17</v>
      </c>
      <c r="D134" s="170">
        <v>0</v>
      </c>
      <c r="E134" s="170">
        <v>0</v>
      </c>
      <c r="F134" s="170">
        <v>0</v>
      </c>
      <c r="G134" s="170">
        <v>0</v>
      </c>
      <c r="H134" s="170">
        <v>0</v>
      </c>
      <c r="I134" s="170">
        <v>0</v>
      </c>
    </row>
    <row r="135" spans="1:9" x14ac:dyDescent="0.25">
      <c r="A135" s="95"/>
      <c r="B135" s="95"/>
      <c r="C135" s="96" t="s">
        <v>18</v>
      </c>
      <c r="D135" s="170">
        <v>4.7E-2</v>
      </c>
      <c r="E135" s="170">
        <v>0.04</v>
      </c>
      <c r="F135" s="170">
        <v>0.02</v>
      </c>
      <c r="G135" s="170">
        <v>0</v>
      </c>
      <c r="H135" s="170">
        <v>0</v>
      </c>
      <c r="I135" s="170">
        <v>0</v>
      </c>
    </row>
    <row r="136" spans="1:9" x14ac:dyDescent="0.25">
      <c r="A136" s="95"/>
      <c r="B136" s="95"/>
      <c r="C136" s="96" t="s">
        <v>19</v>
      </c>
      <c r="D136" s="170">
        <v>0</v>
      </c>
      <c r="E136" s="170">
        <v>0</v>
      </c>
      <c r="F136" s="170">
        <v>0.80900000000000005</v>
      </c>
      <c r="G136" s="170">
        <v>0</v>
      </c>
      <c r="H136" s="170">
        <v>0</v>
      </c>
      <c r="I136" s="170">
        <v>0</v>
      </c>
    </row>
    <row r="137" spans="1:9" x14ac:dyDescent="0.25">
      <c r="A137" s="95"/>
      <c r="B137" s="95"/>
      <c r="C137" s="96" t="s">
        <v>12</v>
      </c>
      <c r="D137" s="170">
        <v>0</v>
      </c>
      <c r="E137" s="170">
        <v>0</v>
      </c>
      <c r="F137" s="170">
        <v>0</v>
      </c>
      <c r="G137" s="170">
        <v>0</v>
      </c>
      <c r="H137" s="170">
        <v>0</v>
      </c>
      <c r="I137" s="170">
        <v>0</v>
      </c>
    </row>
    <row r="138" spans="1:9" ht="15.75" thickBot="1" x14ac:dyDescent="0.3">
      <c r="A138" s="95"/>
      <c r="B138" s="89"/>
      <c r="C138" s="89" t="s">
        <v>20</v>
      </c>
      <c r="D138" s="33">
        <v>2.117</v>
      </c>
      <c r="E138" s="33">
        <v>1.4969999999999999</v>
      </c>
      <c r="F138" s="33">
        <v>2.762</v>
      </c>
      <c r="G138" s="33">
        <v>0</v>
      </c>
      <c r="H138" s="33">
        <v>0</v>
      </c>
      <c r="I138" s="33">
        <v>0</v>
      </c>
    </row>
    <row r="139" spans="1:9" x14ac:dyDescent="0.25">
      <c r="A139" s="95"/>
      <c r="B139" s="38" t="s">
        <v>33</v>
      </c>
      <c r="C139" s="95" t="s">
        <v>9</v>
      </c>
      <c r="D139" s="65">
        <v>1.157</v>
      </c>
      <c r="E139" s="65">
        <v>1.2190000000000001</v>
      </c>
      <c r="F139" s="65">
        <v>0</v>
      </c>
      <c r="G139" s="65">
        <v>0</v>
      </c>
      <c r="H139" s="65">
        <v>0</v>
      </c>
      <c r="I139" s="65">
        <v>0</v>
      </c>
    </row>
    <row r="140" spans="1:9" x14ac:dyDescent="0.25">
      <c r="A140" s="95"/>
      <c r="B140" s="38"/>
      <c r="C140" s="95" t="s">
        <v>88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</row>
    <row r="141" spans="1:9" x14ac:dyDescent="0.25">
      <c r="A141" s="95"/>
      <c r="B141" s="95"/>
      <c r="C141" s="95" t="s">
        <v>10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</row>
    <row r="142" spans="1:9" x14ac:dyDescent="0.25">
      <c r="A142" s="95"/>
      <c r="B142" s="95"/>
      <c r="C142" s="95" t="s">
        <v>14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</row>
    <row r="143" spans="1:9" x14ac:dyDescent="0.25">
      <c r="A143" s="95"/>
      <c r="B143" s="95"/>
      <c r="C143" s="96" t="s">
        <v>82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</row>
    <row r="144" spans="1:9" x14ac:dyDescent="0.25">
      <c r="A144" s="95"/>
      <c r="B144" s="95"/>
      <c r="C144" s="96" t="s">
        <v>83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</row>
    <row r="145" spans="1:9" x14ac:dyDescent="0.25">
      <c r="A145" s="95"/>
      <c r="B145" s="95"/>
      <c r="C145" s="96" t="s">
        <v>31</v>
      </c>
      <c r="D145" s="15">
        <v>0.1</v>
      </c>
      <c r="E145" s="15">
        <v>0</v>
      </c>
      <c r="F145" s="15">
        <v>0</v>
      </c>
      <c r="G145" s="15">
        <v>0</v>
      </c>
      <c r="H145" s="15">
        <v>0</v>
      </c>
      <c r="I145" s="15">
        <v>0</v>
      </c>
    </row>
    <row r="146" spans="1:9" x14ac:dyDescent="0.25">
      <c r="A146" s="95"/>
      <c r="B146" s="95"/>
      <c r="C146" s="96" t="s">
        <v>17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</row>
    <row r="147" spans="1:9" x14ac:dyDescent="0.25">
      <c r="A147" s="95"/>
      <c r="B147" s="95"/>
      <c r="C147" s="96" t="s">
        <v>18</v>
      </c>
      <c r="D147" s="15">
        <v>0.10299999999999999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</row>
    <row r="148" spans="1:9" x14ac:dyDescent="0.25">
      <c r="A148" s="95"/>
      <c r="B148" s="95"/>
      <c r="C148" s="96" t="s">
        <v>19</v>
      </c>
      <c r="D148" s="15">
        <v>0</v>
      </c>
      <c r="E148" s="15">
        <v>0</v>
      </c>
      <c r="F148" s="15">
        <v>9.5000000000000001E-2</v>
      </c>
      <c r="G148" s="15">
        <v>0</v>
      </c>
      <c r="H148" s="15">
        <v>0</v>
      </c>
      <c r="I148" s="15">
        <v>0</v>
      </c>
    </row>
    <row r="149" spans="1:9" x14ac:dyDescent="0.25">
      <c r="A149" s="95"/>
      <c r="B149" s="95"/>
      <c r="C149" s="96" t="s">
        <v>12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v>0</v>
      </c>
    </row>
    <row r="150" spans="1:9" ht="15.75" thickBot="1" x14ac:dyDescent="0.3">
      <c r="A150" s="95"/>
      <c r="B150" s="89"/>
      <c r="C150" s="89" t="s">
        <v>20</v>
      </c>
      <c r="D150" s="16">
        <v>1.36</v>
      </c>
      <c r="E150" s="16">
        <v>1.2190000000000001</v>
      </c>
      <c r="F150" s="16">
        <v>9.5000000000000001E-2</v>
      </c>
      <c r="G150" s="16">
        <v>0</v>
      </c>
      <c r="H150" s="16">
        <v>0</v>
      </c>
      <c r="I150" s="16">
        <v>0</v>
      </c>
    </row>
    <row r="151" spans="1:9" x14ac:dyDescent="0.25">
      <c r="A151" s="95"/>
      <c r="B151" s="38" t="s">
        <v>37</v>
      </c>
      <c r="C151" s="95" t="s">
        <v>9</v>
      </c>
      <c r="D151" s="65">
        <v>0</v>
      </c>
      <c r="E151" s="65">
        <v>0</v>
      </c>
      <c r="F151" s="65">
        <v>0</v>
      </c>
      <c r="G151" s="65">
        <v>0</v>
      </c>
      <c r="H151" s="65">
        <v>0</v>
      </c>
      <c r="I151" s="65">
        <v>0</v>
      </c>
    </row>
    <row r="152" spans="1:9" x14ac:dyDescent="0.25">
      <c r="A152" s="95"/>
      <c r="B152" s="38"/>
      <c r="C152" s="95" t="s">
        <v>88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</row>
    <row r="153" spans="1:9" x14ac:dyDescent="0.25">
      <c r="A153" s="95"/>
      <c r="B153" s="95"/>
      <c r="C153" s="95" t="s">
        <v>10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</row>
    <row r="154" spans="1:9" x14ac:dyDescent="0.25">
      <c r="A154" s="95"/>
      <c r="B154" s="95"/>
      <c r="C154" s="95" t="s">
        <v>14</v>
      </c>
      <c r="D154" s="15">
        <v>0.43099999999999999</v>
      </c>
      <c r="E154" s="15">
        <v>0.14000000000000001</v>
      </c>
      <c r="F154" s="15">
        <v>0.20100000000000001</v>
      </c>
      <c r="G154" s="15">
        <v>0</v>
      </c>
      <c r="H154" s="15">
        <v>0</v>
      </c>
      <c r="I154" s="15">
        <v>0</v>
      </c>
    </row>
    <row r="155" spans="1:9" x14ac:dyDescent="0.25">
      <c r="A155" s="95"/>
      <c r="B155" s="95"/>
      <c r="C155" s="96" t="s">
        <v>82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</row>
    <row r="156" spans="1:9" x14ac:dyDescent="0.25">
      <c r="A156" s="95"/>
      <c r="B156" s="95"/>
      <c r="C156" s="96" t="s">
        <v>83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</row>
    <row r="157" spans="1:9" x14ac:dyDescent="0.25">
      <c r="A157" s="95"/>
      <c r="B157" s="95"/>
      <c r="C157" s="96" t="s">
        <v>31</v>
      </c>
      <c r="D157" s="15">
        <v>5.2135000000000001E-2</v>
      </c>
      <c r="E157" s="15">
        <v>0.19700000000000001</v>
      </c>
      <c r="F157" s="15">
        <v>0</v>
      </c>
      <c r="G157" s="15">
        <v>0</v>
      </c>
      <c r="H157" s="15">
        <v>0</v>
      </c>
      <c r="I157" s="15">
        <v>0</v>
      </c>
    </row>
    <row r="158" spans="1:9" x14ac:dyDescent="0.25">
      <c r="A158" s="95"/>
      <c r="B158" s="95"/>
      <c r="C158" s="96" t="s">
        <v>17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</row>
    <row r="159" spans="1:9" x14ac:dyDescent="0.25">
      <c r="A159" s="95"/>
      <c r="B159" s="95"/>
      <c r="C159" s="96" t="s">
        <v>18</v>
      </c>
      <c r="D159" s="15">
        <v>7.0000000000000007E-2</v>
      </c>
      <c r="E159" s="15">
        <v>0.13200000000000001</v>
      </c>
      <c r="F159" s="15">
        <v>0.11</v>
      </c>
      <c r="G159" s="15">
        <v>2.8000000000000001E-2</v>
      </c>
      <c r="H159" s="15">
        <v>0</v>
      </c>
      <c r="I159" s="15">
        <v>0</v>
      </c>
    </row>
    <row r="160" spans="1:9" x14ac:dyDescent="0.25">
      <c r="A160" s="95"/>
      <c r="B160" s="95"/>
      <c r="C160" s="96" t="s">
        <v>19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</row>
    <row r="161" spans="1:9" x14ac:dyDescent="0.25">
      <c r="A161" s="95"/>
      <c r="B161" s="95"/>
      <c r="C161" s="96" t="s">
        <v>12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</row>
    <row r="162" spans="1:9" ht="15.75" thickBot="1" x14ac:dyDescent="0.3">
      <c r="A162" s="95"/>
      <c r="B162" s="89"/>
      <c r="C162" s="89" t="s">
        <v>20</v>
      </c>
      <c r="D162" s="16">
        <v>0.55313499999999993</v>
      </c>
      <c r="E162" s="16">
        <v>0.46900000000000003</v>
      </c>
      <c r="F162" s="16">
        <v>0.311</v>
      </c>
      <c r="G162" s="16">
        <v>2.8000000000000001E-2</v>
      </c>
      <c r="H162" s="16">
        <v>0</v>
      </c>
      <c r="I162" s="16">
        <v>0</v>
      </c>
    </row>
    <row r="163" spans="1:9" x14ac:dyDescent="0.25">
      <c r="A163" s="95"/>
      <c r="B163" s="95"/>
      <c r="C163" s="95"/>
      <c r="D163" s="95"/>
      <c r="E163" s="95"/>
      <c r="F163" s="95"/>
      <c r="G163" s="95"/>
      <c r="H163" s="95"/>
      <c r="I163" s="95"/>
    </row>
    <row r="164" spans="1:9" x14ac:dyDescent="0.25">
      <c r="A164" s="95"/>
      <c r="B164" s="95"/>
      <c r="C164" s="95"/>
      <c r="D164" s="95"/>
      <c r="E164" s="95"/>
      <c r="F164" s="95"/>
      <c r="G164" s="95"/>
      <c r="H164" s="95"/>
      <c r="I164" s="95"/>
    </row>
    <row r="165" spans="1:9" x14ac:dyDescent="0.25">
      <c r="A165" s="95"/>
      <c r="B165" s="95"/>
      <c r="C165" s="95"/>
      <c r="D165" s="95"/>
      <c r="E165" s="95"/>
      <c r="F165" s="95"/>
      <c r="G165" s="95"/>
      <c r="H165" s="95"/>
      <c r="I165" s="95"/>
    </row>
    <row r="166" spans="1:9" x14ac:dyDescent="0.25">
      <c r="A166" s="95"/>
      <c r="B166" s="95"/>
      <c r="C166" s="95"/>
      <c r="D166" s="95"/>
      <c r="E166" s="95"/>
      <c r="F166" s="95"/>
      <c r="G166" s="95"/>
      <c r="H166" s="95"/>
      <c r="I166" s="95"/>
    </row>
    <row r="167" spans="1:9" x14ac:dyDescent="0.25">
      <c r="A167" s="95"/>
      <c r="B167" s="95"/>
      <c r="C167" s="95"/>
      <c r="D167" s="95"/>
      <c r="E167" s="95"/>
      <c r="F167" s="95"/>
      <c r="G167" s="95"/>
      <c r="H167" s="95"/>
      <c r="I167" s="95"/>
    </row>
    <row r="168" spans="1:9" x14ac:dyDescent="0.25">
      <c r="A168" s="95"/>
      <c r="B168" s="95"/>
      <c r="C168" s="95"/>
      <c r="D168" s="95"/>
      <c r="E168" s="95"/>
      <c r="F168" s="95"/>
      <c r="G168" s="95"/>
      <c r="H168" s="95"/>
      <c r="I168" s="95"/>
    </row>
    <row r="169" spans="1:9" x14ac:dyDescent="0.25">
      <c r="A169" s="95"/>
      <c r="B169" s="95"/>
      <c r="C169" s="95"/>
      <c r="D169" s="95"/>
      <c r="E169" s="95"/>
      <c r="F169" s="95"/>
      <c r="G169" s="95"/>
      <c r="H169" s="95"/>
      <c r="I169" s="95"/>
    </row>
    <row r="170" spans="1:9" x14ac:dyDescent="0.25">
      <c r="A170" s="95"/>
      <c r="B170" s="95"/>
      <c r="C170" s="95"/>
      <c r="D170" s="95"/>
      <c r="E170" s="95"/>
      <c r="F170" s="95"/>
      <c r="G170" s="95"/>
      <c r="H170" s="95"/>
      <c r="I170" s="95"/>
    </row>
    <row r="171" spans="1:9" x14ac:dyDescent="0.25">
      <c r="A171" s="95"/>
      <c r="B171" s="95"/>
      <c r="C171" s="95"/>
      <c r="D171" s="95"/>
      <c r="E171" s="95"/>
      <c r="F171" s="95"/>
      <c r="G171" s="95"/>
      <c r="H171" s="95"/>
      <c r="I171" s="95"/>
    </row>
    <row r="172" spans="1:9" x14ac:dyDescent="0.25">
      <c r="A172" s="95"/>
      <c r="B172" s="95"/>
      <c r="C172" s="95"/>
      <c r="D172" s="95"/>
      <c r="E172" s="95"/>
      <c r="F172" s="95"/>
      <c r="G172" s="95"/>
      <c r="H172" s="95"/>
      <c r="I172" s="95"/>
    </row>
    <row r="173" spans="1:9" x14ac:dyDescent="0.25">
      <c r="A173" s="95"/>
      <c r="B173" s="95"/>
      <c r="C173" s="95"/>
      <c r="D173" s="95"/>
      <c r="E173" s="95"/>
      <c r="F173" s="95"/>
      <c r="G173" s="95"/>
      <c r="H173" s="95"/>
      <c r="I173" s="95"/>
    </row>
    <row r="174" spans="1:9" x14ac:dyDescent="0.25">
      <c r="A174" s="95"/>
      <c r="B174" s="95"/>
      <c r="C174" s="95"/>
      <c r="D174" s="95"/>
      <c r="E174" s="95"/>
      <c r="F174" s="95"/>
      <c r="G174" s="95"/>
      <c r="H174" s="95"/>
      <c r="I174" s="95"/>
    </row>
    <row r="175" spans="1:9" x14ac:dyDescent="0.25">
      <c r="A175" s="95"/>
      <c r="B175" s="95"/>
      <c r="C175" s="95"/>
      <c r="D175" s="95"/>
      <c r="E175" s="95"/>
      <c r="F175" s="95"/>
      <c r="G175" s="95"/>
      <c r="H175" s="95"/>
      <c r="I175" s="95"/>
    </row>
    <row r="176" spans="1:9" x14ac:dyDescent="0.25">
      <c r="A176" s="95"/>
      <c r="B176" s="95"/>
      <c r="C176" s="95"/>
      <c r="D176" s="95"/>
      <c r="E176" s="95"/>
      <c r="F176" s="95"/>
      <c r="G176" s="95"/>
      <c r="H176" s="95"/>
      <c r="I176" s="95"/>
    </row>
    <row r="177" spans="1:9" x14ac:dyDescent="0.25">
      <c r="A177" s="95"/>
      <c r="B177" s="95"/>
      <c r="C177" s="95"/>
      <c r="D177" s="95"/>
      <c r="E177" s="95"/>
      <c r="F177" s="95"/>
      <c r="G177" s="95"/>
      <c r="H177" s="95"/>
      <c r="I177" s="95"/>
    </row>
    <row r="178" spans="1:9" x14ac:dyDescent="0.25">
      <c r="A178" s="95"/>
      <c r="B178" s="95"/>
      <c r="C178" s="95"/>
      <c r="D178" s="95"/>
      <c r="E178" s="95"/>
      <c r="F178" s="95"/>
      <c r="G178" s="95"/>
      <c r="H178" s="95"/>
      <c r="I178" s="95"/>
    </row>
    <row r="179" spans="1:9" x14ac:dyDescent="0.25">
      <c r="A179" s="95"/>
      <c r="B179" s="95"/>
      <c r="C179" s="95"/>
      <c r="D179" s="95"/>
      <c r="E179" s="95"/>
      <c r="F179" s="95"/>
      <c r="G179" s="95"/>
      <c r="H179" s="95"/>
      <c r="I179" s="95"/>
    </row>
    <row r="180" spans="1:9" x14ac:dyDescent="0.25">
      <c r="A180" s="95"/>
      <c r="B180" s="95"/>
      <c r="C180" s="95"/>
      <c r="D180" s="95"/>
      <c r="E180" s="95"/>
      <c r="F180" s="95"/>
      <c r="G180" s="95"/>
      <c r="H180" s="95"/>
      <c r="I180" s="95"/>
    </row>
    <row r="181" spans="1:9" x14ac:dyDescent="0.25">
      <c r="A181" s="95"/>
      <c r="B181" s="95"/>
      <c r="C181" s="95"/>
      <c r="D181" s="95"/>
      <c r="E181" s="95"/>
      <c r="F181" s="95"/>
      <c r="G181" s="95"/>
      <c r="H181" s="95"/>
      <c r="I181" s="95"/>
    </row>
    <row r="182" spans="1:9" x14ac:dyDescent="0.25">
      <c r="A182" s="95"/>
      <c r="B182" s="95"/>
      <c r="C182" s="95"/>
      <c r="D182" s="95"/>
      <c r="E182" s="95"/>
      <c r="F182" s="95"/>
      <c r="G182" s="95"/>
      <c r="H182" s="95"/>
      <c r="I182" s="95"/>
    </row>
    <row r="183" spans="1:9" x14ac:dyDescent="0.25">
      <c r="A183" s="95"/>
      <c r="B183" s="95"/>
      <c r="C183" s="95"/>
      <c r="D183" s="95"/>
      <c r="E183" s="95"/>
      <c r="F183" s="95"/>
      <c r="G183" s="95"/>
      <c r="H183" s="95"/>
      <c r="I183" s="95"/>
    </row>
    <row r="184" spans="1:9" x14ac:dyDescent="0.25">
      <c r="A184" s="95"/>
      <c r="B184" s="95"/>
      <c r="C184" s="95"/>
      <c r="D184" s="95"/>
      <c r="E184" s="95"/>
      <c r="F184" s="95"/>
      <c r="G184" s="95"/>
      <c r="H184" s="95"/>
      <c r="I184" s="95"/>
    </row>
    <row r="185" spans="1:9" x14ac:dyDescent="0.25">
      <c r="A185" s="95"/>
      <c r="B185" s="95"/>
      <c r="C185" s="95"/>
      <c r="D185" s="95"/>
      <c r="E185" s="95"/>
      <c r="F185" s="95"/>
      <c r="G185" s="95"/>
      <c r="H185" s="95"/>
      <c r="I185" s="95"/>
    </row>
    <row r="186" spans="1:9" x14ac:dyDescent="0.25">
      <c r="A186" s="95"/>
      <c r="B186" s="95"/>
      <c r="C186" s="95"/>
      <c r="D186" s="95"/>
      <c r="E186" s="95"/>
      <c r="F186" s="95"/>
      <c r="G186" s="95"/>
      <c r="H186" s="95"/>
      <c r="I186" s="95"/>
    </row>
    <row r="187" spans="1:9" x14ac:dyDescent="0.25">
      <c r="A187" s="95"/>
      <c r="B187" s="95"/>
      <c r="C187" s="95"/>
      <c r="D187" s="95"/>
      <c r="E187" s="95"/>
      <c r="F187" s="95"/>
      <c r="G187" s="95"/>
      <c r="H187" s="95"/>
      <c r="I187" s="95"/>
    </row>
    <row r="188" spans="1:9" x14ac:dyDescent="0.25">
      <c r="A188" s="95"/>
      <c r="B188" s="95"/>
      <c r="C188" s="95"/>
      <c r="D188" s="95"/>
      <c r="E188" s="95"/>
      <c r="F188" s="95"/>
      <c r="G188" s="95"/>
      <c r="H188" s="95"/>
      <c r="I188" s="95"/>
    </row>
    <row r="189" spans="1:9" x14ac:dyDescent="0.25">
      <c r="A189" s="95"/>
      <c r="B189" s="95"/>
      <c r="C189" s="95"/>
      <c r="D189" s="95"/>
      <c r="E189" s="95"/>
      <c r="F189" s="95"/>
      <c r="G189" s="95"/>
      <c r="H189" s="95"/>
      <c r="I189" s="95"/>
    </row>
    <row r="190" spans="1:9" x14ac:dyDescent="0.25">
      <c r="A190" s="95"/>
      <c r="B190" s="95"/>
      <c r="C190" s="95"/>
      <c r="D190" s="95"/>
      <c r="E190" s="95"/>
      <c r="F190" s="95"/>
      <c r="G190" s="95"/>
      <c r="H190" s="95"/>
      <c r="I190" s="95"/>
    </row>
    <row r="191" spans="1:9" x14ac:dyDescent="0.25">
      <c r="A191" s="95"/>
      <c r="B191" s="95"/>
      <c r="C191" s="95"/>
      <c r="D191" s="95"/>
      <c r="E191" s="95"/>
      <c r="F191" s="95"/>
      <c r="G191" s="95"/>
      <c r="H191" s="95"/>
      <c r="I191" s="95"/>
    </row>
    <row r="192" spans="1:9" x14ac:dyDescent="0.25">
      <c r="A192" s="95"/>
      <c r="B192" s="95"/>
      <c r="C192" s="95"/>
      <c r="D192" s="95"/>
      <c r="E192" s="95"/>
      <c r="F192" s="95"/>
      <c r="G192" s="95"/>
      <c r="H192" s="95"/>
      <c r="I192" s="95"/>
    </row>
    <row r="193" spans="1:9" x14ac:dyDescent="0.25">
      <c r="A193" s="95"/>
      <c r="B193" s="95"/>
      <c r="C193" s="95"/>
      <c r="D193" s="95"/>
      <c r="E193" s="95"/>
      <c r="F193" s="95"/>
      <c r="G193" s="95"/>
      <c r="H193" s="95"/>
      <c r="I193" s="95"/>
    </row>
    <row r="194" spans="1:9" x14ac:dyDescent="0.25">
      <c r="A194" s="95"/>
      <c r="B194" s="95"/>
      <c r="C194" s="95"/>
      <c r="D194" s="95"/>
      <c r="E194" s="95"/>
      <c r="F194" s="95"/>
      <c r="G194" s="95"/>
      <c r="H194" s="95"/>
      <c r="I194" s="95"/>
    </row>
    <row r="195" spans="1:9" x14ac:dyDescent="0.25">
      <c r="A195" s="95"/>
      <c r="B195" s="95"/>
      <c r="C195" s="95"/>
      <c r="D195" s="95"/>
      <c r="E195" s="95"/>
      <c r="F195" s="95"/>
      <c r="G195" s="95"/>
      <c r="H195" s="95"/>
      <c r="I195" s="95"/>
    </row>
    <row r="196" spans="1:9" x14ac:dyDescent="0.25">
      <c r="A196" s="95"/>
      <c r="B196" s="95"/>
      <c r="C196" s="95"/>
      <c r="D196" s="95"/>
      <c r="E196" s="95"/>
      <c r="F196" s="95"/>
      <c r="G196" s="95"/>
      <c r="H196" s="95"/>
      <c r="I196" s="95"/>
    </row>
    <row r="197" spans="1:9" x14ac:dyDescent="0.25">
      <c r="A197" s="95"/>
      <c r="B197" s="95"/>
      <c r="C197" s="95"/>
      <c r="D197" s="95"/>
      <c r="E197" s="95"/>
      <c r="F197" s="95"/>
      <c r="G197" s="95"/>
      <c r="H197" s="95"/>
      <c r="I197" s="95"/>
    </row>
    <row r="198" spans="1:9" x14ac:dyDescent="0.25">
      <c r="A198" s="95"/>
      <c r="B198" s="95"/>
      <c r="C198" s="95"/>
      <c r="D198" s="95"/>
      <c r="E198" s="95"/>
      <c r="F198" s="95"/>
      <c r="G198" s="95"/>
      <c r="H198" s="95"/>
      <c r="I198" s="95"/>
    </row>
    <row r="199" spans="1:9" x14ac:dyDescent="0.25">
      <c r="A199" s="95"/>
      <c r="B199" s="95"/>
      <c r="C199" s="95"/>
      <c r="D199" s="95"/>
      <c r="E199" s="95"/>
      <c r="F199" s="95"/>
      <c r="G199" s="95"/>
      <c r="H199" s="95"/>
      <c r="I199" s="95"/>
    </row>
    <row r="200" spans="1:9" x14ac:dyDescent="0.25">
      <c r="A200" s="95"/>
      <c r="B200" s="95"/>
      <c r="C200" s="95"/>
      <c r="D200" s="95"/>
      <c r="E200" s="95"/>
      <c r="F200" s="95"/>
      <c r="G200" s="95"/>
      <c r="H200" s="95"/>
      <c r="I200" s="95"/>
    </row>
    <row r="201" spans="1:9" x14ac:dyDescent="0.25">
      <c r="A201" s="95"/>
      <c r="B201" s="95"/>
      <c r="C201" s="95"/>
      <c r="D201" s="95"/>
      <c r="E201" s="95"/>
      <c r="F201" s="95"/>
      <c r="G201" s="95"/>
      <c r="H201" s="95"/>
      <c r="I201" s="95"/>
    </row>
    <row r="202" spans="1:9" x14ac:dyDescent="0.25">
      <c r="A202" s="95"/>
      <c r="B202" s="95"/>
      <c r="C202" s="95"/>
      <c r="D202" s="95"/>
      <c r="E202" s="95"/>
      <c r="F202" s="95"/>
      <c r="G202" s="95"/>
      <c r="H202" s="95"/>
      <c r="I202" s="95"/>
    </row>
    <row r="203" spans="1:9" x14ac:dyDescent="0.25">
      <c r="A203" s="95"/>
      <c r="B203" s="95"/>
      <c r="C203" s="95"/>
      <c r="D203" s="95"/>
      <c r="E203" s="95"/>
      <c r="F203" s="95"/>
      <c r="G203" s="95"/>
      <c r="H203" s="95"/>
      <c r="I203" s="95"/>
    </row>
    <row r="204" spans="1:9" x14ac:dyDescent="0.25">
      <c r="A204" s="95"/>
      <c r="B204" s="95"/>
      <c r="C204" s="95"/>
      <c r="D204" s="95"/>
      <c r="E204" s="95"/>
      <c r="F204" s="95"/>
      <c r="G204" s="95"/>
      <c r="H204" s="95"/>
      <c r="I204" s="95"/>
    </row>
    <row r="205" spans="1:9" x14ac:dyDescent="0.25">
      <c r="A205" s="95"/>
      <c r="B205" s="95"/>
      <c r="C205" s="95"/>
      <c r="D205" s="95"/>
      <c r="E205" s="95"/>
      <c r="F205" s="95"/>
      <c r="G205" s="95"/>
      <c r="H205" s="95"/>
      <c r="I205" s="95"/>
    </row>
    <row r="206" spans="1:9" x14ac:dyDescent="0.25">
      <c r="A206" s="95"/>
      <c r="B206" s="95"/>
      <c r="C206" s="95"/>
      <c r="D206" s="95"/>
      <c r="E206" s="95"/>
      <c r="F206" s="95"/>
      <c r="G206" s="95"/>
      <c r="H206" s="95"/>
      <c r="I206" s="95"/>
    </row>
    <row r="207" spans="1:9" x14ac:dyDescent="0.25">
      <c r="A207" s="95"/>
      <c r="B207" s="95"/>
      <c r="C207" s="95"/>
      <c r="D207" s="95"/>
      <c r="E207" s="95"/>
      <c r="F207" s="95"/>
      <c r="G207" s="95"/>
      <c r="H207" s="95"/>
      <c r="I207" s="95"/>
    </row>
    <row r="208" spans="1:9" x14ac:dyDescent="0.25">
      <c r="A208" s="95"/>
      <c r="B208" s="95"/>
      <c r="C208" s="95"/>
      <c r="D208" s="95"/>
      <c r="E208" s="95"/>
      <c r="F208" s="95"/>
      <c r="G208" s="95"/>
      <c r="H208" s="95"/>
      <c r="I208" s="95"/>
    </row>
    <row r="209" spans="1:9" x14ac:dyDescent="0.25">
      <c r="A209" s="95"/>
      <c r="B209" s="95"/>
      <c r="C209" s="95"/>
      <c r="D209" s="95"/>
      <c r="E209" s="95"/>
      <c r="F209" s="95"/>
      <c r="G209" s="95"/>
      <c r="H209" s="95"/>
      <c r="I209" s="95"/>
    </row>
    <row r="210" spans="1:9" x14ac:dyDescent="0.25">
      <c r="A210" s="95"/>
      <c r="B210" s="95"/>
      <c r="C210" s="95"/>
      <c r="D210" s="95"/>
      <c r="E210" s="95"/>
      <c r="F210" s="95"/>
      <c r="G210" s="95"/>
      <c r="H210" s="95"/>
      <c r="I210" s="95"/>
    </row>
    <row r="211" spans="1:9" x14ac:dyDescent="0.25">
      <c r="A211" s="95"/>
      <c r="B211" s="95"/>
      <c r="C211" s="95"/>
      <c r="D211" s="95"/>
      <c r="E211" s="95"/>
      <c r="F211" s="95"/>
      <c r="G211" s="95"/>
      <c r="H211" s="95"/>
      <c r="I211" s="95"/>
    </row>
    <row r="212" spans="1:9" x14ac:dyDescent="0.25">
      <c r="A212" s="95"/>
      <c r="B212" s="95"/>
      <c r="C212" s="95"/>
      <c r="D212" s="95"/>
      <c r="E212" s="95"/>
      <c r="F212" s="95"/>
      <c r="G212" s="95"/>
      <c r="H212" s="95"/>
      <c r="I212" s="95"/>
    </row>
    <row r="213" spans="1:9" x14ac:dyDescent="0.25">
      <c r="A213" s="95"/>
      <c r="B213" s="95"/>
      <c r="C213" s="95"/>
      <c r="D213" s="95"/>
      <c r="E213" s="95"/>
      <c r="F213" s="95"/>
      <c r="G213" s="95"/>
      <c r="H213" s="95"/>
      <c r="I213" s="95"/>
    </row>
    <row r="214" spans="1:9" x14ac:dyDescent="0.25">
      <c r="A214" s="95"/>
      <c r="B214" s="95"/>
      <c r="C214" s="95"/>
      <c r="D214" s="95"/>
      <c r="E214" s="95"/>
      <c r="F214" s="95"/>
      <c r="G214" s="95"/>
      <c r="H214" s="95"/>
      <c r="I214" s="95"/>
    </row>
    <row r="215" spans="1:9" x14ac:dyDescent="0.25">
      <c r="A215" s="95"/>
      <c r="B215" s="95"/>
      <c r="C215" s="95"/>
      <c r="D215" s="95"/>
      <c r="E215" s="95"/>
      <c r="F215" s="95"/>
      <c r="G215" s="95"/>
      <c r="H215" s="95"/>
      <c r="I215" s="95"/>
    </row>
    <row r="216" spans="1:9" x14ac:dyDescent="0.25">
      <c r="A216" s="95"/>
      <c r="B216" s="95"/>
      <c r="C216" s="95"/>
      <c r="D216" s="95"/>
      <c r="E216" s="95"/>
      <c r="F216" s="95"/>
      <c r="G216" s="95"/>
      <c r="H216" s="95"/>
      <c r="I216" s="95"/>
    </row>
    <row r="217" spans="1:9" x14ac:dyDescent="0.25">
      <c r="A217" s="95"/>
      <c r="B217" s="95"/>
      <c r="C217" s="95"/>
      <c r="D217" s="95"/>
      <c r="E217" s="95"/>
      <c r="F217" s="95"/>
      <c r="G217" s="95"/>
      <c r="H217" s="95"/>
      <c r="I217" s="95"/>
    </row>
    <row r="218" spans="1:9" x14ac:dyDescent="0.25">
      <c r="A218" s="95"/>
      <c r="B218" s="95"/>
      <c r="C218" s="95"/>
      <c r="D218" s="95"/>
      <c r="E218" s="95"/>
      <c r="F218" s="95"/>
      <c r="G218" s="95"/>
      <c r="H218" s="95"/>
      <c r="I218" s="95"/>
    </row>
    <row r="219" spans="1:9" x14ac:dyDescent="0.25">
      <c r="A219" s="95"/>
      <c r="B219" s="95"/>
      <c r="C219" s="95"/>
      <c r="D219" s="95"/>
      <c r="E219" s="95"/>
      <c r="F219" s="95"/>
      <c r="G219" s="95"/>
      <c r="H219" s="95"/>
      <c r="I219" s="95"/>
    </row>
    <row r="220" spans="1:9" x14ac:dyDescent="0.25">
      <c r="A220" s="95"/>
      <c r="B220" s="95"/>
      <c r="C220" s="95"/>
      <c r="D220" s="95"/>
      <c r="E220" s="95"/>
      <c r="F220" s="95"/>
      <c r="G220" s="95"/>
      <c r="H220" s="95"/>
      <c r="I220" s="95"/>
    </row>
    <row r="221" spans="1:9" x14ac:dyDescent="0.25">
      <c r="A221" s="95"/>
      <c r="B221" s="95"/>
      <c r="C221" s="95"/>
      <c r="D221" s="95"/>
      <c r="E221" s="95"/>
      <c r="F221" s="95"/>
      <c r="G221" s="95"/>
      <c r="H221" s="95"/>
      <c r="I221" s="95"/>
    </row>
    <row r="222" spans="1:9" x14ac:dyDescent="0.25">
      <c r="A222" s="95"/>
      <c r="B222" s="95"/>
      <c r="C222" s="95"/>
      <c r="D222" s="95"/>
      <c r="E222" s="95"/>
      <c r="F222" s="95"/>
      <c r="G222" s="95"/>
      <c r="H222" s="95"/>
      <c r="I222" s="95"/>
    </row>
    <row r="223" spans="1:9" x14ac:dyDescent="0.25">
      <c r="A223" s="95"/>
      <c r="B223" s="95"/>
      <c r="C223" s="95"/>
      <c r="D223" s="95"/>
      <c r="E223" s="95"/>
      <c r="F223" s="95"/>
      <c r="G223" s="95"/>
      <c r="H223" s="95"/>
      <c r="I223" s="95"/>
    </row>
    <row r="224" spans="1:9" x14ac:dyDescent="0.25">
      <c r="A224" s="95"/>
      <c r="B224" s="95"/>
      <c r="C224" s="95"/>
      <c r="D224" s="95"/>
      <c r="E224" s="95"/>
      <c r="F224" s="95"/>
      <c r="G224" s="95"/>
      <c r="H224" s="95"/>
      <c r="I224" s="95"/>
    </row>
    <row r="225" spans="1:9" x14ac:dyDescent="0.25">
      <c r="A225" s="95"/>
      <c r="B225" s="95"/>
      <c r="C225" s="95"/>
      <c r="D225" s="95"/>
      <c r="E225" s="95"/>
      <c r="F225" s="95"/>
      <c r="G225" s="95"/>
      <c r="H225" s="95"/>
      <c r="I225" s="95"/>
    </row>
    <row r="226" spans="1:9" x14ac:dyDescent="0.25">
      <c r="A226" s="95"/>
      <c r="B226" s="95"/>
      <c r="C226" s="95"/>
      <c r="D226" s="95"/>
      <c r="E226" s="95"/>
      <c r="F226" s="95"/>
      <c r="G226" s="95"/>
      <c r="H226" s="95"/>
      <c r="I226" s="95"/>
    </row>
    <row r="227" spans="1:9" x14ac:dyDescent="0.25">
      <c r="A227" s="95"/>
      <c r="B227" s="95"/>
      <c r="C227" s="95"/>
      <c r="D227" s="95"/>
      <c r="E227" s="95"/>
      <c r="F227" s="95"/>
      <c r="G227" s="95"/>
      <c r="H227" s="95"/>
      <c r="I227" s="95"/>
    </row>
    <row r="228" spans="1:9" x14ac:dyDescent="0.25">
      <c r="A228" s="95"/>
      <c r="B228" s="95"/>
      <c r="C228" s="95"/>
      <c r="D228" s="95"/>
      <c r="E228" s="95"/>
      <c r="F228" s="95"/>
      <c r="G228" s="95"/>
      <c r="H228" s="95"/>
      <c r="I228" s="95"/>
    </row>
    <row r="229" spans="1:9" x14ac:dyDescent="0.25">
      <c r="A229" s="95"/>
      <c r="B229" s="95"/>
      <c r="C229" s="95"/>
      <c r="D229" s="95"/>
      <c r="E229" s="95"/>
      <c r="F229" s="95"/>
      <c r="G229" s="95"/>
      <c r="H229" s="95"/>
      <c r="I229" s="95"/>
    </row>
    <row r="230" spans="1:9" x14ac:dyDescent="0.25">
      <c r="A230" s="95"/>
      <c r="B230" s="95"/>
      <c r="C230" s="95"/>
      <c r="D230" s="95"/>
      <c r="E230" s="95"/>
      <c r="F230" s="95"/>
      <c r="G230" s="95"/>
      <c r="H230" s="95"/>
      <c r="I230" s="95"/>
    </row>
    <row r="231" spans="1:9" x14ac:dyDescent="0.25">
      <c r="A231" s="95"/>
      <c r="B231" s="95"/>
      <c r="C231" s="95"/>
      <c r="D231" s="95"/>
      <c r="E231" s="95"/>
      <c r="F231" s="95"/>
      <c r="G231" s="95"/>
      <c r="H231" s="95"/>
      <c r="I231" s="95"/>
    </row>
    <row r="232" spans="1:9" x14ac:dyDescent="0.25">
      <c r="A232" s="95"/>
      <c r="B232" s="95"/>
      <c r="C232" s="95"/>
      <c r="D232" s="95"/>
      <c r="E232" s="95"/>
      <c r="F232" s="95"/>
      <c r="G232" s="95"/>
      <c r="H232" s="95"/>
      <c r="I232" s="95"/>
    </row>
    <row r="233" spans="1:9" x14ac:dyDescent="0.25">
      <c r="A233" s="95"/>
      <c r="B233" s="95"/>
      <c r="C233" s="95"/>
      <c r="D233" s="95"/>
      <c r="E233" s="95"/>
      <c r="F233" s="95"/>
      <c r="G233" s="95"/>
      <c r="H233" s="95"/>
      <c r="I233" s="95"/>
    </row>
    <row r="234" spans="1:9" x14ac:dyDescent="0.25">
      <c r="A234" s="95"/>
      <c r="B234" s="95"/>
      <c r="C234" s="95"/>
      <c r="D234" s="95"/>
      <c r="E234" s="95"/>
      <c r="F234" s="95"/>
      <c r="G234" s="95"/>
      <c r="H234" s="95"/>
      <c r="I234" s="95"/>
    </row>
    <row r="235" spans="1:9" x14ac:dyDescent="0.25">
      <c r="A235" s="95"/>
      <c r="B235" s="95"/>
      <c r="C235" s="95"/>
      <c r="D235" s="95"/>
      <c r="E235" s="95"/>
      <c r="F235" s="95"/>
      <c r="G235" s="95"/>
      <c r="H235" s="95"/>
      <c r="I235" s="95"/>
    </row>
    <row r="236" spans="1:9" x14ac:dyDescent="0.25">
      <c r="A236" s="95"/>
      <c r="B236" s="95"/>
      <c r="C236" s="95"/>
      <c r="D236" s="95"/>
      <c r="E236" s="95"/>
      <c r="F236" s="95"/>
      <c r="G236" s="95"/>
      <c r="H236" s="95"/>
      <c r="I236" s="95"/>
    </row>
    <row r="237" spans="1:9" x14ac:dyDescent="0.25">
      <c r="A237" s="95"/>
      <c r="B237" s="95"/>
      <c r="C237" s="95"/>
      <c r="D237" s="95"/>
      <c r="E237" s="95"/>
      <c r="F237" s="95"/>
      <c r="G237" s="95"/>
      <c r="H237" s="95"/>
      <c r="I237" s="95"/>
    </row>
    <row r="238" spans="1:9" x14ac:dyDescent="0.25">
      <c r="A238" s="95"/>
      <c r="B238" s="95"/>
      <c r="C238" s="95"/>
      <c r="D238" s="95"/>
      <c r="E238" s="95"/>
      <c r="F238" s="95"/>
      <c r="G238" s="95"/>
      <c r="H238" s="95"/>
      <c r="I238" s="95"/>
    </row>
    <row r="239" spans="1:9" x14ac:dyDescent="0.25">
      <c r="A239" s="95"/>
      <c r="B239" s="95"/>
      <c r="C239" s="95"/>
      <c r="D239" s="95"/>
      <c r="E239" s="95"/>
      <c r="F239" s="95"/>
      <c r="G239" s="95"/>
      <c r="H239" s="95"/>
      <c r="I239" s="95"/>
    </row>
    <row r="240" spans="1:9" x14ac:dyDescent="0.25">
      <c r="A240" s="95"/>
      <c r="B240" s="95"/>
      <c r="C240" s="95"/>
      <c r="D240" s="95"/>
      <c r="E240" s="95"/>
      <c r="F240" s="95"/>
      <c r="G240" s="95"/>
      <c r="H240" s="95"/>
      <c r="I240" s="95"/>
    </row>
    <row r="241" spans="1:9" x14ac:dyDescent="0.25">
      <c r="A241" s="95"/>
      <c r="B241" s="95"/>
      <c r="C241" s="95"/>
      <c r="D241" s="95"/>
      <c r="E241" s="95"/>
      <c r="F241" s="95"/>
      <c r="G241" s="95"/>
      <c r="H241" s="95"/>
      <c r="I241" s="95"/>
    </row>
    <row r="242" spans="1:9" x14ac:dyDescent="0.25">
      <c r="A242" s="95"/>
      <c r="B242" s="95"/>
      <c r="C242" s="95"/>
      <c r="D242" s="95"/>
      <c r="E242" s="95"/>
      <c r="F242" s="95"/>
      <c r="G242" s="95"/>
      <c r="H242" s="95"/>
      <c r="I242" s="95"/>
    </row>
    <row r="243" spans="1:9" x14ac:dyDescent="0.25">
      <c r="A243" s="95"/>
      <c r="B243" s="95"/>
      <c r="C243" s="95"/>
      <c r="D243" s="95"/>
      <c r="E243" s="95"/>
      <c r="F243" s="95"/>
      <c r="G243" s="95"/>
      <c r="H243" s="95"/>
      <c r="I243" s="95"/>
    </row>
    <row r="244" spans="1:9" x14ac:dyDescent="0.25">
      <c r="A244" s="95"/>
      <c r="B244" s="95"/>
      <c r="C244" s="95"/>
      <c r="D244" s="95"/>
      <c r="E244" s="95"/>
      <c r="F244" s="95"/>
      <c r="G244" s="95"/>
      <c r="H244" s="95"/>
      <c r="I244" s="95"/>
    </row>
    <row r="245" spans="1:9" x14ac:dyDescent="0.25">
      <c r="A245" s="95"/>
      <c r="B245" s="95"/>
      <c r="C245" s="95"/>
      <c r="D245" s="95"/>
      <c r="E245" s="95"/>
      <c r="F245" s="95"/>
      <c r="G245" s="95"/>
      <c r="H245" s="95"/>
      <c r="I245" s="95"/>
    </row>
    <row r="246" spans="1:9" x14ac:dyDescent="0.25">
      <c r="A246" s="95"/>
      <c r="B246" s="95"/>
      <c r="C246" s="95"/>
      <c r="D246" s="95"/>
      <c r="E246" s="95"/>
      <c r="F246" s="95"/>
      <c r="G246" s="95"/>
      <c r="H246" s="95"/>
      <c r="I246" s="95"/>
    </row>
    <row r="247" spans="1:9" x14ac:dyDescent="0.25">
      <c r="A247" s="95"/>
      <c r="B247" s="95"/>
      <c r="C247" s="95"/>
      <c r="D247" s="95"/>
      <c r="E247" s="95"/>
      <c r="F247" s="95"/>
      <c r="G247" s="95"/>
      <c r="H247" s="95"/>
      <c r="I247" s="95"/>
    </row>
    <row r="248" spans="1:9" x14ac:dyDescent="0.25">
      <c r="A248" s="95"/>
      <c r="B248" s="95"/>
      <c r="C248" s="95"/>
      <c r="D248" s="95"/>
      <c r="E248" s="95"/>
      <c r="F248" s="95"/>
      <c r="G248" s="95"/>
      <c r="H248" s="95"/>
      <c r="I248" s="95"/>
    </row>
    <row r="249" spans="1:9" x14ac:dyDescent="0.25">
      <c r="A249" s="95"/>
      <c r="B249" s="95"/>
      <c r="C249" s="95"/>
      <c r="D249" s="95"/>
      <c r="E249" s="95"/>
      <c r="F249" s="95"/>
      <c r="G249" s="95"/>
      <c r="H249" s="95"/>
      <c r="I249" s="95"/>
    </row>
    <row r="250" spans="1:9" x14ac:dyDescent="0.25">
      <c r="A250" s="95"/>
      <c r="B250" s="95"/>
      <c r="C250" s="95"/>
      <c r="D250" s="95"/>
      <c r="E250" s="95"/>
      <c r="F250" s="95"/>
      <c r="G250" s="95"/>
      <c r="H250" s="95"/>
      <c r="I250" s="95"/>
    </row>
    <row r="251" spans="1:9" x14ac:dyDescent="0.25">
      <c r="A251" s="95"/>
      <c r="B251" s="95"/>
      <c r="C251" s="95"/>
      <c r="D251" s="95"/>
      <c r="E251" s="95"/>
      <c r="F251" s="95"/>
      <c r="G251" s="95"/>
      <c r="H251" s="95"/>
      <c r="I251" s="95"/>
    </row>
    <row r="252" spans="1:9" x14ac:dyDescent="0.25">
      <c r="A252" s="95"/>
      <c r="B252" s="95"/>
      <c r="C252" s="95"/>
      <c r="D252" s="95"/>
      <c r="E252" s="95"/>
      <c r="F252" s="95"/>
      <c r="G252" s="95"/>
      <c r="H252" s="95"/>
      <c r="I252" s="95"/>
    </row>
    <row r="253" spans="1:9" x14ac:dyDescent="0.25">
      <c r="A253" s="95"/>
      <c r="B253" s="95"/>
      <c r="C253" s="95"/>
      <c r="D253" s="95"/>
      <c r="E253" s="95"/>
      <c r="F253" s="95"/>
      <c r="G253" s="95"/>
      <c r="H253" s="95"/>
      <c r="I253" s="95"/>
    </row>
    <row r="254" spans="1:9" x14ac:dyDescent="0.25">
      <c r="A254" s="95"/>
      <c r="B254" s="95"/>
      <c r="C254" s="95"/>
      <c r="D254" s="95"/>
      <c r="E254" s="95"/>
      <c r="F254" s="95"/>
      <c r="G254" s="95"/>
      <c r="H254" s="95"/>
      <c r="I254" s="95"/>
    </row>
    <row r="255" spans="1:9" x14ac:dyDescent="0.25">
      <c r="A255" s="95"/>
      <c r="B255" s="95"/>
      <c r="C255" s="95"/>
      <c r="D255" s="95"/>
      <c r="E255" s="95"/>
      <c r="F255" s="95"/>
      <c r="G255" s="95"/>
      <c r="H255" s="95"/>
      <c r="I255" s="95"/>
    </row>
    <row r="256" spans="1:9" x14ac:dyDescent="0.25">
      <c r="A256" s="95"/>
      <c r="B256" s="95"/>
      <c r="C256" s="95"/>
      <c r="D256" s="95"/>
      <c r="E256" s="95"/>
      <c r="F256" s="95"/>
      <c r="G256" s="95"/>
      <c r="H256" s="95"/>
      <c r="I256" s="95"/>
    </row>
    <row r="257" spans="1:9" x14ac:dyDescent="0.25">
      <c r="A257" s="95"/>
      <c r="B257" s="95"/>
      <c r="C257" s="95"/>
      <c r="D257" s="95"/>
      <c r="E257" s="95"/>
      <c r="F257" s="95"/>
      <c r="G257" s="95"/>
      <c r="H257" s="95"/>
      <c r="I257" s="95"/>
    </row>
    <row r="258" spans="1:9" x14ac:dyDescent="0.25">
      <c r="A258" s="95"/>
      <c r="B258" s="95"/>
      <c r="C258" s="95"/>
      <c r="D258" s="95"/>
      <c r="E258" s="95"/>
      <c r="F258" s="95"/>
      <c r="G258" s="95"/>
      <c r="H258" s="95"/>
      <c r="I258" s="95"/>
    </row>
    <row r="259" spans="1:9" x14ac:dyDescent="0.25">
      <c r="A259" s="95"/>
      <c r="B259" s="95"/>
      <c r="C259" s="95"/>
      <c r="D259" s="95"/>
      <c r="E259" s="95"/>
      <c r="F259" s="95"/>
      <c r="G259" s="95"/>
      <c r="H259" s="95"/>
      <c r="I259" s="95"/>
    </row>
    <row r="260" spans="1:9" x14ac:dyDescent="0.25">
      <c r="A260" s="95"/>
      <c r="B260" s="95"/>
      <c r="C260" s="95"/>
      <c r="D260" s="95"/>
      <c r="E260" s="95"/>
      <c r="F260" s="95"/>
      <c r="G260" s="95"/>
      <c r="H260" s="95"/>
      <c r="I260" s="95"/>
    </row>
    <row r="261" spans="1:9" x14ac:dyDescent="0.25">
      <c r="A261" s="95"/>
      <c r="B261" s="95"/>
      <c r="C261" s="95"/>
      <c r="D261" s="95"/>
      <c r="E261" s="95"/>
      <c r="F261" s="95"/>
      <c r="G261" s="95"/>
      <c r="H261" s="95"/>
      <c r="I261" s="95"/>
    </row>
    <row r="262" spans="1:9" x14ac:dyDescent="0.25">
      <c r="A262" s="95"/>
      <c r="B262" s="95"/>
      <c r="C262" s="95"/>
      <c r="D262" s="95"/>
      <c r="E262" s="95"/>
      <c r="F262" s="95"/>
      <c r="G262" s="95"/>
      <c r="H262" s="95"/>
      <c r="I262" s="95"/>
    </row>
    <row r="263" spans="1:9" x14ac:dyDescent="0.25">
      <c r="A263" s="95"/>
      <c r="B263" s="95"/>
      <c r="C263" s="95"/>
      <c r="D263" s="95"/>
      <c r="E263" s="95"/>
      <c r="F263" s="95"/>
      <c r="G263" s="95"/>
      <c r="H263" s="95"/>
      <c r="I263" s="95"/>
    </row>
    <row r="264" spans="1:9" x14ac:dyDescent="0.25">
      <c r="A264" s="95"/>
      <c r="B264" s="95"/>
      <c r="C264" s="95"/>
      <c r="D264" s="95"/>
      <c r="E264" s="95"/>
      <c r="F264" s="95"/>
      <c r="G264" s="95"/>
      <c r="H264" s="95"/>
      <c r="I264" s="95"/>
    </row>
    <row r="265" spans="1:9" x14ac:dyDescent="0.25">
      <c r="A265" s="95"/>
      <c r="B265" s="95"/>
      <c r="C265" s="95"/>
      <c r="D265" s="95"/>
      <c r="E265" s="95"/>
      <c r="F265" s="95"/>
      <c r="G265" s="95"/>
      <c r="H265" s="95"/>
      <c r="I265" s="95"/>
    </row>
    <row r="266" spans="1:9" x14ac:dyDescent="0.25">
      <c r="A266" s="95"/>
      <c r="B266" s="95"/>
      <c r="C266" s="95"/>
      <c r="D266" s="95"/>
      <c r="E266" s="95"/>
      <c r="F266" s="95"/>
      <c r="G266" s="95"/>
      <c r="H266" s="95"/>
      <c r="I266" s="95"/>
    </row>
    <row r="267" spans="1:9" x14ac:dyDescent="0.25">
      <c r="A267" s="95"/>
      <c r="B267" s="95"/>
      <c r="C267" s="95"/>
      <c r="D267" s="95"/>
      <c r="E267" s="95"/>
      <c r="F267" s="95"/>
      <c r="G267" s="95"/>
      <c r="H267" s="95"/>
      <c r="I267" s="95"/>
    </row>
    <row r="268" spans="1:9" x14ac:dyDescent="0.25">
      <c r="A268" s="95"/>
      <c r="B268" s="95"/>
      <c r="C268" s="95"/>
      <c r="D268" s="95"/>
      <c r="E268" s="95"/>
      <c r="F268" s="95"/>
      <c r="G268" s="95"/>
      <c r="H268" s="95"/>
      <c r="I268" s="95"/>
    </row>
    <row r="269" spans="1:9" x14ac:dyDescent="0.25">
      <c r="A269" s="95"/>
      <c r="B269" s="95"/>
      <c r="C269" s="95"/>
      <c r="D269" s="95"/>
      <c r="E269" s="95"/>
      <c r="F269" s="95"/>
      <c r="G269" s="95"/>
      <c r="H269" s="95"/>
      <c r="I269" s="95"/>
    </row>
    <row r="270" spans="1:9" x14ac:dyDescent="0.25">
      <c r="A270" s="95"/>
      <c r="B270" s="95"/>
      <c r="C270" s="95"/>
      <c r="D270" s="95"/>
      <c r="E270" s="95"/>
      <c r="F270" s="95"/>
      <c r="G270" s="95"/>
      <c r="H270" s="95"/>
      <c r="I270" s="95"/>
    </row>
    <row r="271" spans="1:9" x14ac:dyDescent="0.25">
      <c r="A271" s="95"/>
      <c r="B271" s="95"/>
      <c r="C271" s="95"/>
      <c r="D271" s="95"/>
      <c r="E271" s="95"/>
      <c r="F271" s="95"/>
      <c r="G271" s="95"/>
      <c r="H271" s="95"/>
      <c r="I271" s="95"/>
    </row>
    <row r="272" spans="1:9" x14ac:dyDescent="0.25">
      <c r="A272" s="95"/>
      <c r="B272" s="95"/>
      <c r="C272" s="95"/>
      <c r="D272" s="95"/>
      <c r="E272" s="95"/>
      <c r="F272" s="95"/>
      <c r="G272" s="95"/>
      <c r="H272" s="95"/>
      <c r="I272" s="95"/>
    </row>
    <row r="273" spans="1:9" x14ac:dyDescent="0.25">
      <c r="A273" s="95"/>
      <c r="B273" s="95"/>
      <c r="C273" s="95"/>
      <c r="D273" s="95"/>
      <c r="E273" s="95"/>
      <c r="F273" s="95"/>
      <c r="G273" s="95"/>
      <c r="H273" s="95"/>
      <c r="I273" s="95"/>
    </row>
    <row r="274" spans="1:9" x14ac:dyDescent="0.25">
      <c r="A274" s="95"/>
      <c r="B274" s="95"/>
      <c r="C274" s="95"/>
      <c r="D274" s="95"/>
      <c r="E274" s="95"/>
      <c r="F274" s="95"/>
      <c r="G274" s="95"/>
      <c r="H274" s="95"/>
      <c r="I274" s="95"/>
    </row>
    <row r="275" spans="1:9" x14ac:dyDescent="0.25">
      <c r="A275" s="95"/>
      <c r="B275" s="95"/>
      <c r="C275" s="95"/>
      <c r="D275" s="95"/>
      <c r="E275" s="95"/>
      <c r="F275" s="95"/>
      <c r="G275" s="95"/>
      <c r="H275" s="95"/>
      <c r="I275" s="95"/>
    </row>
    <row r="276" spans="1:9" x14ac:dyDescent="0.25">
      <c r="A276" s="95"/>
      <c r="B276" s="95"/>
      <c r="C276" s="95"/>
      <c r="D276" s="95"/>
      <c r="E276" s="95"/>
      <c r="F276" s="95"/>
      <c r="G276" s="95"/>
      <c r="H276" s="95"/>
      <c r="I276" s="95"/>
    </row>
    <row r="277" spans="1:9" x14ac:dyDescent="0.25">
      <c r="A277" s="95"/>
      <c r="B277" s="95"/>
      <c r="C277" s="95"/>
      <c r="D277" s="95"/>
      <c r="E277" s="95"/>
      <c r="F277" s="95"/>
      <c r="G277" s="95"/>
      <c r="H277" s="95"/>
      <c r="I277" s="95"/>
    </row>
    <row r="278" spans="1:9" x14ac:dyDescent="0.25">
      <c r="A278" s="95"/>
      <c r="B278" s="95"/>
      <c r="C278" s="95"/>
      <c r="D278" s="95"/>
      <c r="E278" s="95"/>
      <c r="F278" s="95"/>
      <c r="G278" s="95"/>
      <c r="H278" s="95"/>
      <c r="I278" s="95"/>
    </row>
    <row r="279" spans="1:9" x14ac:dyDescent="0.25">
      <c r="A279" s="95"/>
      <c r="B279" s="95"/>
      <c r="C279" s="95"/>
      <c r="D279" s="95"/>
      <c r="E279" s="95"/>
      <c r="F279" s="95"/>
      <c r="G279" s="95"/>
      <c r="H279" s="95"/>
      <c r="I279" s="95"/>
    </row>
    <row r="280" spans="1:9" x14ac:dyDescent="0.25">
      <c r="A280" s="95"/>
      <c r="B280" s="95"/>
      <c r="C280" s="95"/>
      <c r="D280" s="95"/>
      <c r="E280" s="95"/>
      <c r="F280" s="95"/>
      <c r="G280" s="95"/>
      <c r="H280" s="95"/>
      <c r="I280" s="95"/>
    </row>
    <row r="281" spans="1:9" x14ac:dyDescent="0.25">
      <c r="A281" s="95"/>
      <c r="B281" s="95"/>
      <c r="C281" s="95"/>
      <c r="D281" s="95"/>
      <c r="E281" s="95"/>
      <c r="F281" s="95"/>
      <c r="G281" s="95"/>
      <c r="H281" s="95"/>
      <c r="I281" s="95"/>
    </row>
    <row r="282" spans="1:9" x14ac:dyDescent="0.25">
      <c r="A282" s="95"/>
      <c r="B282" s="95"/>
      <c r="C282" s="95"/>
      <c r="D282" s="95"/>
      <c r="E282" s="95"/>
      <c r="F282" s="95"/>
      <c r="G282" s="95"/>
      <c r="H282" s="95"/>
      <c r="I282" s="95"/>
    </row>
    <row r="283" spans="1:9" x14ac:dyDescent="0.25">
      <c r="A283" s="95"/>
      <c r="B283" s="95"/>
      <c r="C283" s="95"/>
      <c r="D283" s="95"/>
      <c r="E283" s="95"/>
      <c r="F283" s="95"/>
      <c r="G283" s="95"/>
      <c r="H283" s="95"/>
      <c r="I283" s="95"/>
    </row>
    <row r="284" spans="1:9" x14ac:dyDescent="0.25">
      <c r="A284" s="95"/>
      <c r="B284" s="95"/>
      <c r="C284" s="95"/>
      <c r="D284" s="95"/>
      <c r="E284" s="95"/>
      <c r="F284" s="95"/>
      <c r="G284" s="95"/>
      <c r="H284" s="95"/>
      <c r="I284" s="95"/>
    </row>
    <row r="285" spans="1:9" x14ac:dyDescent="0.25">
      <c r="A285" s="95"/>
      <c r="B285" s="95"/>
      <c r="C285" s="95"/>
      <c r="D285" s="95"/>
      <c r="E285" s="95"/>
      <c r="F285" s="95"/>
      <c r="G285" s="95"/>
      <c r="H285" s="95"/>
      <c r="I285" s="95"/>
    </row>
    <row r="286" spans="1:9" x14ac:dyDescent="0.25">
      <c r="A286" s="95"/>
      <c r="B286" s="95"/>
      <c r="C286" s="95"/>
      <c r="D286" s="95"/>
      <c r="E286" s="95"/>
      <c r="F286" s="95"/>
      <c r="G286" s="95"/>
      <c r="H286" s="95"/>
      <c r="I286" s="95"/>
    </row>
    <row r="287" spans="1:9" x14ac:dyDescent="0.25">
      <c r="A287" s="95"/>
      <c r="B287" s="95"/>
      <c r="C287" s="95"/>
      <c r="D287" s="95"/>
      <c r="E287" s="95"/>
      <c r="F287" s="95"/>
      <c r="G287" s="95"/>
      <c r="H287" s="95"/>
      <c r="I287" s="95"/>
    </row>
    <row r="288" spans="1:9" x14ac:dyDescent="0.25">
      <c r="A288" s="95"/>
      <c r="B288" s="95"/>
      <c r="C288" s="95"/>
      <c r="D288" s="95"/>
      <c r="E288" s="95"/>
      <c r="F288" s="95"/>
      <c r="G288" s="95"/>
      <c r="H288" s="95"/>
      <c r="I288" s="95"/>
    </row>
    <row r="289" spans="1:9" x14ac:dyDescent="0.25">
      <c r="A289" s="95"/>
      <c r="B289" s="95"/>
      <c r="C289" s="95"/>
      <c r="D289" s="95"/>
      <c r="E289" s="95"/>
      <c r="F289" s="95"/>
      <c r="G289" s="95"/>
      <c r="H289" s="95"/>
      <c r="I289" s="95"/>
    </row>
    <row r="290" spans="1:9" x14ac:dyDescent="0.25">
      <c r="A290" s="95"/>
      <c r="B290" s="95"/>
      <c r="C290" s="95"/>
      <c r="D290" s="95"/>
      <c r="E290" s="95"/>
      <c r="F290" s="95"/>
      <c r="G290" s="95"/>
      <c r="H290" s="95"/>
      <c r="I290" s="95"/>
    </row>
    <row r="291" spans="1:9" x14ac:dyDescent="0.25">
      <c r="A291" s="95"/>
      <c r="B291" s="95"/>
      <c r="C291" s="95"/>
      <c r="D291" s="95"/>
      <c r="E291" s="95"/>
      <c r="F291" s="95"/>
      <c r="G291" s="95"/>
      <c r="H291" s="95"/>
      <c r="I291" s="95"/>
    </row>
    <row r="292" spans="1:9" x14ac:dyDescent="0.25">
      <c r="A292" s="95"/>
      <c r="B292" s="95"/>
      <c r="C292" s="95"/>
      <c r="D292" s="95"/>
      <c r="E292" s="95"/>
      <c r="F292" s="95"/>
      <c r="G292" s="95"/>
      <c r="H292" s="95"/>
      <c r="I292" s="95"/>
    </row>
    <row r="293" spans="1:9" x14ac:dyDescent="0.25">
      <c r="A293" s="95"/>
      <c r="B293" s="95"/>
      <c r="C293" s="95"/>
      <c r="D293" s="95"/>
      <c r="E293" s="95"/>
      <c r="F293" s="95"/>
      <c r="G293" s="95"/>
      <c r="H293" s="95"/>
      <c r="I293" s="95"/>
    </row>
    <row r="294" spans="1:9" x14ac:dyDescent="0.25">
      <c r="A294" s="95"/>
      <c r="B294" s="95"/>
      <c r="C294" s="95"/>
      <c r="D294" s="95"/>
      <c r="E294" s="95"/>
      <c r="F294" s="95"/>
      <c r="G294" s="95"/>
      <c r="H294" s="95"/>
      <c r="I294" s="95"/>
    </row>
    <row r="295" spans="1:9" x14ac:dyDescent="0.25">
      <c r="A295" s="95"/>
      <c r="B295" s="95"/>
      <c r="C295" s="95"/>
      <c r="D295" s="95"/>
      <c r="E295" s="95"/>
      <c r="F295" s="95"/>
      <c r="G295" s="95"/>
      <c r="H295" s="95"/>
      <c r="I295" s="95"/>
    </row>
    <row r="296" spans="1:9" x14ac:dyDescent="0.25">
      <c r="A296" s="95"/>
      <c r="B296" s="95"/>
      <c r="C296" s="95"/>
      <c r="D296" s="95"/>
      <c r="E296" s="95"/>
      <c r="F296" s="95"/>
      <c r="G296" s="95"/>
      <c r="H296" s="95"/>
      <c r="I296" s="95"/>
    </row>
    <row r="297" spans="1:9" x14ac:dyDescent="0.25">
      <c r="A297" s="95"/>
      <c r="B297" s="95"/>
      <c r="C297" s="95"/>
      <c r="D297" s="95"/>
      <c r="E297" s="95"/>
      <c r="F297" s="95"/>
      <c r="G297" s="95"/>
      <c r="H297" s="95"/>
      <c r="I297" s="95"/>
    </row>
    <row r="298" spans="1:9" x14ac:dyDescent="0.25">
      <c r="A298" s="95"/>
      <c r="B298" s="95"/>
      <c r="C298" s="95"/>
      <c r="D298" s="95"/>
      <c r="E298" s="95"/>
      <c r="F298" s="95"/>
      <c r="G298" s="95"/>
      <c r="H298" s="95"/>
      <c r="I298" s="95"/>
    </row>
    <row r="299" spans="1:9" x14ac:dyDescent="0.25">
      <c r="A299" s="95"/>
      <c r="B299" s="95"/>
      <c r="C299" s="95"/>
      <c r="D299" s="95"/>
      <c r="E299" s="95"/>
      <c r="F299" s="95"/>
      <c r="G299" s="95"/>
      <c r="H299" s="95"/>
      <c r="I299" s="95"/>
    </row>
    <row r="300" spans="1:9" x14ac:dyDescent="0.25">
      <c r="A300" s="95"/>
      <c r="B300" s="95"/>
      <c r="C300" s="95"/>
      <c r="D300" s="95"/>
      <c r="E300" s="95"/>
      <c r="F300" s="95"/>
      <c r="G300" s="95"/>
      <c r="H300" s="95"/>
      <c r="I300" s="95"/>
    </row>
    <row r="301" spans="1:9" x14ac:dyDescent="0.25">
      <c r="A301" s="95"/>
      <c r="B301" s="95"/>
      <c r="C301" s="95"/>
      <c r="D301" s="95"/>
      <c r="E301" s="95"/>
      <c r="F301" s="95"/>
      <c r="G301" s="95"/>
      <c r="H301" s="95"/>
      <c r="I301" s="95"/>
    </row>
    <row r="302" spans="1:9" x14ac:dyDescent="0.25">
      <c r="A302" s="95"/>
      <c r="B302" s="95"/>
      <c r="C302" s="95"/>
      <c r="D302" s="95"/>
      <c r="E302" s="95"/>
      <c r="F302" s="95"/>
      <c r="G302" s="95"/>
      <c r="H302" s="95"/>
      <c r="I302" s="95"/>
    </row>
    <row r="303" spans="1:9" x14ac:dyDescent="0.25">
      <c r="A303" s="95"/>
      <c r="B303" s="95"/>
      <c r="C303" s="95"/>
      <c r="D303" s="95"/>
      <c r="E303" s="95"/>
      <c r="F303" s="95"/>
      <c r="G303" s="95"/>
      <c r="H303" s="95"/>
      <c r="I303" s="95"/>
    </row>
    <row r="304" spans="1:9" x14ac:dyDescent="0.25">
      <c r="A304" s="95"/>
      <c r="B304" s="95"/>
      <c r="C304" s="95"/>
      <c r="D304" s="95"/>
      <c r="E304" s="95"/>
      <c r="F304" s="95"/>
      <c r="G304" s="95"/>
      <c r="H304" s="95"/>
      <c r="I304" s="95"/>
    </row>
    <row r="305" spans="1:9" x14ac:dyDescent="0.25">
      <c r="A305" s="95"/>
      <c r="B305" s="95"/>
      <c r="C305" s="95"/>
      <c r="D305" s="95"/>
      <c r="E305" s="95"/>
      <c r="F305" s="95"/>
      <c r="G305" s="95"/>
      <c r="H305" s="95"/>
      <c r="I305" s="95"/>
    </row>
    <row r="306" spans="1:9" x14ac:dyDescent="0.25">
      <c r="A306" s="95"/>
      <c r="B306" s="95"/>
      <c r="C306" s="95"/>
      <c r="D306" s="95"/>
      <c r="E306" s="95"/>
      <c r="F306" s="95"/>
      <c r="G306" s="95"/>
      <c r="H306" s="95"/>
      <c r="I306" s="95"/>
    </row>
    <row r="307" spans="1:9" x14ac:dyDescent="0.25">
      <c r="A307" s="95"/>
      <c r="B307" s="95"/>
      <c r="C307" s="95"/>
      <c r="D307" s="95"/>
      <c r="E307" s="95"/>
      <c r="F307" s="95"/>
      <c r="G307" s="95"/>
      <c r="H307" s="95"/>
      <c r="I307" s="95"/>
    </row>
    <row r="308" spans="1:9" x14ac:dyDescent="0.25">
      <c r="A308" s="95"/>
      <c r="B308" s="95"/>
      <c r="C308" s="95"/>
      <c r="D308" s="95"/>
      <c r="E308" s="95"/>
      <c r="F308" s="95"/>
      <c r="G308" s="95"/>
      <c r="H308" s="95"/>
      <c r="I308" s="95"/>
    </row>
    <row r="309" spans="1:9" x14ac:dyDescent="0.25">
      <c r="A309" s="95"/>
      <c r="B309" s="95"/>
      <c r="C309" s="95"/>
      <c r="D309" s="95"/>
      <c r="E309" s="95"/>
      <c r="F309" s="95"/>
      <c r="G309" s="95"/>
      <c r="H309" s="95"/>
      <c r="I309" s="95"/>
    </row>
    <row r="310" spans="1:9" x14ac:dyDescent="0.25">
      <c r="A310" s="95"/>
      <c r="B310" s="95"/>
      <c r="C310" s="95"/>
      <c r="D310" s="95"/>
      <c r="E310" s="95"/>
      <c r="F310" s="95"/>
      <c r="G310" s="95"/>
      <c r="H310" s="95"/>
      <c r="I310" s="95"/>
    </row>
    <row r="311" spans="1:9" x14ac:dyDescent="0.25">
      <c r="A311" s="95"/>
      <c r="B311" s="95"/>
      <c r="C311" s="95"/>
      <c r="D311" s="95"/>
      <c r="E311" s="95"/>
      <c r="F311" s="95"/>
      <c r="G311" s="95"/>
      <c r="H311" s="95"/>
      <c r="I311" s="95"/>
    </row>
  </sheetData>
  <mergeCells count="1">
    <mergeCell ref="B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54" customWidth="1"/>
    <col min="2" max="2" width="38.28515625" style="54" bestFit="1" customWidth="1"/>
    <col min="3" max="3" width="25.5703125" style="54" bestFit="1" customWidth="1"/>
    <col min="4" max="9" width="10.5703125" style="54" customWidth="1"/>
    <col min="10" max="16384" width="9.140625" style="54"/>
  </cols>
  <sheetData>
    <row r="1" spans="1:24" ht="15.75" thickBot="1" x14ac:dyDescent="0.3">
      <c r="A1" s="18"/>
      <c r="B1" s="19"/>
      <c r="C1" s="19"/>
      <c r="D1" s="20"/>
      <c r="E1" s="20"/>
      <c r="F1" s="20"/>
      <c r="G1" s="20"/>
      <c r="H1" s="20"/>
      <c r="I1" s="20"/>
    </row>
    <row r="2" spans="1:24" ht="19.5" thickBot="1" x14ac:dyDescent="0.3">
      <c r="A2" s="18"/>
      <c r="B2" s="181" t="s">
        <v>44</v>
      </c>
      <c r="C2" s="182"/>
      <c r="D2" s="182"/>
      <c r="E2" s="182"/>
      <c r="F2" s="182"/>
      <c r="G2" s="182"/>
      <c r="H2" s="182"/>
      <c r="I2" s="182"/>
    </row>
    <row r="3" spans="1:24" x14ac:dyDescent="0.25">
      <c r="A3" s="18"/>
      <c r="B3" s="93" t="s">
        <v>104</v>
      </c>
      <c r="C3" s="56"/>
      <c r="D3" s="57"/>
      <c r="E3" s="57"/>
      <c r="F3" s="57"/>
      <c r="G3" s="57"/>
      <c r="H3" s="57"/>
      <c r="I3" s="57"/>
    </row>
    <row r="4" spans="1:24" x14ac:dyDescent="0.25">
      <c r="B4" s="149">
        <v>41715</v>
      </c>
    </row>
    <row r="5" spans="1:24" s="95" customFormat="1" x14ac:dyDescent="0.25">
      <c r="B5" s="149"/>
    </row>
    <row r="6" spans="1:24" ht="15.75" thickBot="1" x14ac:dyDescent="0.3">
      <c r="B6" s="67"/>
      <c r="C6" s="67" t="s">
        <v>89</v>
      </c>
      <c r="D6" s="102">
        <v>2013</v>
      </c>
      <c r="E6" s="102">
        <v>2014</v>
      </c>
      <c r="F6" s="102">
        <v>2016</v>
      </c>
      <c r="G6" s="102">
        <v>2018</v>
      </c>
      <c r="H6" s="102">
        <v>2020</v>
      </c>
      <c r="I6" s="102">
        <v>2025</v>
      </c>
    </row>
    <row r="7" spans="1:24" x14ac:dyDescent="0.25">
      <c r="A7" s="18"/>
      <c r="B7" s="38" t="s">
        <v>75</v>
      </c>
      <c r="C7" s="95" t="s">
        <v>9</v>
      </c>
      <c r="D7" s="76">
        <v>4.2149999999999999</v>
      </c>
      <c r="E7" s="76">
        <v>4.4969999999999999</v>
      </c>
      <c r="F7" s="76">
        <v>16.511411846999998</v>
      </c>
      <c r="G7" s="76">
        <v>2.109700417</v>
      </c>
      <c r="H7" s="76">
        <v>1.2441172290000002</v>
      </c>
      <c r="I7" s="76">
        <v>8.1825544850000007</v>
      </c>
      <c r="K7" s="8">
        <f>D7-SUM('Unplanned Builds'!D7,'Firm Builds'!D7)</f>
        <v>0</v>
      </c>
      <c r="L7" s="8">
        <f>E7-SUM('Unplanned Builds'!E7,'Firm Builds'!E7)</f>
        <v>0</v>
      </c>
      <c r="M7" s="8">
        <f>F7-SUM('Unplanned Builds'!F7,'Firm Builds'!F7)</f>
        <v>0</v>
      </c>
      <c r="N7" s="8">
        <f>G7-SUM('Unplanned Builds'!G7,'Firm Builds'!G7)</f>
        <v>0</v>
      </c>
      <c r="O7" s="8">
        <f>H7-SUM('Unplanned Builds'!H7,'Firm Builds'!H7)</f>
        <v>0</v>
      </c>
      <c r="P7" s="8">
        <f>I7-SUM('Unplanned Builds'!I7,'Firm Builds'!I7)</f>
        <v>0</v>
      </c>
      <c r="Q7" s="8">
        <f>J7-SUM('Unplanned Builds'!J7,'Firm Builds'!J7)</f>
        <v>0</v>
      </c>
      <c r="S7" s="8">
        <f>D7-SUM(D19,D31,D43,D55,D67,D79,D91,D103,D115,D127,D139,D151)</f>
        <v>0</v>
      </c>
      <c r="T7" s="8">
        <f t="shared" ref="T7:X7" si="0">E7-SUM(E19,E31,E43,E55,E67,E79,E91,E103,E115,E127,E139,E151)</f>
        <v>0</v>
      </c>
      <c r="U7" s="8">
        <f t="shared" si="0"/>
        <v>0</v>
      </c>
      <c r="V7" s="8">
        <f t="shared" si="0"/>
        <v>0</v>
      </c>
      <c r="W7" s="8">
        <f t="shared" si="0"/>
        <v>0</v>
      </c>
      <c r="X7" s="8">
        <f t="shared" si="0"/>
        <v>0</v>
      </c>
    </row>
    <row r="8" spans="1:24" s="95" customFormat="1" x14ac:dyDescent="0.25">
      <c r="A8" s="18"/>
      <c r="B8" s="38"/>
      <c r="C8" s="95" t="s">
        <v>88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K8" s="8">
        <f>D8-SUM('Unplanned Builds'!D8,'Firm Builds'!D8)</f>
        <v>0</v>
      </c>
      <c r="L8" s="8">
        <f>E8-SUM('Unplanned Builds'!E8,'Firm Builds'!E8)</f>
        <v>0</v>
      </c>
      <c r="M8" s="8">
        <f>F8-SUM('Unplanned Builds'!F8,'Firm Builds'!F8)</f>
        <v>0</v>
      </c>
      <c r="N8" s="8">
        <f>G8-SUM('Unplanned Builds'!G8,'Firm Builds'!G8)</f>
        <v>0</v>
      </c>
      <c r="O8" s="8">
        <f>H8-SUM('Unplanned Builds'!H8,'Firm Builds'!H8)</f>
        <v>0</v>
      </c>
      <c r="P8" s="8">
        <f>I8-SUM('Unplanned Builds'!I8,'Firm Builds'!I8)</f>
        <v>0</v>
      </c>
      <c r="Q8" s="8">
        <f>J8-SUM('Unplanned Builds'!J8,'Firm Builds'!J8)</f>
        <v>0</v>
      </c>
      <c r="S8" s="8">
        <f t="shared" ref="S8:S18" si="1">D8-SUM(D20,D32,D44,D56,D68,D80,D92,D104,D116,D128,D140,D152)</f>
        <v>0</v>
      </c>
      <c r="T8" s="8">
        <f t="shared" ref="T8:T18" si="2">E8-SUM(E20,E32,E44,E56,E68,E80,E92,E104,E116,E128,E140,E152)</f>
        <v>0</v>
      </c>
      <c r="U8" s="8">
        <f t="shared" ref="U8:U18" si="3">F8-SUM(F20,F32,F44,F56,F68,F80,F92,F104,F116,F128,F140,F152)</f>
        <v>0</v>
      </c>
      <c r="V8" s="8">
        <f t="shared" ref="V8:V18" si="4">G8-SUM(G20,G32,G44,G56,G68,G80,G92,G104,G116,G128,G140,G152)</f>
        <v>0</v>
      </c>
      <c r="W8" s="8">
        <f t="shared" ref="W8:W18" si="5">H8-SUM(H20,H32,H44,H56,H68,H80,H92,H104,H116,H128,H140,H152)</f>
        <v>0</v>
      </c>
      <c r="X8" s="8">
        <f t="shared" ref="X8:X18" si="6">I8-SUM(I20,I32,I44,I56,I68,I80,I92,I104,I116,I128,I140,I152)</f>
        <v>0</v>
      </c>
    </row>
    <row r="9" spans="1:24" s="95" customFormat="1" ht="13.5" customHeight="1" x14ac:dyDescent="0.25">
      <c r="A9" s="18"/>
      <c r="C9" s="95" t="s">
        <v>10</v>
      </c>
      <c r="D9" s="77">
        <v>3.3530000000000002</v>
      </c>
      <c r="E9" s="77">
        <v>0.74354616600000001</v>
      </c>
      <c r="F9" s="77">
        <v>0.09</v>
      </c>
      <c r="G9" s="77">
        <v>0.270307452</v>
      </c>
      <c r="H9" s="77">
        <v>0</v>
      </c>
      <c r="I9" s="77">
        <v>0</v>
      </c>
      <c r="K9" s="8">
        <f>D9-SUM('Unplanned Builds'!D9,'Firm Builds'!D9)</f>
        <v>0</v>
      </c>
      <c r="L9" s="8">
        <f>E9-SUM('Unplanned Builds'!E9,'Firm Builds'!E9)</f>
        <v>0</v>
      </c>
      <c r="M9" s="8">
        <f>F9-SUM('Unplanned Builds'!F9,'Firm Builds'!F9)</f>
        <v>0</v>
      </c>
      <c r="N9" s="8">
        <f>G9-SUM('Unplanned Builds'!G9,'Firm Builds'!G9)</f>
        <v>0</v>
      </c>
      <c r="O9" s="8">
        <f>H9-SUM('Unplanned Builds'!H9,'Firm Builds'!H9)</f>
        <v>0</v>
      </c>
      <c r="P9" s="8">
        <f>I9-SUM('Unplanned Builds'!I9,'Firm Builds'!I9)</f>
        <v>0</v>
      </c>
      <c r="Q9" s="8">
        <f>J9-SUM('Unplanned Builds'!J9,'Firm Builds'!J9)</f>
        <v>0</v>
      </c>
      <c r="S9" s="8">
        <f t="shared" si="1"/>
        <v>0</v>
      </c>
      <c r="T9" s="8">
        <f t="shared" si="2"/>
        <v>0</v>
      </c>
      <c r="U9" s="8">
        <f t="shared" si="3"/>
        <v>0</v>
      </c>
      <c r="V9" s="8">
        <f t="shared" si="4"/>
        <v>0</v>
      </c>
      <c r="W9" s="8">
        <f t="shared" si="5"/>
        <v>0</v>
      </c>
      <c r="X9" s="8">
        <f t="shared" si="6"/>
        <v>0</v>
      </c>
    </row>
    <row r="10" spans="1:24" s="95" customFormat="1" x14ac:dyDescent="0.25">
      <c r="A10" s="18"/>
      <c r="C10" s="95" t="s">
        <v>14</v>
      </c>
      <c r="D10" s="77">
        <v>6.0990000000000002</v>
      </c>
      <c r="E10" s="77">
        <v>7.1180000010000004</v>
      </c>
      <c r="F10" s="77">
        <v>2.25</v>
      </c>
      <c r="G10" s="77">
        <v>0.28253488199999999</v>
      </c>
      <c r="H10" s="77">
        <v>11.334076934</v>
      </c>
      <c r="I10" s="77">
        <v>1.6135000000000002</v>
      </c>
      <c r="K10" s="8">
        <f>D10-SUM('Unplanned Builds'!D10,'Firm Builds'!D10)</f>
        <v>0</v>
      </c>
      <c r="L10" s="8">
        <f>E10-SUM('Unplanned Builds'!E10,'Firm Builds'!E10)</f>
        <v>0</v>
      </c>
      <c r="M10" s="8">
        <f>F10-SUM('Unplanned Builds'!F10,'Firm Builds'!F10)</f>
        <v>0</v>
      </c>
      <c r="N10" s="8">
        <f>G10-SUM('Unplanned Builds'!G10,'Firm Builds'!G10)</f>
        <v>0</v>
      </c>
      <c r="O10" s="8">
        <f>H10-SUM('Unplanned Builds'!H10,'Firm Builds'!H10)</f>
        <v>0</v>
      </c>
      <c r="P10" s="8">
        <f>I10-SUM('Unplanned Builds'!I10,'Firm Builds'!I10)</f>
        <v>0</v>
      </c>
      <c r="Q10" s="8">
        <f>J10-SUM('Unplanned Builds'!J10,'Firm Builds'!J10)</f>
        <v>0</v>
      </c>
      <c r="S10" s="8">
        <f t="shared" si="1"/>
        <v>0</v>
      </c>
      <c r="T10" s="8">
        <f t="shared" si="2"/>
        <v>0</v>
      </c>
      <c r="U10" s="8">
        <f t="shared" si="3"/>
        <v>0</v>
      </c>
      <c r="V10" s="8">
        <f t="shared" si="4"/>
        <v>0</v>
      </c>
      <c r="W10" s="8">
        <f t="shared" si="5"/>
        <v>0</v>
      </c>
      <c r="X10" s="8">
        <f t="shared" si="6"/>
        <v>0</v>
      </c>
    </row>
    <row r="11" spans="1:24" s="95" customFormat="1" x14ac:dyDescent="0.25">
      <c r="A11" s="18"/>
      <c r="C11" s="96" t="s">
        <v>82</v>
      </c>
      <c r="D11" s="77">
        <v>1.5</v>
      </c>
      <c r="E11" s="77">
        <v>0.6</v>
      </c>
      <c r="F11" s="77">
        <v>1.264</v>
      </c>
      <c r="G11" s="77">
        <v>1.879</v>
      </c>
      <c r="H11" s="77">
        <v>0</v>
      </c>
      <c r="I11" s="77">
        <v>0</v>
      </c>
      <c r="K11" s="8">
        <f>D11-SUM('Unplanned Builds'!D11,'Firm Builds'!D11)</f>
        <v>0</v>
      </c>
      <c r="L11" s="8">
        <f>E11-SUM('Unplanned Builds'!E11,'Firm Builds'!E11)</f>
        <v>0</v>
      </c>
      <c r="M11" s="8">
        <f>F11-SUM('Unplanned Builds'!F11,'Firm Builds'!F11)</f>
        <v>0</v>
      </c>
      <c r="N11" s="8">
        <f>G11-SUM('Unplanned Builds'!G11,'Firm Builds'!G11)</f>
        <v>0</v>
      </c>
      <c r="O11" s="8">
        <f>H11-SUM('Unplanned Builds'!H11,'Firm Builds'!H11)</f>
        <v>0</v>
      </c>
      <c r="P11" s="8">
        <f>I11-SUM('Unplanned Builds'!I11,'Firm Builds'!I11)</f>
        <v>0</v>
      </c>
      <c r="Q11" s="8">
        <f>J11-SUM('Unplanned Builds'!J11,'Firm Builds'!J11)</f>
        <v>0</v>
      </c>
      <c r="S11" s="8">
        <f t="shared" si="1"/>
        <v>0</v>
      </c>
      <c r="T11" s="8">
        <f t="shared" si="2"/>
        <v>0</v>
      </c>
      <c r="U11" s="8">
        <f t="shared" si="3"/>
        <v>0</v>
      </c>
      <c r="V11" s="8">
        <f t="shared" si="4"/>
        <v>0</v>
      </c>
      <c r="W11" s="8">
        <f t="shared" si="5"/>
        <v>0</v>
      </c>
      <c r="X11" s="8">
        <f t="shared" si="6"/>
        <v>0</v>
      </c>
    </row>
    <row r="12" spans="1:24" s="95" customFormat="1" x14ac:dyDescent="0.25">
      <c r="A12" s="18"/>
      <c r="C12" s="96" t="s">
        <v>83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K12" s="8">
        <f>D12-SUM('Unplanned Builds'!D12,'Firm Builds'!D12)</f>
        <v>0</v>
      </c>
      <c r="L12" s="8">
        <f>E12-SUM('Unplanned Builds'!E12,'Firm Builds'!E12)</f>
        <v>0</v>
      </c>
      <c r="M12" s="8">
        <f>F12-SUM('Unplanned Builds'!F12,'Firm Builds'!F12)</f>
        <v>0</v>
      </c>
      <c r="N12" s="8">
        <f>G12-SUM('Unplanned Builds'!G12,'Firm Builds'!G12)</f>
        <v>0</v>
      </c>
      <c r="O12" s="8">
        <f>H12-SUM('Unplanned Builds'!H12,'Firm Builds'!H12)</f>
        <v>0</v>
      </c>
      <c r="P12" s="8">
        <f>I12-SUM('Unplanned Builds'!I12,'Firm Builds'!I12)</f>
        <v>0</v>
      </c>
      <c r="Q12" s="8">
        <f>J12-SUM('Unplanned Builds'!J12,'Firm Builds'!J12)</f>
        <v>0</v>
      </c>
      <c r="S12" s="8">
        <f t="shared" si="1"/>
        <v>0</v>
      </c>
      <c r="T12" s="8">
        <f t="shared" si="2"/>
        <v>0</v>
      </c>
      <c r="U12" s="8">
        <f t="shared" si="3"/>
        <v>0</v>
      </c>
      <c r="V12" s="8">
        <f t="shared" si="4"/>
        <v>0</v>
      </c>
      <c r="W12" s="8">
        <f t="shared" si="5"/>
        <v>0</v>
      </c>
      <c r="X12" s="8">
        <f t="shared" si="6"/>
        <v>0</v>
      </c>
    </row>
    <row r="13" spans="1:24" s="95" customFormat="1" x14ac:dyDescent="0.25">
      <c r="A13" s="18"/>
      <c r="C13" s="96" t="s">
        <v>31</v>
      </c>
      <c r="D13" s="77">
        <v>3.1456529999999998</v>
      </c>
      <c r="E13" s="77">
        <v>4.4494413670000004</v>
      </c>
      <c r="F13" s="77">
        <v>6.3578263020000003</v>
      </c>
      <c r="G13" s="77">
        <v>1.974374225</v>
      </c>
      <c r="H13" s="77">
        <v>1.4689106279999999</v>
      </c>
      <c r="I13" s="77">
        <v>2.3518610529999999</v>
      </c>
      <c r="K13" s="8">
        <f>D13-SUM('Unplanned Builds'!D13,'Firm Builds'!D13)</f>
        <v>0</v>
      </c>
      <c r="L13" s="8">
        <f>E13-SUM('Unplanned Builds'!E13,'Firm Builds'!E13)</f>
        <v>0</v>
      </c>
      <c r="M13" s="8">
        <f>F13-SUM('Unplanned Builds'!F13,'Firm Builds'!F13)</f>
        <v>0</v>
      </c>
      <c r="N13" s="8">
        <f>G13-SUM('Unplanned Builds'!G13,'Firm Builds'!G13)</f>
        <v>0</v>
      </c>
      <c r="O13" s="8">
        <f>H13-SUM('Unplanned Builds'!H13,'Firm Builds'!H13)</f>
        <v>0</v>
      </c>
      <c r="P13" s="8">
        <f>I13-SUM('Unplanned Builds'!I13,'Firm Builds'!I13)</f>
        <v>0</v>
      </c>
      <c r="Q13" s="8">
        <f>J13-SUM('Unplanned Builds'!J13,'Firm Builds'!J13)</f>
        <v>0</v>
      </c>
      <c r="S13" s="8">
        <f t="shared" si="1"/>
        <v>0</v>
      </c>
      <c r="T13" s="8">
        <f t="shared" si="2"/>
        <v>0</v>
      </c>
      <c r="U13" s="8">
        <f t="shared" si="3"/>
        <v>0</v>
      </c>
      <c r="V13" s="8">
        <f t="shared" si="4"/>
        <v>0</v>
      </c>
      <c r="W13" s="8">
        <f t="shared" si="5"/>
        <v>0</v>
      </c>
      <c r="X13" s="8">
        <f t="shared" si="6"/>
        <v>0</v>
      </c>
    </row>
    <row r="14" spans="1:24" s="95" customFormat="1" x14ac:dyDescent="0.25">
      <c r="A14" s="18"/>
      <c r="C14" s="96" t="s">
        <v>17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K14" s="8">
        <f>D14-SUM('Unplanned Builds'!D14,'Firm Builds'!D14)</f>
        <v>0</v>
      </c>
      <c r="L14" s="8">
        <f>E14-SUM('Unplanned Builds'!E14,'Firm Builds'!E14)</f>
        <v>0</v>
      </c>
      <c r="M14" s="8">
        <f>F14-SUM('Unplanned Builds'!F14,'Firm Builds'!F14)</f>
        <v>0</v>
      </c>
      <c r="N14" s="8">
        <f>G14-SUM('Unplanned Builds'!G14,'Firm Builds'!G14)</f>
        <v>0</v>
      </c>
      <c r="O14" s="8">
        <f>H14-SUM('Unplanned Builds'!H14,'Firm Builds'!H14)</f>
        <v>0</v>
      </c>
      <c r="P14" s="8">
        <f>I14-SUM('Unplanned Builds'!I14,'Firm Builds'!I14)</f>
        <v>0</v>
      </c>
      <c r="Q14" s="8">
        <f>J14-SUM('Unplanned Builds'!J14,'Firm Builds'!J14)</f>
        <v>0</v>
      </c>
      <c r="S14" s="8">
        <f t="shared" si="1"/>
        <v>0</v>
      </c>
      <c r="T14" s="8">
        <f t="shared" si="2"/>
        <v>0</v>
      </c>
      <c r="U14" s="8">
        <f t="shared" si="3"/>
        <v>0</v>
      </c>
      <c r="V14" s="8">
        <f t="shared" si="4"/>
        <v>0</v>
      </c>
      <c r="W14" s="8">
        <f t="shared" si="5"/>
        <v>0</v>
      </c>
      <c r="X14" s="8">
        <f t="shared" si="6"/>
        <v>0</v>
      </c>
    </row>
    <row r="15" spans="1:24" s="95" customFormat="1" x14ac:dyDescent="0.25">
      <c r="A15" s="18"/>
      <c r="C15" s="96" t="s">
        <v>18</v>
      </c>
      <c r="D15" s="77">
        <v>0.90100000000000013</v>
      </c>
      <c r="E15" s="77">
        <v>0.47600000000000003</v>
      </c>
      <c r="F15" s="77">
        <v>0.39</v>
      </c>
      <c r="G15" s="77">
        <v>3.2000000000000001E-2</v>
      </c>
      <c r="H15" s="77">
        <v>0</v>
      </c>
      <c r="I15" s="77">
        <v>0</v>
      </c>
      <c r="K15" s="8">
        <f>D15-SUM('Unplanned Builds'!D15,'Firm Builds'!D15)</f>
        <v>0</v>
      </c>
      <c r="L15" s="8">
        <f>E15-SUM('Unplanned Builds'!E15,'Firm Builds'!E15)</f>
        <v>0</v>
      </c>
      <c r="M15" s="8">
        <f>F15-SUM('Unplanned Builds'!F15,'Firm Builds'!F15)</f>
        <v>0</v>
      </c>
      <c r="N15" s="8">
        <f>G15-SUM('Unplanned Builds'!G15,'Firm Builds'!G15)</f>
        <v>0</v>
      </c>
      <c r="O15" s="8">
        <f>H15-SUM('Unplanned Builds'!H15,'Firm Builds'!H15)</f>
        <v>0</v>
      </c>
      <c r="P15" s="8">
        <f>I15-SUM('Unplanned Builds'!I15,'Firm Builds'!I15)</f>
        <v>0</v>
      </c>
      <c r="Q15" s="8">
        <f>J15-SUM('Unplanned Builds'!J15,'Firm Builds'!J15)</f>
        <v>0</v>
      </c>
      <c r="S15" s="8">
        <f t="shared" si="1"/>
        <v>0</v>
      </c>
      <c r="T15" s="8">
        <f t="shared" si="2"/>
        <v>0</v>
      </c>
      <c r="U15" s="8">
        <f t="shared" si="3"/>
        <v>0</v>
      </c>
      <c r="V15" s="8">
        <f t="shared" si="4"/>
        <v>0</v>
      </c>
      <c r="W15" s="8">
        <f t="shared" si="5"/>
        <v>0</v>
      </c>
      <c r="X15" s="8">
        <f t="shared" si="6"/>
        <v>0</v>
      </c>
    </row>
    <row r="16" spans="1:24" s="95" customFormat="1" x14ac:dyDescent="0.25">
      <c r="A16" s="18"/>
      <c r="C16" s="96" t="s">
        <v>19</v>
      </c>
      <c r="D16" s="77">
        <v>0.13600000000000001</v>
      </c>
      <c r="E16" s="77">
        <v>0.06</v>
      </c>
      <c r="F16" s="77">
        <v>3.0709999999999997</v>
      </c>
      <c r="G16" s="77">
        <v>0</v>
      </c>
      <c r="H16" s="77">
        <v>0</v>
      </c>
      <c r="I16" s="77">
        <v>0</v>
      </c>
      <c r="K16" s="8">
        <f>D16-SUM('Unplanned Builds'!D16,'Firm Builds'!D16)</f>
        <v>0</v>
      </c>
      <c r="L16" s="8">
        <f>E16-SUM('Unplanned Builds'!E16,'Firm Builds'!E16)</f>
        <v>0</v>
      </c>
      <c r="M16" s="8">
        <f>F16-SUM('Unplanned Builds'!F16,'Firm Builds'!F16)</f>
        <v>0</v>
      </c>
      <c r="N16" s="8">
        <f>G16-SUM('Unplanned Builds'!G16,'Firm Builds'!G16)</f>
        <v>0</v>
      </c>
      <c r="O16" s="8">
        <f>H16-SUM('Unplanned Builds'!H16,'Firm Builds'!H16)</f>
        <v>0</v>
      </c>
      <c r="P16" s="8">
        <f>I16-SUM('Unplanned Builds'!I16,'Firm Builds'!I16)</f>
        <v>0</v>
      </c>
      <c r="Q16" s="8">
        <f>J16-SUM('Unplanned Builds'!J16,'Firm Builds'!J16)</f>
        <v>0</v>
      </c>
      <c r="S16" s="8">
        <f t="shared" si="1"/>
        <v>0</v>
      </c>
      <c r="T16" s="8">
        <f t="shared" si="2"/>
        <v>0</v>
      </c>
      <c r="U16" s="8">
        <f t="shared" si="3"/>
        <v>0</v>
      </c>
      <c r="V16" s="8">
        <f t="shared" si="4"/>
        <v>0</v>
      </c>
      <c r="W16" s="8">
        <f t="shared" si="5"/>
        <v>0</v>
      </c>
      <c r="X16" s="8">
        <f t="shared" si="6"/>
        <v>0</v>
      </c>
    </row>
    <row r="17" spans="1:24" s="95" customFormat="1" x14ac:dyDescent="0.25">
      <c r="A17" s="18"/>
      <c r="C17" s="96" t="s">
        <v>12</v>
      </c>
      <c r="D17" s="77">
        <v>0</v>
      </c>
      <c r="E17" s="77">
        <v>0</v>
      </c>
      <c r="F17" s="77">
        <v>1.1220000000000001</v>
      </c>
      <c r="G17" s="77">
        <v>3.3340000000000001</v>
      </c>
      <c r="H17" s="77">
        <v>1.7065000000000001</v>
      </c>
      <c r="I17" s="77">
        <v>0</v>
      </c>
      <c r="K17" s="8">
        <f>D17-SUM('Unplanned Builds'!D17,'Firm Builds'!D17)</f>
        <v>0</v>
      </c>
      <c r="L17" s="8">
        <f>E17-SUM('Unplanned Builds'!E17,'Firm Builds'!E17)</f>
        <v>0</v>
      </c>
      <c r="M17" s="8">
        <f>F17-SUM('Unplanned Builds'!F17,'Firm Builds'!F17)</f>
        <v>0</v>
      </c>
      <c r="N17" s="8">
        <f>G17-SUM('Unplanned Builds'!G17,'Firm Builds'!G17)</f>
        <v>0</v>
      </c>
      <c r="O17" s="8">
        <f>H17-SUM('Unplanned Builds'!H17,'Firm Builds'!H17)</f>
        <v>0</v>
      </c>
      <c r="P17" s="8">
        <f>I17-SUM('Unplanned Builds'!I17,'Firm Builds'!I17)</f>
        <v>0</v>
      </c>
      <c r="Q17" s="8">
        <f>J17-SUM('Unplanned Builds'!J17,'Firm Builds'!J17)</f>
        <v>0</v>
      </c>
      <c r="S17" s="8">
        <f t="shared" si="1"/>
        <v>0</v>
      </c>
      <c r="T17" s="8">
        <f t="shared" si="2"/>
        <v>0</v>
      </c>
      <c r="U17" s="8">
        <f t="shared" si="3"/>
        <v>0</v>
      </c>
      <c r="V17" s="8">
        <f t="shared" si="4"/>
        <v>0</v>
      </c>
      <c r="W17" s="8">
        <f t="shared" si="5"/>
        <v>0</v>
      </c>
      <c r="X17" s="8">
        <f t="shared" si="6"/>
        <v>0</v>
      </c>
    </row>
    <row r="18" spans="1:24" s="95" customFormat="1" ht="15.75" thickBot="1" x14ac:dyDescent="0.3">
      <c r="A18" s="18"/>
      <c r="B18" s="58"/>
      <c r="C18" s="58" t="s">
        <v>20</v>
      </c>
      <c r="D18" s="77">
        <v>19.349653</v>
      </c>
      <c r="E18" s="77">
        <v>17.943987534000001</v>
      </c>
      <c r="F18" s="77">
        <v>31.056238148999995</v>
      </c>
      <c r="G18" s="77">
        <v>9.8819169759999994</v>
      </c>
      <c r="H18" s="77">
        <v>15.753604791000001</v>
      </c>
      <c r="I18" s="77">
        <v>12.147915537999999</v>
      </c>
      <c r="K18" s="8">
        <f>D18-SUM('Unplanned Builds'!D18,'Firm Builds'!D18)</f>
        <v>0</v>
      </c>
      <c r="L18" s="8">
        <f>E18-SUM('Unplanned Builds'!E18,'Firm Builds'!E18)</f>
        <v>0</v>
      </c>
      <c r="M18" s="8">
        <f>F18-SUM('Unplanned Builds'!F18,'Firm Builds'!F18)</f>
        <v>0</v>
      </c>
      <c r="N18" s="8">
        <f>G18-SUM('Unplanned Builds'!G18,'Firm Builds'!G18)</f>
        <v>0</v>
      </c>
      <c r="O18" s="8">
        <f>H18-SUM('Unplanned Builds'!H18,'Firm Builds'!H18)</f>
        <v>0</v>
      </c>
      <c r="P18" s="8">
        <f>I18-SUM('Unplanned Builds'!I18,'Firm Builds'!I18)</f>
        <v>0</v>
      </c>
      <c r="Q18" s="8">
        <f>J18-SUM('Unplanned Builds'!J18,'Firm Builds'!J18)</f>
        <v>0</v>
      </c>
      <c r="S18" s="8">
        <f t="shared" si="1"/>
        <v>0</v>
      </c>
      <c r="T18" s="8">
        <f t="shared" si="2"/>
        <v>0</v>
      </c>
      <c r="U18" s="8">
        <f t="shared" si="3"/>
        <v>0</v>
      </c>
      <c r="V18" s="8">
        <f t="shared" si="4"/>
        <v>0</v>
      </c>
      <c r="W18" s="8">
        <f t="shared" si="5"/>
        <v>0</v>
      </c>
      <c r="X18" s="8">
        <f t="shared" si="6"/>
        <v>0</v>
      </c>
    </row>
    <row r="19" spans="1:24" s="95" customFormat="1" x14ac:dyDescent="0.25">
      <c r="A19" s="18"/>
      <c r="B19" s="38" t="s">
        <v>34</v>
      </c>
      <c r="C19" s="95" t="s">
        <v>9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K19" s="8">
        <f>D19-SUM('Unplanned Builds'!D19,'Firm Builds'!D19)</f>
        <v>0</v>
      </c>
      <c r="L19" s="8">
        <f>E19-SUM('Unplanned Builds'!E19,'Firm Builds'!E19)</f>
        <v>0</v>
      </c>
      <c r="M19" s="8">
        <f>F19-SUM('Unplanned Builds'!F19,'Firm Builds'!F19)</f>
        <v>0</v>
      </c>
      <c r="N19" s="8">
        <f>G19-SUM('Unplanned Builds'!G19,'Firm Builds'!G19)</f>
        <v>0</v>
      </c>
      <c r="O19" s="8">
        <f>H19-SUM('Unplanned Builds'!H19,'Firm Builds'!H19)</f>
        <v>0</v>
      </c>
      <c r="P19" s="8">
        <f>I19-SUM('Unplanned Builds'!I19,'Firm Builds'!I19)</f>
        <v>0</v>
      </c>
      <c r="Q19" s="8">
        <f>J19-SUM('Unplanned Builds'!J19,'Firm Builds'!J19)</f>
        <v>0</v>
      </c>
    </row>
    <row r="20" spans="1:24" s="95" customFormat="1" x14ac:dyDescent="0.25">
      <c r="A20" s="18"/>
      <c r="B20" s="38"/>
      <c r="C20" s="95" t="s">
        <v>88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K20" s="8">
        <f>D20-SUM('Unplanned Builds'!D20,'Firm Builds'!D20)</f>
        <v>0</v>
      </c>
      <c r="L20" s="8">
        <f>E20-SUM('Unplanned Builds'!E20,'Firm Builds'!E20)</f>
        <v>0</v>
      </c>
      <c r="M20" s="8">
        <f>F20-SUM('Unplanned Builds'!F20,'Firm Builds'!F20)</f>
        <v>0</v>
      </c>
      <c r="N20" s="8">
        <f>G20-SUM('Unplanned Builds'!G20,'Firm Builds'!G20)</f>
        <v>0</v>
      </c>
      <c r="O20" s="8">
        <f>H20-SUM('Unplanned Builds'!H20,'Firm Builds'!H20)</f>
        <v>0</v>
      </c>
      <c r="P20" s="8">
        <f>I20-SUM('Unplanned Builds'!I20,'Firm Builds'!I20)</f>
        <v>0</v>
      </c>
      <c r="Q20" s="8">
        <f>J20-SUM('Unplanned Builds'!J20,'Firm Builds'!J20)</f>
        <v>0</v>
      </c>
    </row>
    <row r="21" spans="1:24" s="95" customFormat="1" x14ac:dyDescent="0.25">
      <c r="A21" s="18"/>
      <c r="B21" s="88"/>
      <c r="C21" s="95" t="s">
        <v>10</v>
      </c>
      <c r="D21" s="77">
        <v>0</v>
      </c>
      <c r="E21" s="77">
        <v>0.03</v>
      </c>
      <c r="F21" s="77">
        <v>0</v>
      </c>
      <c r="G21" s="77">
        <v>0</v>
      </c>
      <c r="H21" s="77">
        <v>0</v>
      </c>
      <c r="I21" s="77">
        <v>0</v>
      </c>
      <c r="K21" s="8">
        <f>D21-SUM('Unplanned Builds'!D21,'Firm Builds'!D21)</f>
        <v>0</v>
      </c>
      <c r="L21" s="8">
        <f>E21-SUM('Unplanned Builds'!E21,'Firm Builds'!E21)</f>
        <v>0</v>
      </c>
      <c r="M21" s="8">
        <f>F21-SUM('Unplanned Builds'!F21,'Firm Builds'!F21)</f>
        <v>0</v>
      </c>
      <c r="N21" s="8">
        <f>G21-SUM('Unplanned Builds'!G21,'Firm Builds'!G21)</f>
        <v>0</v>
      </c>
      <c r="O21" s="8">
        <f>H21-SUM('Unplanned Builds'!H21,'Firm Builds'!H21)</f>
        <v>0</v>
      </c>
      <c r="P21" s="8">
        <f>I21-SUM('Unplanned Builds'!I21,'Firm Builds'!I21)</f>
        <v>0</v>
      </c>
      <c r="Q21" s="8">
        <f>J21-SUM('Unplanned Builds'!J21,'Firm Builds'!J21)</f>
        <v>0</v>
      </c>
    </row>
    <row r="22" spans="1:24" s="95" customFormat="1" x14ac:dyDescent="0.25">
      <c r="A22" s="18"/>
      <c r="B22" s="88"/>
      <c r="C22" s="95" t="s">
        <v>14</v>
      </c>
      <c r="D22" s="77">
        <v>6.0999999999999999E-2</v>
      </c>
      <c r="E22" s="77">
        <v>0.29300000000000004</v>
      </c>
      <c r="F22" s="77">
        <v>0.64200000000000002</v>
      </c>
      <c r="G22" s="77">
        <v>0.13253488199999999</v>
      </c>
      <c r="H22" s="77">
        <v>0.4</v>
      </c>
      <c r="I22" s="77">
        <v>0.51349999999999996</v>
      </c>
      <c r="K22" s="8">
        <f>D22-SUM('Unplanned Builds'!D22,'Firm Builds'!D22)</f>
        <v>0</v>
      </c>
      <c r="L22" s="8">
        <f>E22-SUM('Unplanned Builds'!E22,'Firm Builds'!E22)</f>
        <v>0</v>
      </c>
      <c r="M22" s="8">
        <f>F22-SUM('Unplanned Builds'!F22,'Firm Builds'!F22)</f>
        <v>0</v>
      </c>
      <c r="N22" s="8">
        <f>G22-SUM('Unplanned Builds'!G22,'Firm Builds'!G22)</f>
        <v>0</v>
      </c>
      <c r="O22" s="8">
        <f>H22-SUM('Unplanned Builds'!H22,'Firm Builds'!H22)</f>
        <v>0</v>
      </c>
      <c r="P22" s="8">
        <f>I22-SUM('Unplanned Builds'!I22,'Firm Builds'!I22)</f>
        <v>0</v>
      </c>
      <c r="Q22" s="8">
        <f>J22-SUM('Unplanned Builds'!J22,'Firm Builds'!J22)</f>
        <v>0</v>
      </c>
    </row>
    <row r="23" spans="1:24" s="95" customFormat="1" x14ac:dyDescent="0.25">
      <c r="A23" s="18"/>
      <c r="B23" s="88"/>
      <c r="C23" s="96" t="s">
        <v>82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K23" s="8">
        <f>D23-SUM('Unplanned Builds'!D23,'Firm Builds'!D23)</f>
        <v>0</v>
      </c>
      <c r="L23" s="8">
        <f>E23-SUM('Unplanned Builds'!E23,'Firm Builds'!E23)</f>
        <v>0</v>
      </c>
      <c r="M23" s="8">
        <f>F23-SUM('Unplanned Builds'!F23,'Firm Builds'!F23)</f>
        <v>0</v>
      </c>
      <c r="N23" s="8">
        <f>G23-SUM('Unplanned Builds'!G23,'Firm Builds'!G23)</f>
        <v>0</v>
      </c>
      <c r="O23" s="8">
        <f>H23-SUM('Unplanned Builds'!H23,'Firm Builds'!H23)</f>
        <v>0</v>
      </c>
      <c r="P23" s="8">
        <f>I23-SUM('Unplanned Builds'!I23,'Firm Builds'!I23)</f>
        <v>0</v>
      </c>
      <c r="Q23" s="8">
        <f>J23-SUM('Unplanned Builds'!J23,'Firm Builds'!J23)</f>
        <v>0</v>
      </c>
    </row>
    <row r="24" spans="1:24" s="95" customFormat="1" x14ac:dyDescent="0.25">
      <c r="A24" s="18"/>
      <c r="B24" s="88"/>
      <c r="C24" s="96" t="s">
        <v>83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K24" s="8">
        <f>D24-SUM('Unplanned Builds'!D24,'Firm Builds'!D24)</f>
        <v>0</v>
      </c>
      <c r="L24" s="8">
        <f>E24-SUM('Unplanned Builds'!E24,'Firm Builds'!E24)</f>
        <v>0</v>
      </c>
      <c r="M24" s="8">
        <f>F24-SUM('Unplanned Builds'!F24,'Firm Builds'!F24)</f>
        <v>0</v>
      </c>
      <c r="N24" s="8">
        <f>G24-SUM('Unplanned Builds'!G24,'Firm Builds'!G24)</f>
        <v>0</v>
      </c>
      <c r="O24" s="8">
        <f>H24-SUM('Unplanned Builds'!H24,'Firm Builds'!H24)</f>
        <v>0</v>
      </c>
      <c r="P24" s="8">
        <f>I24-SUM('Unplanned Builds'!I24,'Firm Builds'!I24)</f>
        <v>0</v>
      </c>
      <c r="Q24" s="8">
        <f>J24-SUM('Unplanned Builds'!J24,'Firm Builds'!J24)</f>
        <v>0</v>
      </c>
    </row>
    <row r="25" spans="1:24" s="95" customFormat="1" x14ac:dyDescent="0.25">
      <c r="A25" s="18"/>
      <c r="B25" s="88"/>
      <c r="C25" s="96" t="s">
        <v>31</v>
      </c>
      <c r="D25" s="77">
        <v>1.4166E-2</v>
      </c>
      <c r="E25" s="77">
        <v>0.57509310499999999</v>
      </c>
      <c r="F25" s="77">
        <v>7.3325700000000007E-4</v>
      </c>
      <c r="G25" s="77">
        <v>0</v>
      </c>
      <c r="H25" s="77">
        <v>0</v>
      </c>
      <c r="I25" s="77">
        <v>0</v>
      </c>
      <c r="K25" s="8">
        <f>D25-SUM('Unplanned Builds'!D25,'Firm Builds'!D25)</f>
        <v>0</v>
      </c>
      <c r="L25" s="8">
        <f>E25-SUM('Unplanned Builds'!E25,'Firm Builds'!E25)</f>
        <v>0</v>
      </c>
      <c r="M25" s="8">
        <f>F25-SUM('Unplanned Builds'!F25,'Firm Builds'!F25)</f>
        <v>0</v>
      </c>
      <c r="N25" s="8">
        <f>G25-SUM('Unplanned Builds'!G25,'Firm Builds'!G25)</f>
        <v>0</v>
      </c>
      <c r="O25" s="8">
        <f>H25-SUM('Unplanned Builds'!H25,'Firm Builds'!H25)</f>
        <v>0</v>
      </c>
      <c r="P25" s="8">
        <f>I25-SUM('Unplanned Builds'!I25,'Firm Builds'!I25)</f>
        <v>0</v>
      </c>
      <c r="Q25" s="8">
        <f>J25-SUM('Unplanned Builds'!J25,'Firm Builds'!J25)</f>
        <v>0</v>
      </c>
    </row>
    <row r="26" spans="1:24" s="95" customFormat="1" x14ac:dyDescent="0.25">
      <c r="A26" s="18"/>
      <c r="B26" s="88"/>
      <c r="C26" s="96" t="s">
        <v>17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K26" s="8">
        <f>D26-SUM('Unplanned Builds'!D26,'Firm Builds'!D26)</f>
        <v>0</v>
      </c>
      <c r="L26" s="8">
        <f>E26-SUM('Unplanned Builds'!E26,'Firm Builds'!E26)</f>
        <v>0</v>
      </c>
      <c r="M26" s="8">
        <f>F26-SUM('Unplanned Builds'!F26,'Firm Builds'!F26)</f>
        <v>0</v>
      </c>
      <c r="N26" s="8">
        <f>G26-SUM('Unplanned Builds'!G26,'Firm Builds'!G26)</f>
        <v>0</v>
      </c>
      <c r="O26" s="8">
        <f>H26-SUM('Unplanned Builds'!H26,'Firm Builds'!H26)</f>
        <v>0</v>
      </c>
      <c r="P26" s="8">
        <f>I26-SUM('Unplanned Builds'!I26,'Firm Builds'!I26)</f>
        <v>0</v>
      </c>
      <c r="Q26" s="8">
        <f>J26-SUM('Unplanned Builds'!J26,'Firm Builds'!J26)</f>
        <v>0</v>
      </c>
    </row>
    <row r="27" spans="1:24" s="95" customFormat="1" x14ac:dyDescent="0.25">
      <c r="A27" s="18"/>
      <c r="B27" s="88"/>
      <c r="C27" s="96" t="s">
        <v>18</v>
      </c>
      <c r="D27" s="77">
        <v>0.104</v>
      </c>
      <c r="E27" s="77">
        <v>7.4999999999999997E-2</v>
      </c>
      <c r="F27" s="77">
        <v>3.4000000000000002E-2</v>
      </c>
      <c r="G27" s="77">
        <v>0</v>
      </c>
      <c r="H27" s="77">
        <v>0</v>
      </c>
      <c r="I27" s="77">
        <v>0</v>
      </c>
      <c r="K27" s="8">
        <f>D27-SUM('Unplanned Builds'!D27,'Firm Builds'!D27)</f>
        <v>0</v>
      </c>
      <c r="L27" s="8">
        <f>E27-SUM('Unplanned Builds'!E27,'Firm Builds'!E27)</f>
        <v>0</v>
      </c>
      <c r="M27" s="8">
        <f>F27-SUM('Unplanned Builds'!F27,'Firm Builds'!F27)</f>
        <v>0</v>
      </c>
      <c r="N27" s="8">
        <f>G27-SUM('Unplanned Builds'!G27,'Firm Builds'!G27)</f>
        <v>0</v>
      </c>
      <c r="O27" s="8">
        <f>H27-SUM('Unplanned Builds'!H27,'Firm Builds'!H27)</f>
        <v>0</v>
      </c>
      <c r="P27" s="8">
        <f>I27-SUM('Unplanned Builds'!I27,'Firm Builds'!I27)</f>
        <v>0</v>
      </c>
      <c r="Q27" s="8">
        <f>J27-SUM('Unplanned Builds'!J27,'Firm Builds'!J27)</f>
        <v>0</v>
      </c>
    </row>
    <row r="28" spans="1:24" s="95" customFormat="1" x14ac:dyDescent="0.25">
      <c r="A28" s="18"/>
      <c r="B28" s="88"/>
      <c r="C28" s="96" t="s">
        <v>19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K28" s="8">
        <f>D28-SUM('Unplanned Builds'!D28,'Firm Builds'!D28)</f>
        <v>0</v>
      </c>
      <c r="L28" s="8">
        <f>E28-SUM('Unplanned Builds'!E28,'Firm Builds'!E28)</f>
        <v>0</v>
      </c>
      <c r="M28" s="8">
        <f>F28-SUM('Unplanned Builds'!F28,'Firm Builds'!F28)</f>
        <v>0</v>
      </c>
      <c r="N28" s="8">
        <f>G28-SUM('Unplanned Builds'!G28,'Firm Builds'!G28)</f>
        <v>0</v>
      </c>
      <c r="O28" s="8">
        <f>H28-SUM('Unplanned Builds'!H28,'Firm Builds'!H28)</f>
        <v>0</v>
      </c>
      <c r="P28" s="8">
        <f>I28-SUM('Unplanned Builds'!I28,'Firm Builds'!I28)</f>
        <v>0</v>
      </c>
      <c r="Q28" s="8">
        <f>J28-SUM('Unplanned Builds'!J28,'Firm Builds'!J28)</f>
        <v>0</v>
      </c>
    </row>
    <row r="29" spans="1:24" s="95" customFormat="1" x14ac:dyDescent="0.25">
      <c r="A29" s="18"/>
      <c r="B29" s="88"/>
      <c r="C29" s="96" t="s">
        <v>12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K29" s="8">
        <f>D29-SUM('Unplanned Builds'!D29,'Firm Builds'!D29)</f>
        <v>0</v>
      </c>
      <c r="L29" s="8">
        <f>E29-SUM('Unplanned Builds'!E29,'Firm Builds'!E29)</f>
        <v>0</v>
      </c>
      <c r="M29" s="8">
        <f>F29-SUM('Unplanned Builds'!F29,'Firm Builds'!F29)</f>
        <v>0</v>
      </c>
      <c r="N29" s="8">
        <f>G29-SUM('Unplanned Builds'!G29,'Firm Builds'!G29)</f>
        <v>0</v>
      </c>
      <c r="O29" s="8">
        <f>H29-SUM('Unplanned Builds'!H29,'Firm Builds'!H29)</f>
        <v>0</v>
      </c>
      <c r="P29" s="8">
        <f>I29-SUM('Unplanned Builds'!I29,'Firm Builds'!I29)</f>
        <v>0</v>
      </c>
      <c r="Q29" s="8">
        <f>J29-SUM('Unplanned Builds'!J29,'Firm Builds'!J29)</f>
        <v>0</v>
      </c>
    </row>
    <row r="30" spans="1:24" s="95" customFormat="1" ht="15.75" thickBot="1" x14ac:dyDescent="0.3">
      <c r="A30" s="18"/>
      <c r="B30" s="89"/>
      <c r="C30" s="58" t="s">
        <v>20</v>
      </c>
      <c r="D30" s="77">
        <v>0.17916599999999999</v>
      </c>
      <c r="E30" s="77">
        <v>0.97309310500000001</v>
      </c>
      <c r="F30" s="77">
        <v>0.67673325699999998</v>
      </c>
      <c r="G30" s="77">
        <v>0.13253488199999999</v>
      </c>
      <c r="H30" s="77">
        <v>0.4</v>
      </c>
      <c r="I30" s="77">
        <v>0.51349999999999996</v>
      </c>
      <c r="K30" s="8">
        <f>D30-SUM('Unplanned Builds'!D30,'Firm Builds'!D30)</f>
        <v>0</v>
      </c>
      <c r="L30" s="8">
        <f>E30-SUM('Unplanned Builds'!E30,'Firm Builds'!E30)</f>
        <v>0</v>
      </c>
      <c r="M30" s="8">
        <f>F30-SUM('Unplanned Builds'!F30,'Firm Builds'!F30)</f>
        <v>0</v>
      </c>
      <c r="N30" s="8">
        <f>G30-SUM('Unplanned Builds'!G30,'Firm Builds'!G30)</f>
        <v>0</v>
      </c>
      <c r="O30" s="8">
        <f>H30-SUM('Unplanned Builds'!H30,'Firm Builds'!H30)</f>
        <v>0</v>
      </c>
      <c r="P30" s="8">
        <f>I30-SUM('Unplanned Builds'!I30,'Firm Builds'!I30)</f>
        <v>0</v>
      </c>
      <c r="Q30" s="8">
        <f>J30-SUM('Unplanned Builds'!J30,'Firm Builds'!J30)</f>
        <v>0</v>
      </c>
    </row>
    <row r="31" spans="1:24" s="95" customFormat="1" x14ac:dyDescent="0.25">
      <c r="A31" s="18"/>
      <c r="B31" s="38" t="s">
        <v>36</v>
      </c>
      <c r="C31" s="95" t="s">
        <v>9</v>
      </c>
      <c r="D31" s="76">
        <v>0</v>
      </c>
      <c r="E31" s="76">
        <v>0</v>
      </c>
      <c r="F31" s="76">
        <v>10.844692214</v>
      </c>
      <c r="G31" s="76">
        <v>1.2878914159999999</v>
      </c>
      <c r="H31" s="76">
        <v>0.78422156500000006</v>
      </c>
      <c r="I31" s="76">
        <v>2.7702105499999998</v>
      </c>
      <c r="K31" s="8">
        <f>D31-SUM('Unplanned Builds'!D31,'Firm Builds'!D31)</f>
        <v>0</v>
      </c>
      <c r="L31" s="8">
        <f>E31-SUM('Unplanned Builds'!E31,'Firm Builds'!E31)</f>
        <v>0</v>
      </c>
      <c r="M31" s="8">
        <f>F31-SUM('Unplanned Builds'!F31,'Firm Builds'!F31)</f>
        <v>0</v>
      </c>
      <c r="N31" s="8">
        <f>G31-SUM('Unplanned Builds'!G31,'Firm Builds'!G31)</f>
        <v>0</v>
      </c>
      <c r="O31" s="8">
        <f>H31-SUM('Unplanned Builds'!H31,'Firm Builds'!H31)</f>
        <v>0</v>
      </c>
      <c r="P31" s="8">
        <f>I31-SUM('Unplanned Builds'!I31,'Firm Builds'!I31)</f>
        <v>0</v>
      </c>
      <c r="Q31" s="8">
        <f>J31-SUM('Unplanned Builds'!J31,'Firm Builds'!J31)</f>
        <v>0</v>
      </c>
    </row>
    <row r="32" spans="1:24" s="95" customFormat="1" x14ac:dyDescent="0.25">
      <c r="A32" s="18"/>
      <c r="B32" s="38"/>
      <c r="C32" s="95" t="s">
        <v>88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K32" s="8">
        <f>D32-SUM('Unplanned Builds'!D32,'Firm Builds'!D32)</f>
        <v>0</v>
      </c>
      <c r="L32" s="8">
        <f>E32-SUM('Unplanned Builds'!E32,'Firm Builds'!E32)</f>
        <v>0</v>
      </c>
      <c r="M32" s="8">
        <f>F32-SUM('Unplanned Builds'!F32,'Firm Builds'!F32)</f>
        <v>0</v>
      </c>
      <c r="N32" s="8">
        <f>G32-SUM('Unplanned Builds'!G32,'Firm Builds'!G32)</f>
        <v>0</v>
      </c>
      <c r="O32" s="8">
        <f>H32-SUM('Unplanned Builds'!H32,'Firm Builds'!H32)</f>
        <v>0</v>
      </c>
      <c r="P32" s="8">
        <f>I32-SUM('Unplanned Builds'!I32,'Firm Builds'!I32)</f>
        <v>0</v>
      </c>
      <c r="Q32" s="8">
        <f>J32-SUM('Unplanned Builds'!J32,'Firm Builds'!J32)</f>
        <v>0</v>
      </c>
    </row>
    <row r="33" spans="1:17" s="95" customFormat="1" x14ac:dyDescent="0.25">
      <c r="A33" s="18"/>
      <c r="C33" s="95" t="s">
        <v>10</v>
      </c>
      <c r="D33" s="77">
        <v>0</v>
      </c>
      <c r="E33" s="77">
        <v>0</v>
      </c>
      <c r="F33" s="77">
        <v>0.09</v>
      </c>
      <c r="G33" s="77">
        <v>0</v>
      </c>
      <c r="H33" s="77">
        <v>0</v>
      </c>
      <c r="I33" s="77">
        <v>0</v>
      </c>
      <c r="K33" s="8">
        <f>D33-SUM('Unplanned Builds'!D33,'Firm Builds'!D33)</f>
        <v>0</v>
      </c>
      <c r="L33" s="8">
        <f>E33-SUM('Unplanned Builds'!E33,'Firm Builds'!E33)</f>
        <v>0</v>
      </c>
      <c r="M33" s="8">
        <f>F33-SUM('Unplanned Builds'!F33,'Firm Builds'!F33)</f>
        <v>0</v>
      </c>
      <c r="N33" s="8">
        <f>G33-SUM('Unplanned Builds'!G33,'Firm Builds'!G33)</f>
        <v>0</v>
      </c>
      <c r="O33" s="8">
        <f>H33-SUM('Unplanned Builds'!H33,'Firm Builds'!H33)</f>
        <v>0</v>
      </c>
      <c r="P33" s="8">
        <f>I33-SUM('Unplanned Builds'!I33,'Firm Builds'!I33)</f>
        <v>0</v>
      </c>
      <c r="Q33" s="8">
        <f>J33-SUM('Unplanned Builds'!J33,'Firm Builds'!J33)</f>
        <v>0</v>
      </c>
    </row>
    <row r="34" spans="1:17" s="95" customFormat="1" x14ac:dyDescent="0.25">
      <c r="A34" s="18"/>
      <c r="C34" s="95" t="s">
        <v>14</v>
      </c>
      <c r="D34" s="77">
        <v>7.1999999999999995E-2</v>
      </c>
      <c r="E34" s="77">
        <v>0.47800000000000004</v>
      </c>
      <c r="F34" s="77">
        <v>0</v>
      </c>
      <c r="G34" s="77">
        <v>0</v>
      </c>
      <c r="H34" s="77">
        <v>0.8</v>
      </c>
      <c r="I34" s="77">
        <v>0</v>
      </c>
      <c r="K34" s="8">
        <f>D34-SUM('Unplanned Builds'!D34,'Firm Builds'!D34)</f>
        <v>0</v>
      </c>
      <c r="L34" s="8">
        <f>E34-SUM('Unplanned Builds'!E34,'Firm Builds'!E34)</f>
        <v>0</v>
      </c>
      <c r="M34" s="8">
        <f>F34-SUM('Unplanned Builds'!F34,'Firm Builds'!F34)</f>
        <v>0</v>
      </c>
      <c r="N34" s="8">
        <f>G34-SUM('Unplanned Builds'!G34,'Firm Builds'!G34)</f>
        <v>0</v>
      </c>
      <c r="O34" s="8">
        <f>H34-SUM('Unplanned Builds'!H34,'Firm Builds'!H34)</f>
        <v>0</v>
      </c>
      <c r="P34" s="8">
        <f>I34-SUM('Unplanned Builds'!I34,'Firm Builds'!I34)</f>
        <v>0</v>
      </c>
      <c r="Q34" s="8">
        <f>J34-SUM('Unplanned Builds'!J34,'Firm Builds'!J34)</f>
        <v>0</v>
      </c>
    </row>
    <row r="35" spans="1:17" s="95" customFormat="1" x14ac:dyDescent="0.25">
      <c r="A35" s="18"/>
      <c r="C35" s="96" t="s">
        <v>82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K35" s="8">
        <f>D35-SUM('Unplanned Builds'!D35,'Firm Builds'!D35)</f>
        <v>0</v>
      </c>
      <c r="L35" s="8">
        <f>E35-SUM('Unplanned Builds'!E35,'Firm Builds'!E35)</f>
        <v>0</v>
      </c>
      <c r="M35" s="8">
        <f>F35-SUM('Unplanned Builds'!F35,'Firm Builds'!F35)</f>
        <v>0</v>
      </c>
      <c r="N35" s="8">
        <f>G35-SUM('Unplanned Builds'!G35,'Firm Builds'!G35)</f>
        <v>0</v>
      </c>
      <c r="O35" s="8">
        <f>H35-SUM('Unplanned Builds'!H35,'Firm Builds'!H35)</f>
        <v>0</v>
      </c>
      <c r="P35" s="8">
        <f>I35-SUM('Unplanned Builds'!I35,'Firm Builds'!I35)</f>
        <v>0</v>
      </c>
      <c r="Q35" s="8">
        <f>J35-SUM('Unplanned Builds'!J35,'Firm Builds'!J35)</f>
        <v>0</v>
      </c>
    </row>
    <row r="36" spans="1:17" s="95" customFormat="1" x14ac:dyDescent="0.25">
      <c r="A36" s="18"/>
      <c r="C36" s="96" t="s">
        <v>83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K36" s="8">
        <f>D36-SUM('Unplanned Builds'!D36,'Firm Builds'!D36)</f>
        <v>0</v>
      </c>
      <c r="L36" s="8">
        <f>E36-SUM('Unplanned Builds'!E36,'Firm Builds'!E36)</f>
        <v>0</v>
      </c>
      <c r="M36" s="8">
        <f>F36-SUM('Unplanned Builds'!F36,'Firm Builds'!F36)</f>
        <v>0</v>
      </c>
      <c r="N36" s="8">
        <f>G36-SUM('Unplanned Builds'!G36,'Firm Builds'!G36)</f>
        <v>0</v>
      </c>
      <c r="O36" s="8">
        <f>H36-SUM('Unplanned Builds'!H36,'Firm Builds'!H36)</f>
        <v>0</v>
      </c>
      <c r="P36" s="8">
        <f>I36-SUM('Unplanned Builds'!I36,'Firm Builds'!I36)</f>
        <v>0</v>
      </c>
      <c r="Q36" s="8">
        <f>J36-SUM('Unplanned Builds'!J36,'Firm Builds'!J36)</f>
        <v>0</v>
      </c>
    </row>
    <row r="37" spans="1:17" s="95" customFormat="1" x14ac:dyDescent="0.25">
      <c r="A37" s="18"/>
      <c r="C37" s="96" t="s">
        <v>31</v>
      </c>
      <c r="D37" s="77">
        <v>6.4070000000000004E-3</v>
      </c>
      <c r="E37" s="77">
        <v>3.5444499999999998E-3</v>
      </c>
      <c r="F37" s="77">
        <v>2.2184849999999996E-3</v>
      </c>
      <c r="G37" s="77">
        <v>0</v>
      </c>
      <c r="H37" s="77">
        <v>0</v>
      </c>
      <c r="I37" s="77">
        <v>0</v>
      </c>
      <c r="K37" s="8">
        <f>D37-SUM('Unplanned Builds'!D37,'Firm Builds'!D37)</f>
        <v>0</v>
      </c>
      <c r="L37" s="8">
        <f>E37-SUM('Unplanned Builds'!E37,'Firm Builds'!E37)</f>
        <v>0</v>
      </c>
      <c r="M37" s="8">
        <f>F37-SUM('Unplanned Builds'!F37,'Firm Builds'!F37)</f>
        <v>0</v>
      </c>
      <c r="N37" s="8">
        <f>G37-SUM('Unplanned Builds'!G37,'Firm Builds'!G37)</f>
        <v>0</v>
      </c>
      <c r="O37" s="8">
        <f>H37-SUM('Unplanned Builds'!H37,'Firm Builds'!H37)</f>
        <v>0</v>
      </c>
      <c r="P37" s="8">
        <f>I37-SUM('Unplanned Builds'!I37,'Firm Builds'!I37)</f>
        <v>0</v>
      </c>
      <c r="Q37" s="8">
        <f>J37-SUM('Unplanned Builds'!J37,'Firm Builds'!J37)</f>
        <v>0</v>
      </c>
    </row>
    <row r="38" spans="1:17" s="95" customFormat="1" x14ac:dyDescent="0.25">
      <c r="A38" s="18"/>
      <c r="C38" s="96" t="s">
        <v>17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K38" s="8">
        <f>D38-SUM('Unplanned Builds'!D38,'Firm Builds'!D38)</f>
        <v>0</v>
      </c>
      <c r="L38" s="8">
        <f>E38-SUM('Unplanned Builds'!E38,'Firm Builds'!E38)</f>
        <v>0</v>
      </c>
      <c r="M38" s="8">
        <f>F38-SUM('Unplanned Builds'!F38,'Firm Builds'!F38)</f>
        <v>0</v>
      </c>
      <c r="N38" s="8">
        <f>G38-SUM('Unplanned Builds'!G38,'Firm Builds'!G38)</f>
        <v>0</v>
      </c>
      <c r="O38" s="8">
        <f>H38-SUM('Unplanned Builds'!H38,'Firm Builds'!H38)</f>
        <v>0</v>
      </c>
      <c r="P38" s="8">
        <f>I38-SUM('Unplanned Builds'!I38,'Firm Builds'!I38)</f>
        <v>0</v>
      </c>
      <c r="Q38" s="8">
        <f>J38-SUM('Unplanned Builds'!J38,'Firm Builds'!J38)</f>
        <v>0</v>
      </c>
    </row>
    <row r="39" spans="1:17" s="95" customFormat="1" x14ac:dyDescent="0.25">
      <c r="A39" s="18"/>
      <c r="C39" s="96" t="s">
        <v>18</v>
      </c>
      <c r="D39" s="77">
        <v>8.0000000000000002E-3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K39" s="8">
        <f>D39-SUM('Unplanned Builds'!D39,'Firm Builds'!D39)</f>
        <v>0</v>
      </c>
      <c r="L39" s="8">
        <f>E39-SUM('Unplanned Builds'!E39,'Firm Builds'!E39)</f>
        <v>0</v>
      </c>
      <c r="M39" s="8">
        <f>F39-SUM('Unplanned Builds'!F39,'Firm Builds'!F39)</f>
        <v>0</v>
      </c>
      <c r="N39" s="8">
        <f>G39-SUM('Unplanned Builds'!G39,'Firm Builds'!G39)</f>
        <v>0</v>
      </c>
      <c r="O39" s="8">
        <f>H39-SUM('Unplanned Builds'!H39,'Firm Builds'!H39)</f>
        <v>0</v>
      </c>
      <c r="P39" s="8">
        <f>I39-SUM('Unplanned Builds'!I39,'Firm Builds'!I39)</f>
        <v>0</v>
      </c>
      <c r="Q39" s="8">
        <f>J39-SUM('Unplanned Builds'!J39,'Firm Builds'!J39)</f>
        <v>0</v>
      </c>
    </row>
    <row r="40" spans="1:17" s="95" customFormat="1" x14ac:dyDescent="0.25">
      <c r="A40" s="18"/>
      <c r="C40" s="96" t="s">
        <v>19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K40" s="8">
        <f>D40-SUM('Unplanned Builds'!D40,'Firm Builds'!D40)</f>
        <v>0</v>
      </c>
      <c r="L40" s="8">
        <f>E40-SUM('Unplanned Builds'!E40,'Firm Builds'!E40)</f>
        <v>0</v>
      </c>
      <c r="M40" s="8">
        <f>F40-SUM('Unplanned Builds'!F40,'Firm Builds'!F40)</f>
        <v>0</v>
      </c>
      <c r="N40" s="8">
        <f>G40-SUM('Unplanned Builds'!G40,'Firm Builds'!G40)</f>
        <v>0</v>
      </c>
      <c r="O40" s="8">
        <f>H40-SUM('Unplanned Builds'!H40,'Firm Builds'!H40)</f>
        <v>0</v>
      </c>
      <c r="P40" s="8">
        <f>I40-SUM('Unplanned Builds'!I40,'Firm Builds'!I40)</f>
        <v>0</v>
      </c>
      <c r="Q40" s="8">
        <f>J40-SUM('Unplanned Builds'!J40,'Firm Builds'!J40)</f>
        <v>0</v>
      </c>
    </row>
    <row r="41" spans="1:17" s="95" customFormat="1" x14ac:dyDescent="0.25">
      <c r="A41" s="18"/>
      <c r="C41" s="96" t="s">
        <v>12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K41" s="8">
        <f>D41-SUM('Unplanned Builds'!D41,'Firm Builds'!D41)</f>
        <v>0</v>
      </c>
      <c r="L41" s="8">
        <f>E41-SUM('Unplanned Builds'!E41,'Firm Builds'!E41)</f>
        <v>0</v>
      </c>
      <c r="M41" s="8">
        <f>F41-SUM('Unplanned Builds'!F41,'Firm Builds'!F41)</f>
        <v>0</v>
      </c>
      <c r="N41" s="8">
        <f>G41-SUM('Unplanned Builds'!G41,'Firm Builds'!G41)</f>
        <v>0</v>
      </c>
      <c r="O41" s="8">
        <f>H41-SUM('Unplanned Builds'!H41,'Firm Builds'!H41)</f>
        <v>0</v>
      </c>
      <c r="P41" s="8">
        <f>I41-SUM('Unplanned Builds'!I41,'Firm Builds'!I41)</f>
        <v>0</v>
      </c>
      <c r="Q41" s="8">
        <f>J41-SUM('Unplanned Builds'!J41,'Firm Builds'!J41)</f>
        <v>0</v>
      </c>
    </row>
    <row r="42" spans="1:17" s="95" customFormat="1" ht="15.75" thickBot="1" x14ac:dyDescent="0.3">
      <c r="A42" s="18"/>
      <c r="B42" s="58"/>
      <c r="C42" s="58" t="s">
        <v>20</v>
      </c>
      <c r="D42" s="77">
        <v>8.6406999999999984E-2</v>
      </c>
      <c r="E42" s="77">
        <v>0.48154445000000001</v>
      </c>
      <c r="F42" s="77">
        <v>10.936910699</v>
      </c>
      <c r="G42" s="77">
        <v>1.2878914159999999</v>
      </c>
      <c r="H42" s="77">
        <v>1.584221565</v>
      </c>
      <c r="I42" s="77">
        <v>2.7702105499999998</v>
      </c>
      <c r="K42" s="8">
        <f>D42-SUM('Unplanned Builds'!D42,'Firm Builds'!D42)</f>
        <v>0</v>
      </c>
      <c r="L42" s="8">
        <f>E42-SUM('Unplanned Builds'!E42,'Firm Builds'!E42)</f>
        <v>0</v>
      </c>
      <c r="M42" s="8">
        <f>F42-SUM('Unplanned Builds'!F42,'Firm Builds'!F42)</f>
        <v>0</v>
      </c>
      <c r="N42" s="8">
        <f>G42-SUM('Unplanned Builds'!G42,'Firm Builds'!G42)</f>
        <v>0</v>
      </c>
      <c r="O42" s="8">
        <f>H42-SUM('Unplanned Builds'!H42,'Firm Builds'!H42)</f>
        <v>0</v>
      </c>
      <c r="P42" s="8">
        <f>I42-SUM('Unplanned Builds'!I42,'Firm Builds'!I42)</f>
        <v>0</v>
      </c>
      <c r="Q42" s="8">
        <f>J42-SUM('Unplanned Builds'!J42,'Firm Builds'!J42)</f>
        <v>0</v>
      </c>
    </row>
    <row r="43" spans="1:17" s="95" customFormat="1" x14ac:dyDescent="0.25">
      <c r="A43" s="18"/>
      <c r="B43" s="38" t="s">
        <v>35</v>
      </c>
      <c r="C43" s="95" t="s">
        <v>9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K43" s="8">
        <f>D43-SUM('Unplanned Builds'!D43,'Firm Builds'!D43)</f>
        <v>0</v>
      </c>
      <c r="L43" s="8">
        <f>E43-SUM('Unplanned Builds'!E43,'Firm Builds'!E43)</f>
        <v>0</v>
      </c>
      <c r="M43" s="8">
        <f>F43-SUM('Unplanned Builds'!F43,'Firm Builds'!F43)</f>
        <v>0</v>
      </c>
      <c r="N43" s="8">
        <f>G43-SUM('Unplanned Builds'!G43,'Firm Builds'!G43)</f>
        <v>0</v>
      </c>
      <c r="O43" s="8">
        <f>H43-SUM('Unplanned Builds'!H43,'Firm Builds'!H43)</f>
        <v>0</v>
      </c>
      <c r="P43" s="8">
        <f>I43-SUM('Unplanned Builds'!I43,'Firm Builds'!I43)</f>
        <v>0</v>
      </c>
      <c r="Q43" s="8">
        <f>J43-SUM('Unplanned Builds'!J43,'Firm Builds'!J43)</f>
        <v>0</v>
      </c>
    </row>
    <row r="44" spans="1:17" s="95" customFormat="1" x14ac:dyDescent="0.25">
      <c r="A44" s="18"/>
      <c r="B44" s="38"/>
      <c r="C44" s="95" t="s">
        <v>88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K44" s="8">
        <f>D44-SUM('Unplanned Builds'!D44,'Firm Builds'!D44)</f>
        <v>0</v>
      </c>
      <c r="L44" s="8">
        <f>E44-SUM('Unplanned Builds'!E44,'Firm Builds'!E44)</f>
        <v>0</v>
      </c>
      <c r="M44" s="8">
        <f>F44-SUM('Unplanned Builds'!F44,'Firm Builds'!F44)</f>
        <v>0</v>
      </c>
      <c r="N44" s="8">
        <f>G44-SUM('Unplanned Builds'!G44,'Firm Builds'!G44)</f>
        <v>0</v>
      </c>
      <c r="O44" s="8">
        <f>H44-SUM('Unplanned Builds'!H44,'Firm Builds'!H44)</f>
        <v>0</v>
      </c>
      <c r="P44" s="8">
        <f>I44-SUM('Unplanned Builds'!I44,'Firm Builds'!I44)</f>
        <v>0</v>
      </c>
      <c r="Q44" s="8">
        <f>J44-SUM('Unplanned Builds'!J44,'Firm Builds'!J44)</f>
        <v>0</v>
      </c>
    </row>
    <row r="45" spans="1:17" s="95" customFormat="1" x14ac:dyDescent="0.25">
      <c r="A45" s="18"/>
      <c r="C45" s="95" t="s">
        <v>10</v>
      </c>
      <c r="D45" s="77">
        <v>0.121</v>
      </c>
      <c r="E45" s="77">
        <v>4.8000000000000001E-2</v>
      </c>
      <c r="F45" s="77">
        <v>0</v>
      </c>
      <c r="G45" s="77">
        <v>0</v>
      </c>
      <c r="H45" s="77">
        <v>0</v>
      </c>
      <c r="I45" s="77">
        <v>0</v>
      </c>
      <c r="K45" s="8">
        <f>D45-SUM('Unplanned Builds'!D45,'Firm Builds'!D45)</f>
        <v>0</v>
      </c>
      <c r="L45" s="8">
        <f>E45-SUM('Unplanned Builds'!E45,'Firm Builds'!E45)</f>
        <v>0</v>
      </c>
      <c r="M45" s="8">
        <f>F45-SUM('Unplanned Builds'!F45,'Firm Builds'!F45)</f>
        <v>0</v>
      </c>
      <c r="N45" s="8">
        <f>G45-SUM('Unplanned Builds'!G45,'Firm Builds'!G45)</f>
        <v>0</v>
      </c>
      <c r="O45" s="8">
        <f>H45-SUM('Unplanned Builds'!H45,'Firm Builds'!H45)</f>
        <v>0</v>
      </c>
      <c r="P45" s="8">
        <f>I45-SUM('Unplanned Builds'!I45,'Firm Builds'!I45)</f>
        <v>0</v>
      </c>
      <c r="Q45" s="8">
        <f>J45-SUM('Unplanned Builds'!J45,'Firm Builds'!J45)</f>
        <v>0</v>
      </c>
    </row>
    <row r="46" spans="1:17" s="95" customFormat="1" x14ac:dyDescent="0.25">
      <c r="A46" s="18"/>
      <c r="C46" s="95" t="s">
        <v>14</v>
      </c>
      <c r="D46" s="77">
        <v>1.732</v>
      </c>
      <c r="E46" s="77">
        <v>2.76086813</v>
      </c>
      <c r="F46" s="77">
        <v>0.878</v>
      </c>
      <c r="G46" s="77">
        <v>0.15</v>
      </c>
      <c r="H46" s="77">
        <v>9.483239652</v>
      </c>
      <c r="I46" s="77">
        <v>0</v>
      </c>
      <c r="K46" s="8">
        <f>D46-SUM('Unplanned Builds'!D46,'Firm Builds'!D46)</f>
        <v>0</v>
      </c>
      <c r="L46" s="8">
        <f>E46-SUM('Unplanned Builds'!E46,'Firm Builds'!E46)</f>
        <v>0</v>
      </c>
      <c r="M46" s="8">
        <f>F46-SUM('Unplanned Builds'!F46,'Firm Builds'!F46)</f>
        <v>0</v>
      </c>
      <c r="N46" s="8">
        <f>G46-SUM('Unplanned Builds'!G46,'Firm Builds'!G46)</f>
        <v>0</v>
      </c>
      <c r="O46" s="8">
        <f>H46-SUM('Unplanned Builds'!H46,'Firm Builds'!H46)</f>
        <v>0</v>
      </c>
      <c r="P46" s="8">
        <f>I46-SUM('Unplanned Builds'!I46,'Firm Builds'!I46)</f>
        <v>0</v>
      </c>
      <c r="Q46" s="8">
        <f>J46-SUM('Unplanned Builds'!J46,'Firm Builds'!J46)</f>
        <v>0</v>
      </c>
    </row>
    <row r="47" spans="1:17" s="95" customFormat="1" x14ac:dyDescent="0.25">
      <c r="A47" s="18"/>
      <c r="C47" s="96" t="s">
        <v>82</v>
      </c>
      <c r="D47" s="77">
        <v>0.6</v>
      </c>
      <c r="E47" s="77">
        <v>0</v>
      </c>
      <c r="F47" s="77">
        <v>9.9000000000000005E-2</v>
      </c>
      <c r="G47" s="77">
        <v>0.13400000000000001</v>
      </c>
      <c r="H47" s="77">
        <v>0</v>
      </c>
      <c r="I47" s="77">
        <v>0</v>
      </c>
      <c r="K47" s="8">
        <f>D47-SUM('Unplanned Builds'!D47,'Firm Builds'!D47)</f>
        <v>0</v>
      </c>
      <c r="L47" s="8">
        <f>E47-SUM('Unplanned Builds'!E47,'Firm Builds'!E47)</f>
        <v>0</v>
      </c>
      <c r="M47" s="8">
        <f>F47-SUM('Unplanned Builds'!F47,'Firm Builds'!F47)</f>
        <v>0</v>
      </c>
      <c r="N47" s="8">
        <f>G47-SUM('Unplanned Builds'!G47,'Firm Builds'!G47)</f>
        <v>0</v>
      </c>
      <c r="O47" s="8">
        <f>H47-SUM('Unplanned Builds'!H47,'Firm Builds'!H47)</f>
        <v>0</v>
      </c>
      <c r="P47" s="8">
        <f>I47-SUM('Unplanned Builds'!I47,'Firm Builds'!I47)</f>
        <v>0</v>
      </c>
      <c r="Q47" s="8">
        <f>J47-SUM('Unplanned Builds'!J47,'Firm Builds'!J47)</f>
        <v>0</v>
      </c>
    </row>
    <row r="48" spans="1:17" s="95" customFormat="1" x14ac:dyDescent="0.25">
      <c r="A48" s="18"/>
      <c r="C48" s="96" t="s">
        <v>83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K48" s="8">
        <f>D48-SUM('Unplanned Builds'!D48,'Firm Builds'!D48)</f>
        <v>0</v>
      </c>
      <c r="L48" s="8">
        <f>E48-SUM('Unplanned Builds'!E48,'Firm Builds'!E48)</f>
        <v>0</v>
      </c>
      <c r="M48" s="8">
        <f>F48-SUM('Unplanned Builds'!F48,'Firm Builds'!F48)</f>
        <v>0</v>
      </c>
      <c r="N48" s="8">
        <f>G48-SUM('Unplanned Builds'!G48,'Firm Builds'!G48)</f>
        <v>0</v>
      </c>
      <c r="O48" s="8">
        <f>H48-SUM('Unplanned Builds'!H48,'Firm Builds'!H48)</f>
        <v>0</v>
      </c>
      <c r="P48" s="8">
        <f>I48-SUM('Unplanned Builds'!I48,'Firm Builds'!I48)</f>
        <v>0</v>
      </c>
      <c r="Q48" s="8">
        <f>J48-SUM('Unplanned Builds'!J48,'Firm Builds'!J48)</f>
        <v>0</v>
      </c>
    </row>
    <row r="49" spans="1:17" s="95" customFormat="1" x14ac:dyDescent="0.25">
      <c r="A49" s="18"/>
      <c r="C49" s="96" t="s">
        <v>31</v>
      </c>
      <c r="D49" s="77">
        <v>1.1410999999999999E-2</v>
      </c>
      <c r="E49" s="77">
        <v>2.4060000000000002E-3</v>
      </c>
      <c r="F49" s="77">
        <v>0</v>
      </c>
      <c r="G49" s="77">
        <v>0</v>
      </c>
      <c r="H49" s="77">
        <v>0</v>
      </c>
      <c r="I49" s="77">
        <v>0</v>
      </c>
      <c r="K49" s="8">
        <f>D49-SUM('Unplanned Builds'!D49,'Firm Builds'!D49)</f>
        <v>0</v>
      </c>
      <c r="L49" s="8">
        <f>E49-SUM('Unplanned Builds'!E49,'Firm Builds'!E49)</f>
        <v>0</v>
      </c>
      <c r="M49" s="8">
        <f>F49-SUM('Unplanned Builds'!F49,'Firm Builds'!F49)</f>
        <v>0</v>
      </c>
      <c r="N49" s="8">
        <f>G49-SUM('Unplanned Builds'!G49,'Firm Builds'!G49)</f>
        <v>0</v>
      </c>
      <c r="O49" s="8">
        <f>H49-SUM('Unplanned Builds'!H49,'Firm Builds'!H49)</f>
        <v>0</v>
      </c>
      <c r="P49" s="8">
        <f>I49-SUM('Unplanned Builds'!I49,'Firm Builds'!I49)</f>
        <v>0</v>
      </c>
      <c r="Q49" s="8">
        <f>J49-SUM('Unplanned Builds'!J49,'Firm Builds'!J49)</f>
        <v>0</v>
      </c>
    </row>
    <row r="50" spans="1:17" s="95" customFormat="1" x14ac:dyDescent="0.25">
      <c r="A50" s="18"/>
      <c r="C50" s="96" t="s">
        <v>17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K50" s="8">
        <f>D50-SUM('Unplanned Builds'!D50,'Firm Builds'!D50)</f>
        <v>0</v>
      </c>
      <c r="L50" s="8">
        <f>E50-SUM('Unplanned Builds'!E50,'Firm Builds'!E50)</f>
        <v>0</v>
      </c>
      <c r="M50" s="8">
        <f>F50-SUM('Unplanned Builds'!F50,'Firm Builds'!F50)</f>
        <v>0</v>
      </c>
      <c r="N50" s="8">
        <f>G50-SUM('Unplanned Builds'!G50,'Firm Builds'!G50)</f>
        <v>0</v>
      </c>
      <c r="O50" s="8">
        <f>H50-SUM('Unplanned Builds'!H50,'Firm Builds'!H50)</f>
        <v>0</v>
      </c>
      <c r="P50" s="8">
        <f>I50-SUM('Unplanned Builds'!I50,'Firm Builds'!I50)</f>
        <v>0</v>
      </c>
      <c r="Q50" s="8">
        <f>J50-SUM('Unplanned Builds'!J50,'Firm Builds'!J50)</f>
        <v>0</v>
      </c>
    </row>
    <row r="51" spans="1:17" s="95" customFormat="1" x14ac:dyDescent="0.25">
      <c r="A51" s="18"/>
      <c r="C51" s="96" t="s">
        <v>18</v>
      </c>
      <c r="D51" s="77">
        <v>8.3000000000000004E-2</v>
      </c>
      <c r="E51" s="77">
        <v>5.6000000000000001E-2</v>
      </c>
      <c r="F51" s="77">
        <v>1.2E-2</v>
      </c>
      <c r="G51" s="77">
        <v>0</v>
      </c>
      <c r="H51" s="77">
        <v>0</v>
      </c>
      <c r="I51" s="77">
        <v>0</v>
      </c>
      <c r="K51" s="8">
        <f>D51-SUM('Unplanned Builds'!D51,'Firm Builds'!D51)</f>
        <v>0</v>
      </c>
      <c r="L51" s="8">
        <f>E51-SUM('Unplanned Builds'!E51,'Firm Builds'!E51)</f>
        <v>0</v>
      </c>
      <c r="M51" s="8">
        <f>F51-SUM('Unplanned Builds'!F51,'Firm Builds'!F51)</f>
        <v>0</v>
      </c>
      <c r="N51" s="8">
        <f>G51-SUM('Unplanned Builds'!G51,'Firm Builds'!G51)</f>
        <v>0</v>
      </c>
      <c r="O51" s="8">
        <f>H51-SUM('Unplanned Builds'!H51,'Firm Builds'!H51)</f>
        <v>0</v>
      </c>
      <c r="P51" s="8">
        <f>I51-SUM('Unplanned Builds'!I51,'Firm Builds'!I51)</f>
        <v>0</v>
      </c>
      <c r="Q51" s="8">
        <f>J51-SUM('Unplanned Builds'!J51,'Firm Builds'!J51)</f>
        <v>0</v>
      </c>
    </row>
    <row r="52" spans="1:17" s="95" customFormat="1" x14ac:dyDescent="0.25">
      <c r="A52" s="18"/>
      <c r="C52" s="96" t="s">
        <v>19</v>
      </c>
      <c r="D52" s="77">
        <v>0.1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K52" s="8">
        <f>D52-SUM('Unplanned Builds'!D52,'Firm Builds'!D52)</f>
        <v>0</v>
      </c>
      <c r="L52" s="8">
        <f>E52-SUM('Unplanned Builds'!E52,'Firm Builds'!E52)</f>
        <v>0</v>
      </c>
      <c r="M52" s="8">
        <f>F52-SUM('Unplanned Builds'!F52,'Firm Builds'!F52)</f>
        <v>0</v>
      </c>
      <c r="N52" s="8">
        <f>G52-SUM('Unplanned Builds'!G52,'Firm Builds'!G52)</f>
        <v>0</v>
      </c>
      <c r="O52" s="8">
        <f>H52-SUM('Unplanned Builds'!H52,'Firm Builds'!H52)</f>
        <v>0</v>
      </c>
      <c r="P52" s="8">
        <f>I52-SUM('Unplanned Builds'!I52,'Firm Builds'!I52)</f>
        <v>0</v>
      </c>
      <c r="Q52" s="8">
        <f>J52-SUM('Unplanned Builds'!J52,'Firm Builds'!J52)</f>
        <v>0</v>
      </c>
    </row>
    <row r="53" spans="1:17" s="95" customFormat="1" x14ac:dyDescent="0.25">
      <c r="A53" s="18"/>
      <c r="C53" s="96" t="s">
        <v>12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K53" s="8">
        <f>D53-SUM('Unplanned Builds'!D53,'Firm Builds'!D53)</f>
        <v>0</v>
      </c>
      <c r="L53" s="8">
        <f>E53-SUM('Unplanned Builds'!E53,'Firm Builds'!E53)</f>
        <v>0</v>
      </c>
      <c r="M53" s="8">
        <f>F53-SUM('Unplanned Builds'!F53,'Firm Builds'!F53)</f>
        <v>0</v>
      </c>
      <c r="N53" s="8">
        <f>G53-SUM('Unplanned Builds'!G53,'Firm Builds'!G53)</f>
        <v>0</v>
      </c>
      <c r="O53" s="8">
        <f>H53-SUM('Unplanned Builds'!H53,'Firm Builds'!H53)</f>
        <v>0</v>
      </c>
      <c r="P53" s="8">
        <f>I53-SUM('Unplanned Builds'!I53,'Firm Builds'!I53)</f>
        <v>0</v>
      </c>
      <c r="Q53" s="8">
        <f>J53-SUM('Unplanned Builds'!J53,'Firm Builds'!J53)</f>
        <v>0</v>
      </c>
    </row>
    <row r="54" spans="1:17" s="95" customFormat="1" ht="15.75" thickBot="1" x14ac:dyDescent="0.3">
      <c r="A54" s="18"/>
      <c r="B54" s="58"/>
      <c r="C54" s="58" t="s">
        <v>20</v>
      </c>
      <c r="D54" s="77">
        <v>2.647411</v>
      </c>
      <c r="E54" s="77">
        <v>2.8672741300000002</v>
      </c>
      <c r="F54" s="77">
        <v>0.98899999999999999</v>
      </c>
      <c r="G54" s="77">
        <v>0.28400000000000003</v>
      </c>
      <c r="H54" s="77">
        <v>9.483239652</v>
      </c>
      <c r="I54" s="77">
        <v>0</v>
      </c>
      <c r="K54" s="8">
        <f>D54-SUM('Unplanned Builds'!D54,'Firm Builds'!D54)</f>
        <v>0</v>
      </c>
      <c r="L54" s="8">
        <f>E54-SUM('Unplanned Builds'!E54,'Firm Builds'!E54)</f>
        <v>0</v>
      </c>
      <c r="M54" s="8">
        <f>F54-SUM('Unplanned Builds'!F54,'Firm Builds'!F54)</f>
        <v>0</v>
      </c>
      <c r="N54" s="8">
        <f>G54-SUM('Unplanned Builds'!G54,'Firm Builds'!G54)</f>
        <v>0</v>
      </c>
      <c r="O54" s="8">
        <f>H54-SUM('Unplanned Builds'!H54,'Firm Builds'!H54)</f>
        <v>0</v>
      </c>
      <c r="P54" s="8">
        <f>I54-SUM('Unplanned Builds'!I54,'Firm Builds'!I54)</f>
        <v>0</v>
      </c>
      <c r="Q54" s="8">
        <f>J54-SUM('Unplanned Builds'!J54,'Firm Builds'!J54)</f>
        <v>0</v>
      </c>
    </row>
    <row r="55" spans="1:17" s="95" customFormat="1" x14ac:dyDescent="0.25">
      <c r="B55" s="38" t="s">
        <v>105</v>
      </c>
      <c r="C55" s="95" t="s">
        <v>9</v>
      </c>
      <c r="D55" s="76">
        <v>0</v>
      </c>
      <c r="E55" s="76">
        <v>1.17</v>
      </c>
      <c r="F55" s="76">
        <v>4.234</v>
      </c>
      <c r="G55" s="76">
        <v>0</v>
      </c>
      <c r="H55" s="76">
        <v>0</v>
      </c>
      <c r="I55" s="76">
        <v>0</v>
      </c>
      <c r="K55" s="8">
        <f>D55-SUM('Unplanned Builds'!D55,'Firm Builds'!D55)</f>
        <v>0</v>
      </c>
      <c r="L55" s="8">
        <f>E55-SUM('Unplanned Builds'!E55,'Firm Builds'!E55)</f>
        <v>0</v>
      </c>
      <c r="M55" s="8">
        <f>F55-SUM('Unplanned Builds'!F55,'Firm Builds'!F55)</f>
        <v>0</v>
      </c>
      <c r="N55" s="8">
        <f>G55-SUM('Unplanned Builds'!G55,'Firm Builds'!G55)</f>
        <v>0</v>
      </c>
      <c r="O55" s="8">
        <f>H55-SUM('Unplanned Builds'!H55,'Firm Builds'!H55)</f>
        <v>0</v>
      </c>
      <c r="P55" s="8">
        <f>I55-SUM('Unplanned Builds'!I55,'Firm Builds'!I55)</f>
        <v>0</v>
      </c>
      <c r="Q55" s="8">
        <f>J55-SUM('Unplanned Builds'!J55,'Firm Builds'!J55)</f>
        <v>0</v>
      </c>
    </row>
    <row r="56" spans="1:17" s="95" customFormat="1" x14ac:dyDescent="0.25">
      <c r="B56" s="38"/>
      <c r="C56" s="95" t="s">
        <v>88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K56" s="8">
        <f>D56-SUM('Unplanned Builds'!D56,'Firm Builds'!D56)</f>
        <v>0</v>
      </c>
      <c r="L56" s="8">
        <f>E56-SUM('Unplanned Builds'!E56,'Firm Builds'!E56)</f>
        <v>0</v>
      </c>
      <c r="M56" s="8">
        <f>F56-SUM('Unplanned Builds'!F56,'Firm Builds'!F56)</f>
        <v>0</v>
      </c>
      <c r="N56" s="8">
        <f>G56-SUM('Unplanned Builds'!G56,'Firm Builds'!G56)</f>
        <v>0</v>
      </c>
      <c r="O56" s="8">
        <f>H56-SUM('Unplanned Builds'!H56,'Firm Builds'!H56)</f>
        <v>0</v>
      </c>
      <c r="P56" s="8">
        <f>I56-SUM('Unplanned Builds'!I56,'Firm Builds'!I56)</f>
        <v>0</v>
      </c>
      <c r="Q56" s="8">
        <f>J56-SUM('Unplanned Builds'!J56,'Firm Builds'!J56)</f>
        <v>0</v>
      </c>
    </row>
    <row r="57" spans="1:17" s="95" customFormat="1" x14ac:dyDescent="0.25">
      <c r="C57" s="95" t="s">
        <v>10</v>
      </c>
      <c r="D57" s="77">
        <v>0.19400000000000001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K57" s="8">
        <f>D57-SUM('Unplanned Builds'!D57,'Firm Builds'!D57)</f>
        <v>0</v>
      </c>
      <c r="L57" s="8">
        <f>E57-SUM('Unplanned Builds'!E57,'Firm Builds'!E57)</f>
        <v>0</v>
      </c>
      <c r="M57" s="8">
        <f>F57-SUM('Unplanned Builds'!F57,'Firm Builds'!F57)</f>
        <v>0</v>
      </c>
      <c r="N57" s="8">
        <f>G57-SUM('Unplanned Builds'!G57,'Firm Builds'!G57)</f>
        <v>0</v>
      </c>
      <c r="O57" s="8">
        <f>H57-SUM('Unplanned Builds'!H57,'Firm Builds'!H57)</f>
        <v>0</v>
      </c>
      <c r="P57" s="8">
        <f>I57-SUM('Unplanned Builds'!I57,'Firm Builds'!I57)</f>
        <v>0</v>
      </c>
      <c r="Q57" s="8">
        <f>J57-SUM('Unplanned Builds'!J57,'Firm Builds'!J57)</f>
        <v>0</v>
      </c>
    </row>
    <row r="58" spans="1:17" s="95" customFormat="1" x14ac:dyDescent="0.25">
      <c r="C58" s="95" t="s">
        <v>14</v>
      </c>
      <c r="D58" s="77">
        <v>0.752</v>
      </c>
      <c r="E58" s="77">
        <v>1.4461445390000001</v>
      </c>
      <c r="F58" s="77">
        <v>0</v>
      </c>
      <c r="G58" s="77">
        <v>0</v>
      </c>
      <c r="H58" s="77">
        <v>3.4000000000000002E-2</v>
      </c>
      <c r="I58" s="77">
        <v>1.1000000000000001</v>
      </c>
      <c r="K58" s="8">
        <f>D58-SUM('Unplanned Builds'!D58,'Firm Builds'!D58)</f>
        <v>0</v>
      </c>
      <c r="L58" s="8">
        <f>E58-SUM('Unplanned Builds'!E58,'Firm Builds'!E58)</f>
        <v>0</v>
      </c>
      <c r="M58" s="8">
        <f>F58-SUM('Unplanned Builds'!F58,'Firm Builds'!F58)</f>
        <v>0</v>
      </c>
      <c r="N58" s="8">
        <f>G58-SUM('Unplanned Builds'!G58,'Firm Builds'!G58)</f>
        <v>0</v>
      </c>
      <c r="O58" s="8">
        <f>H58-SUM('Unplanned Builds'!H58,'Firm Builds'!H58)</f>
        <v>0</v>
      </c>
      <c r="P58" s="8">
        <f>I58-SUM('Unplanned Builds'!I58,'Firm Builds'!I58)</f>
        <v>0</v>
      </c>
      <c r="Q58" s="8">
        <f>J58-SUM('Unplanned Builds'!J58,'Firm Builds'!J58)</f>
        <v>0</v>
      </c>
    </row>
    <row r="59" spans="1:17" s="95" customFormat="1" x14ac:dyDescent="0.25">
      <c r="C59" s="96" t="s">
        <v>82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K59" s="8">
        <f>D59-SUM('Unplanned Builds'!D59,'Firm Builds'!D59)</f>
        <v>0</v>
      </c>
      <c r="L59" s="8">
        <f>E59-SUM('Unplanned Builds'!E59,'Firm Builds'!E59)</f>
        <v>0</v>
      </c>
      <c r="M59" s="8">
        <f>F59-SUM('Unplanned Builds'!F59,'Firm Builds'!F59)</f>
        <v>0</v>
      </c>
      <c r="N59" s="8">
        <f>G59-SUM('Unplanned Builds'!G59,'Firm Builds'!G59)</f>
        <v>0</v>
      </c>
      <c r="O59" s="8">
        <f>H59-SUM('Unplanned Builds'!H59,'Firm Builds'!H59)</f>
        <v>0</v>
      </c>
      <c r="P59" s="8">
        <f>I59-SUM('Unplanned Builds'!I59,'Firm Builds'!I59)</f>
        <v>0</v>
      </c>
      <c r="Q59" s="8">
        <f>J59-SUM('Unplanned Builds'!J59,'Firm Builds'!J59)</f>
        <v>0</v>
      </c>
    </row>
    <row r="60" spans="1:17" s="95" customFormat="1" x14ac:dyDescent="0.25">
      <c r="C60" s="96" t="s">
        <v>83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K60" s="8">
        <f>D60-SUM('Unplanned Builds'!D60,'Firm Builds'!D60)</f>
        <v>0</v>
      </c>
      <c r="L60" s="8">
        <f>E60-SUM('Unplanned Builds'!E60,'Firm Builds'!E60)</f>
        <v>0</v>
      </c>
      <c r="M60" s="8">
        <f>F60-SUM('Unplanned Builds'!F60,'Firm Builds'!F60)</f>
        <v>0</v>
      </c>
      <c r="N60" s="8">
        <f>G60-SUM('Unplanned Builds'!G60,'Firm Builds'!G60)</f>
        <v>0</v>
      </c>
      <c r="O60" s="8">
        <f>H60-SUM('Unplanned Builds'!H60,'Firm Builds'!H60)</f>
        <v>0</v>
      </c>
      <c r="P60" s="8">
        <f>I60-SUM('Unplanned Builds'!I60,'Firm Builds'!I60)</f>
        <v>0</v>
      </c>
      <c r="Q60" s="8">
        <f>J60-SUM('Unplanned Builds'!J60,'Firm Builds'!J60)</f>
        <v>0</v>
      </c>
    </row>
    <row r="61" spans="1:17" s="95" customFormat="1" x14ac:dyDescent="0.25">
      <c r="C61" s="96" t="s">
        <v>31</v>
      </c>
      <c r="D61" s="77">
        <v>0.12847999999999998</v>
      </c>
      <c r="E61" s="77">
        <v>0.54638341400000001</v>
      </c>
      <c r="F61" s="77">
        <v>1.125534977</v>
      </c>
      <c r="G61" s="77">
        <v>0.73437422499999994</v>
      </c>
      <c r="H61" s="77">
        <v>0.32140993099999998</v>
      </c>
      <c r="I61" s="77">
        <v>0.37150616400000003</v>
      </c>
      <c r="K61" s="8">
        <f>D61-SUM('Unplanned Builds'!D61,'Firm Builds'!D61)</f>
        <v>0</v>
      </c>
      <c r="L61" s="8">
        <f>E61-SUM('Unplanned Builds'!E61,'Firm Builds'!E61)</f>
        <v>0</v>
      </c>
      <c r="M61" s="8">
        <f>F61-SUM('Unplanned Builds'!F61,'Firm Builds'!F61)</f>
        <v>0</v>
      </c>
      <c r="N61" s="8">
        <f>G61-SUM('Unplanned Builds'!G61,'Firm Builds'!G61)</f>
        <v>0</v>
      </c>
      <c r="O61" s="8">
        <f>H61-SUM('Unplanned Builds'!H61,'Firm Builds'!H61)</f>
        <v>0</v>
      </c>
      <c r="P61" s="8">
        <f>I61-SUM('Unplanned Builds'!I61,'Firm Builds'!I61)</f>
        <v>0</v>
      </c>
      <c r="Q61" s="8">
        <f>J61-SUM('Unplanned Builds'!J61,'Firm Builds'!J61)</f>
        <v>0</v>
      </c>
    </row>
    <row r="62" spans="1:17" s="95" customFormat="1" x14ac:dyDescent="0.25">
      <c r="C62" s="96" t="s">
        <v>17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K62" s="8">
        <f>D62-SUM('Unplanned Builds'!D62,'Firm Builds'!D62)</f>
        <v>0</v>
      </c>
      <c r="L62" s="8">
        <f>E62-SUM('Unplanned Builds'!E62,'Firm Builds'!E62)</f>
        <v>0</v>
      </c>
      <c r="M62" s="8">
        <f>F62-SUM('Unplanned Builds'!F62,'Firm Builds'!F62)</f>
        <v>0</v>
      </c>
      <c r="N62" s="8">
        <f>G62-SUM('Unplanned Builds'!G62,'Firm Builds'!G62)</f>
        <v>0</v>
      </c>
      <c r="O62" s="8">
        <f>H62-SUM('Unplanned Builds'!H62,'Firm Builds'!H62)</f>
        <v>0</v>
      </c>
      <c r="P62" s="8">
        <f>I62-SUM('Unplanned Builds'!I62,'Firm Builds'!I62)</f>
        <v>0</v>
      </c>
      <c r="Q62" s="8">
        <f>J62-SUM('Unplanned Builds'!J62,'Firm Builds'!J62)</f>
        <v>0</v>
      </c>
    </row>
    <row r="63" spans="1:17" s="95" customFormat="1" x14ac:dyDescent="0.25">
      <c r="C63" s="96" t="s">
        <v>18</v>
      </c>
      <c r="D63" s="77">
        <v>0.25800000000000001</v>
      </c>
      <c r="E63" s="77">
        <v>3.0000000000000001E-3</v>
      </c>
      <c r="F63" s="77">
        <v>3.5000000000000003E-2</v>
      </c>
      <c r="G63" s="77">
        <v>0</v>
      </c>
      <c r="H63" s="77">
        <v>0</v>
      </c>
      <c r="I63" s="77">
        <v>0</v>
      </c>
      <c r="K63" s="8">
        <f>D63-SUM('Unplanned Builds'!D63,'Firm Builds'!D63)</f>
        <v>0</v>
      </c>
      <c r="L63" s="8">
        <f>E63-SUM('Unplanned Builds'!E63,'Firm Builds'!E63)</f>
        <v>0</v>
      </c>
      <c r="M63" s="8">
        <f>F63-SUM('Unplanned Builds'!F63,'Firm Builds'!F63)</f>
        <v>0</v>
      </c>
      <c r="N63" s="8">
        <f>G63-SUM('Unplanned Builds'!G63,'Firm Builds'!G63)</f>
        <v>0</v>
      </c>
      <c r="O63" s="8">
        <f>H63-SUM('Unplanned Builds'!H63,'Firm Builds'!H63)</f>
        <v>0</v>
      </c>
      <c r="P63" s="8">
        <f>I63-SUM('Unplanned Builds'!I63,'Firm Builds'!I63)</f>
        <v>0</v>
      </c>
      <c r="Q63" s="8">
        <f>J63-SUM('Unplanned Builds'!J63,'Firm Builds'!J63)</f>
        <v>0</v>
      </c>
    </row>
    <row r="64" spans="1:17" s="95" customFormat="1" x14ac:dyDescent="0.25">
      <c r="C64" s="96" t="s">
        <v>19</v>
      </c>
      <c r="D64" s="77">
        <v>0</v>
      </c>
      <c r="E64" s="77">
        <v>0.03</v>
      </c>
      <c r="F64" s="77">
        <v>0.96900000000000008</v>
      </c>
      <c r="G64" s="77">
        <v>0</v>
      </c>
      <c r="H64" s="77">
        <v>0</v>
      </c>
      <c r="I64" s="77">
        <v>0</v>
      </c>
      <c r="K64" s="8">
        <f>D64-SUM('Unplanned Builds'!D64,'Firm Builds'!D64)</f>
        <v>0</v>
      </c>
      <c r="L64" s="8">
        <f>E64-SUM('Unplanned Builds'!E64,'Firm Builds'!E64)</f>
        <v>0</v>
      </c>
      <c r="M64" s="8">
        <f>F64-SUM('Unplanned Builds'!F64,'Firm Builds'!F64)</f>
        <v>0</v>
      </c>
      <c r="N64" s="8">
        <f>G64-SUM('Unplanned Builds'!G64,'Firm Builds'!G64)</f>
        <v>0</v>
      </c>
      <c r="O64" s="8">
        <f>H64-SUM('Unplanned Builds'!H64,'Firm Builds'!H64)</f>
        <v>0</v>
      </c>
      <c r="P64" s="8">
        <f>I64-SUM('Unplanned Builds'!I64,'Firm Builds'!I64)</f>
        <v>0</v>
      </c>
      <c r="Q64" s="8">
        <f>J64-SUM('Unplanned Builds'!J64,'Firm Builds'!J64)</f>
        <v>0</v>
      </c>
    </row>
    <row r="65" spans="1:17" s="95" customFormat="1" x14ac:dyDescent="0.25">
      <c r="C65" s="96" t="s">
        <v>12</v>
      </c>
      <c r="D65" s="77">
        <v>0</v>
      </c>
      <c r="E65" s="77">
        <v>0</v>
      </c>
      <c r="F65" s="77">
        <v>0</v>
      </c>
      <c r="G65" s="77">
        <v>0</v>
      </c>
      <c r="H65" s="77">
        <v>0</v>
      </c>
      <c r="I65" s="77">
        <v>0</v>
      </c>
      <c r="K65" s="8">
        <f>D65-SUM('Unplanned Builds'!D65,'Firm Builds'!D65)</f>
        <v>0</v>
      </c>
      <c r="L65" s="8">
        <f>E65-SUM('Unplanned Builds'!E65,'Firm Builds'!E65)</f>
        <v>0</v>
      </c>
      <c r="M65" s="8">
        <f>F65-SUM('Unplanned Builds'!F65,'Firm Builds'!F65)</f>
        <v>0</v>
      </c>
      <c r="N65" s="8">
        <f>G65-SUM('Unplanned Builds'!G65,'Firm Builds'!G65)</f>
        <v>0</v>
      </c>
      <c r="O65" s="8">
        <f>H65-SUM('Unplanned Builds'!H65,'Firm Builds'!H65)</f>
        <v>0</v>
      </c>
      <c r="P65" s="8">
        <f>I65-SUM('Unplanned Builds'!I65,'Firm Builds'!I65)</f>
        <v>0</v>
      </c>
      <c r="Q65" s="8">
        <f>J65-SUM('Unplanned Builds'!J65,'Firm Builds'!J65)</f>
        <v>0</v>
      </c>
    </row>
    <row r="66" spans="1:17" s="95" customFormat="1" ht="15.75" thickBot="1" x14ac:dyDescent="0.3">
      <c r="B66" s="58"/>
      <c r="C66" s="58" t="s">
        <v>20</v>
      </c>
      <c r="D66" s="168">
        <v>1.3324799999999999</v>
      </c>
      <c r="E66" s="168">
        <v>3.195527953</v>
      </c>
      <c r="F66" s="168">
        <v>6.3635349770000005</v>
      </c>
      <c r="G66" s="168">
        <v>0.73437422499999994</v>
      </c>
      <c r="H66" s="168">
        <v>0.35540993100000001</v>
      </c>
      <c r="I66" s="168">
        <v>1.471506164</v>
      </c>
      <c r="K66" s="8">
        <f>D66-SUM('Unplanned Builds'!D66,'Firm Builds'!D66)</f>
        <v>0</v>
      </c>
      <c r="L66" s="8">
        <f>E66-SUM('Unplanned Builds'!E66,'Firm Builds'!E66)</f>
        <v>0</v>
      </c>
      <c r="M66" s="8">
        <f>F66-SUM('Unplanned Builds'!F66,'Firm Builds'!F66)</f>
        <v>0</v>
      </c>
      <c r="N66" s="8">
        <f>G66-SUM('Unplanned Builds'!G66,'Firm Builds'!G66)</f>
        <v>0</v>
      </c>
      <c r="O66" s="8">
        <f>H66-SUM('Unplanned Builds'!H66,'Firm Builds'!H66)</f>
        <v>0</v>
      </c>
      <c r="P66" s="8">
        <f>I66-SUM('Unplanned Builds'!I66,'Firm Builds'!I66)</f>
        <v>0</v>
      </c>
      <c r="Q66" s="8">
        <f>J66-SUM('Unplanned Builds'!J66,'Firm Builds'!J66)</f>
        <v>0</v>
      </c>
    </row>
    <row r="67" spans="1:17" s="95" customFormat="1" x14ac:dyDescent="0.25">
      <c r="A67" s="18"/>
      <c r="B67" s="38" t="s">
        <v>38</v>
      </c>
      <c r="C67" s="95" t="s">
        <v>9</v>
      </c>
      <c r="D67" s="76">
        <v>0</v>
      </c>
      <c r="E67" s="76">
        <v>0</v>
      </c>
      <c r="F67" s="76">
        <v>0</v>
      </c>
      <c r="G67" s="76">
        <v>0.17054762199999998</v>
      </c>
      <c r="H67" s="76">
        <v>0.37854405300000005</v>
      </c>
      <c r="I67" s="76">
        <v>3.562437976</v>
      </c>
      <c r="K67" s="8">
        <f>D67-SUM('Unplanned Builds'!D67,'Firm Builds'!D67)</f>
        <v>0</v>
      </c>
      <c r="L67" s="8">
        <f>E67-SUM('Unplanned Builds'!E67,'Firm Builds'!E67)</f>
        <v>0</v>
      </c>
      <c r="M67" s="8">
        <f>F67-SUM('Unplanned Builds'!F67,'Firm Builds'!F67)</f>
        <v>0</v>
      </c>
      <c r="N67" s="8">
        <f>G67-SUM('Unplanned Builds'!G67,'Firm Builds'!G67)</f>
        <v>0</v>
      </c>
      <c r="O67" s="8">
        <f>H67-SUM('Unplanned Builds'!H67,'Firm Builds'!H67)</f>
        <v>0</v>
      </c>
      <c r="P67" s="8">
        <f>I67-SUM('Unplanned Builds'!I67,'Firm Builds'!I67)</f>
        <v>0</v>
      </c>
      <c r="Q67" s="8">
        <f>J67-SUM('Unplanned Builds'!J67,'Firm Builds'!J67)</f>
        <v>0</v>
      </c>
    </row>
    <row r="68" spans="1:17" s="95" customFormat="1" x14ac:dyDescent="0.25">
      <c r="A68" s="18"/>
      <c r="B68" s="38"/>
      <c r="C68" s="95" t="s">
        <v>88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K68" s="8">
        <f>D68-SUM('Unplanned Builds'!D68,'Firm Builds'!D68)</f>
        <v>0</v>
      </c>
      <c r="L68" s="8">
        <f>E68-SUM('Unplanned Builds'!E68,'Firm Builds'!E68)</f>
        <v>0</v>
      </c>
      <c r="M68" s="8">
        <f>F68-SUM('Unplanned Builds'!F68,'Firm Builds'!F68)</f>
        <v>0</v>
      </c>
      <c r="N68" s="8">
        <f>G68-SUM('Unplanned Builds'!G68,'Firm Builds'!G68)</f>
        <v>0</v>
      </c>
      <c r="O68" s="8">
        <f>H68-SUM('Unplanned Builds'!H68,'Firm Builds'!H68)</f>
        <v>0</v>
      </c>
      <c r="P68" s="8">
        <f>I68-SUM('Unplanned Builds'!I68,'Firm Builds'!I68)</f>
        <v>0</v>
      </c>
      <c r="Q68" s="8">
        <f>J68-SUM('Unplanned Builds'!J68,'Firm Builds'!J68)</f>
        <v>0</v>
      </c>
    </row>
    <row r="69" spans="1:17" s="95" customFormat="1" x14ac:dyDescent="0.25">
      <c r="A69" s="18"/>
      <c r="C69" s="95" t="s">
        <v>10</v>
      </c>
      <c r="D69" s="77">
        <v>0</v>
      </c>
      <c r="E69" s="77">
        <v>0</v>
      </c>
      <c r="F69" s="77">
        <v>0</v>
      </c>
      <c r="G69" s="77">
        <v>0.270307452</v>
      </c>
      <c r="H69" s="77">
        <v>0</v>
      </c>
      <c r="I69" s="77">
        <v>0</v>
      </c>
      <c r="K69" s="8">
        <f>D69-SUM('Unplanned Builds'!D69,'Firm Builds'!D69)</f>
        <v>0</v>
      </c>
      <c r="L69" s="8">
        <f>E69-SUM('Unplanned Builds'!E69,'Firm Builds'!E69)</f>
        <v>0</v>
      </c>
      <c r="M69" s="8">
        <f>F69-SUM('Unplanned Builds'!F69,'Firm Builds'!F69)</f>
        <v>0</v>
      </c>
      <c r="N69" s="8">
        <f>G69-SUM('Unplanned Builds'!G69,'Firm Builds'!G69)</f>
        <v>0</v>
      </c>
      <c r="O69" s="8">
        <f>H69-SUM('Unplanned Builds'!H69,'Firm Builds'!H69)</f>
        <v>0</v>
      </c>
      <c r="P69" s="8">
        <f>I69-SUM('Unplanned Builds'!I69,'Firm Builds'!I69)</f>
        <v>0</v>
      </c>
      <c r="Q69" s="8">
        <f>J69-SUM('Unplanned Builds'!J69,'Firm Builds'!J69)</f>
        <v>0</v>
      </c>
    </row>
    <row r="70" spans="1:17" s="95" customFormat="1" x14ac:dyDescent="0.25">
      <c r="A70" s="18"/>
      <c r="C70" s="95" t="s">
        <v>14</v>
      </c>
      <c r="D70" s="77">
        <v>0</v>
      </c>
      <c r="E70" s="77">
        <v>1.7000000000000001E-2</v>
      </c>
      <c r="F70" s="77">
        <v>0</v>
      </c>
      <c r="G70" s="77">
        <v>0</v>
      </c>
      <c r="H70" s="77">
        <v>0</v>
      </c>
      <c r="I70" s="77">
        <v>0</v>
      </c>
      <c r="K70" s="8">
        <f>D70-SUM('Unplanned Builds'!D70,'Firm Builds'!D70)</f>
        <v>0</v>
      </c>
      <c r="L70" s="8">
        <f>E70-SUM('Unplanned Builds'!E70,'Firm Builds'!E70)</f>
        <v>0</v>
      </c>
      <c r="M70" s="8">
        <f>F70-SUM('Unplanned Builds'!F70,'Firm Builds'!F70)</f>
        <v>0</v>
      </c>
      <c r="N70" s="8">
        <f>G70-SUM('Unplanned Builds'!G70,'Firm Builds'!G70)</f>
        <v>0</v>
      </c>
      <c r="O70" s="8">
        <f>H70-SUM('Unplanned Builds'!H70,'Firm Builds'!H70)</f>
        <v>0</v>
      </c>
      <c r="P70" s="8">
        <f>I70-SUM('Unplanned Builds'!I70,'Firm Builds'!I70)</f>
        <v>0</v>
      </c>
      <c r="Q70" s="8">
        <f>J70-SUM('Unplanned Builds'!J70,'Firm Builds'!J70)</f>
        <v>0</v>
      </c>
    </row>
    <row r="71" spans="1:17" s="95" customFormat="1" x14ac:dyDescent="0.25">
      <c r="A71" s="18"/>
      <c r="C71" s="96" t="s">
        <v>82</v>
      </c>
      <c r="D71" s="77">
        <v>0</v>
      </c>
      <c r="E71" s="77">
        <v>0.6</v>
      </c>
      <c r="F71" s="77">
        <v>0</v>
      </c>
      <c r="G71" s="77">
        <v>0</v>
      </c>
      <c r="H71" s="77">
        <v>0</v>
      </c>
      <c r="I71" s="77">
        <v>0</v>
      </c>
      <c r="K71" s="8">
        <f>D71-SUM('Unplanned Builds'!D71,'Firm Builds'!D71)</f>
        <v>0</v>
      </c>
      <c r="L71" s="8">
        <f>E71-SUM('Unplanned Builds'!E71,'Firm Builds'!E71)</f>
        <v>0</v>
      </c>
      <c r="M71" s="8">
        <f>F71-SUM('Unplanned Builds'!F71,'Firm Builds'!F71)</f>
        <v>0</v>
      </c>
      <c r="N71" s="8">
        <f>G71-SUM('Unplanned Builds'!G71,'Firm Builds'!G71)</f>
        <v>0</v>
      </c>
      <c r="O71" s="8">
        <f>H71-SUM('Unplanned Builds'!H71,'Firm Builds'!H71)</f>
        <v>0</v>
      </c>
      <c r="P71" s="8">
        <f>I71-SUM('Unplanned Builds'!I71,'Firm Builds'!I71)</f>
        <v>0</v>
      </c>
      <c r="Q71" s="8">
        <f>J71-SUM('Unplanned Builds'!J71,'Firm Builds'!J71)</f>
        <v>0</v>
      </c>
    </row>
    <row r="72" spans="1:17" s="95" customFormat="1" x14ac:dyDescent="0.25">
      <c r="A72" s="18"/>
      <c r="C72" s="96" t="s">
        <v>83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K72" s="8">
        <f>D72-SUM('Unplanned Builds'!D72,'Firm Builds'!D72)</f>
        <v>0</v>
      </c>
      <c r="L72" s="8">
        <f>E72-SUM('Unplanned Builds'!E72,'Firm Builds'!E72)</f>
        <v>0</v>
      </c>
      <c r="M72" s="8">
        <f>F72-SUM('Unplanned Builds'!F72,'Firm Builds'!F72)</f>
        <v>0</v>
      </c>
      <c r="N72" s="8">
        <f>G72-SUM('Unplanned Builds'!G72,'Firm Builds'!G72)</f>
        <v>0</v>
      </c>
      <c r="O72" s="8">
        <f>H72-SUM('Unplanned Builds'!H72,'Firm Builds'!H72)</f>
        <v>0</v>
      </c>
      <c r="P72" s="8">
        <f>I72-SUM('Unplanned Builds'!I72,'Firm Builds'!I72)</f>
        <v>0</v>
      </c>
      <c r="Q72" s="8">
        <f>J72-SUM('Unplanned Builds'!J72,'Firm Builds'!J72)</f>
        <v>0</v>
      </c>
    </row>
    <row r="73" spans="1:17" s="95" customFormat="1" x14ac:dyDescent="0.25">
      <c r="A73" s="18"/>
      <c r="C73" s="96" t="s">
        <v>31</v>
      </c>
      <c r="D73" s="77">
        <v>1.0500000000000001E-2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K73" s="8">
        <f>D73-SUM('Unplanned Builds'!D73,'Firm Builds'!D73)</f>
        <v>0</v>
      </c>
      <c r="L73" s="8">
        <f>E73-SUM('Unplanned Builds'!E73,'Firm Builds'!E73)</f>
        <v>0</v>
      </c>
      <c r="M73" s="8">
        <f>F73-SUM('Unplanned Builds'!F73,'Firm Builds'!F73)</f>
        <v>0</v>
      </c>
      <c r="N73" s="8">
        <f>G73-SUM('Unplanned Builds'!G73,'Firm Builds'!G73)</f>
        <v>0</v>
      </c>
      <c r="O73" s="8">
        <f>H73-SUM('Unplanned Builds'!H73,'Firm Builds'!H73)</f>
        <v>0</v>
      </c>
      <c r="P73" s="8">
        <f>I73-SUM('Unplanned Builds'!I73,'Firm Builds'!I73)</f>
        <v>0</v>
      </c>
      <c r="Q73" s="8">
        <f>J73-SUM('Unplanned Builds'!J73,'Firm Builds'!J73)</f>
        <v>0</v>
      </c>
    </row>
    <row r="74" spans="1:17" s="95" customFormat="1" x14ac:dyDescent="0.25">
      <c r="A74" s="18"/>
      <c r="C74" s="96" t="s">
        <v>17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K74" s="8">
        <f>D74-SUM('Unplanned Builds'!D74,'Firm Builds'!D74)</f>
        <v>0</v>
      </c>
      <c r="L74" s="8">
        <f>E74-SUM('Unplanned Builds'!E74,'Firm Builds'!E74)</f>
        <v>0</v>
      </c>
      <c r="M74" s="8">
        <f>F74-SUM('Unplanned Builds'!F74,'Firm Builds'!F74)</f>
        <v>0</v>
      </c>
      <c r="N74" s="8">
        <f>G74-SUM('Unplanned Builds'!G74,'Firm Builds'!G74)</f>
        <v>0</v>
      </c>
      <c r="O74" s="8">
        <f>H74-SUM('Unplanned Builds'!H74,'Firm Builds'!H74)</f>
        <v>0</v>
      </c>
      <c r="P74" s="8">
        <f>I74-SUM('Unplanned Builds'!I74,'Firm Builds'!I74)</f>
        <v>0</v>
      </c>
      <c r="Q74" s="8">
        <f>J74-SUM('Unplanned Builds'!J74,'Firm Builds'!J74)</f>
        <v>0</v>
      </c>
    </row>
    <row r="75" spans="1:17" s="95" customFormat="1" x14ac:dyDescent="0.25">
      <c r="A75" s="18"/>
      <c r="C75" s="96" t="s">
        <v>18</v>
      </c>
      <c r="D75" s="77">
        <v>0</v>
      </c>
      <c r="E75" s="77">
        <v>8.4000000000000005E-2</v>
      </c>
      <c r="F75" s="77">
        <v>0.129</v>
      </c>
      <c r="G75" s="77">
        <v>0</v>
      </c>
      <c r="H75" s="77">
        <v>0</v>
      </c>
      <c r="I75" s="77">
        <v>0</v>
      </c>
      <c r="K75" s="8">
        <f>D75-SUM('Unplanned Builds'!D75,'Firm Builds'!D75)</f>
        <v>0</v>
      </c>
      <c r="L75" s="8">
        <f>E75-SUM('Unplanned Builds'!E75,'Firm Builds'!E75)</f>
        <v>0</v>
      </c>
      <c r="M75" s="8">
        <f>F75-SUM('Unplanned Builds'!F75,'Firm Builds'!F75)</f>
        <v>0</v>
      </c>
      <c r="N75" s="8">
        <f>G75-SUM('Unplanned Builds'!G75,'Firm Builds'!G75)</f>
        <v>0</v>
      </c>
      <c r="O75" s="8">
        <f>H75-SUM('Unplanned Builds'!H75,'Firm Builds'!H75)</f>
        <v>0</v>
      </c>
      <c r="P75" s="8">
        <f>I75-SUM('Unplanned Builds'!I75,'Firm Builds'!I75)</f>
        <v>0</v>
      </c>
      <c r="Q75" s="8">
        <f>J75-SUM('Unplanned Builds'!J75,'Firm Builds'!J75)</f>
        <v>0</v>
      </c>
    </row>
    <row r="76" spans="1:17" s="95" customFormat="1" x14ac:dyDescent="0.25">
      <c r="A76" s="18"/>
      <c r="C76" s="96" t="s">
        <v>19</v>
      </c>
      <c r="D76" s="77">
        <v>0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K76" s="8">
        <f>D76-SUM('Unplanned Builds'!D76,'Firm Builds'!D76)</f>
        <v>0</v>
      </c>
      <c r="L76" s="8">
        <f>E76-SUM('Unplanned Builds'!E76,'Firm Builds'!E76)</f>
        <v>0</v>
      </c>
      <c r="M76" s="8">
        <f>F76-SUM('Unplanned Builds'!F76,'Firm Builds'!F76)</f>
        <v>0</v>
      </c>
      <c r="N76" s="8">
        <f>G76-SUM('Unplanned Builds'!G76,'Firm Builds'!G76)</f>
        <v>0</v>
      </c>
      <c r="O76" s="8">
        <f>H76-SUM('Unplanned Builds'!H76,'Firm Builds'!H76)</f>
        <v>0</v>
      </c>
      <c r="P76" s="8">
        <f>I76-SUM('Unplanned Builds'!I76,'Firm Builds'!I76)</f>
        <v>0</v>
      </c>
      <c r="Q76" s="8">
        <f>J76-SUM('Unplanned Builds'!J76,'Firm Builds'!J76)</f>
        <v>0</v>
      </c>
    </row>
    <row r="77" spans="1:17" s="95" customFormat="1" x14ac:dyDescent="0.25">
      <c r="A77" s="18"/>
      <c r="C77" s="96" t="s">
        <v>12</v>
      </c>
      <c r="D77" s="77">
        <v>0</v>
      </c>
      <c r="E77" s="77">
        <v>0</v>
      </c>
      <c r="F77" s="77">
        <v>1.1220000000000001</v>
      </c>
      <c r="G77" s="77">
        <v>0</v>
      </c>
      <c r="H77" s="77">
        <v>0.60650000000000004</v>
      </c>
      <c r="I77" s="77">
        <v>0</v>
      </c>
      <c r="K77" s="8">
        <f>D77-SUM('Unplanned Builds'!D77,'Firm Builds'!D77)</f>
        <v>0</v>
      </c>
      <c r="L77" s="8">
        <f>E77-SUM('Unplanned Builds'!E77,'Firm Builds'!E77)</f>
        <v>0</v>
      </c>
      <c r="M77" s="8">
        <f>F77-SUM('Unplanned Builds'!F77,'Firm Builds'!F77)</f>
        <v>0</v>
      </c>
      <c r="N77" s="8">
        <f>G77-SUM('Unplanned Builds'!G77,'Firm Builds'!G77)</f>
        <v>0</v>
      </c>
      <c r="O77" s="8">
        <f>H77-SUM('Unplanned Builds'!H77,'Firm Builds'!H77)</f>
        <v>0</v>
      </c>
      <c r="P77" s="8">
        <f>I77-SUM('Unplanned Builds'!I77,'Firm Builds'!I77)</f>
        <v>0</v>
      </c>
      <c r="Q77" s="8">
        <f>J77-SUM('Unplanned Builds'!J77,'Firm Builds'!J77)</f>
        <v>0</v>
      </c>
    </row>
    <row r="78" spans="1:17" s="95" customFormat="1" ht="15.75" thickBot="1" x14ac:dyDescent="0.3">
      <c r="A78" s="18"/>
      <c r="B78" s="58"/>
      <c r="C78" s="58" t="s">
        <v>20</v>
      </c>
      <c r="D78" s="77">
        <v>1.0500000000000001E-2</v>
      </c>
      <c r="E78" s="77">
        <v>0.70099999999999996</v>
      </c>
      <c r="F78" s="77">
        <v>1.2510000000000001</v>
      </c>
      <c r="G78" s="77">
        <v>0.44085507400000001</v>
      </c>
      <c r="H78" s="77">
        <v>0.98504405300000009</v>
      </c>
      <c r="I78" s="77">
        <v>3.562437976</v>
      </c>
      <c r="K78" s="8">
        <f>D78-SUM('Unplanned Builds'!D78,'Firm Builds'!D78)</f>
        <v>0</v>
      </c>
      <c r="L78" s="8">
        <f>E78-SUM('Unplanned Builds'!E78,'Firm Builds'!E78)</f>
        <v>0</v>
      </c>
      <c r="M78" s="8">
        <f>F78-SUM('Unplanned Builds'!F78,'Firm Builds'!F78)</f>
        <v>0</v>
      </c>
      <c r="N78" s="8">
        <f>G78-SUM('Unplanned Builds'!G78,'Firm Builds'!G78)</f>
        <v>0</v>
      </c>
      <c r="O78" s="8">
        <f>H78-SUM('Unplanned Builds'!H78,'Firm Builds'!H78)</f>
        <v>0</v>
      </c>
      <c r="P78" s="8">
        <f>I78-SUM('Unplanned Builds'!I78,'Firm Builds'!I78)</f>
        <v>0</v>
      </c>
      <c r="Q78" s="8">
        <f>J78-SUM('Unplanned Builds'!J78,'Firm Builds'!J78)</f>
        <v>0</v>
      </c>
    </row>
    <row r="79" spans="1:17" s="95" customFormat="1" ht="15" customHeight="1" x14ac:dyDescent="0.25">
      <c r="A79" s="18"/>
      <c r="B79" s="38" t="s">
        <v>39</v>
      </c>
      <c r="C79" s="95" t="s">
        <v>9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6">
        <v>0</v>
      </c>
      <c r="K79" s="8">
        <f>D79-SUM('Unplanned Builds'!D79,'Firm Builds'!D79)</f>
        <v>0</v>
      </c>
      <c r="L79" s="8">
        <f>E79-SUM('Unplanned Builds'!E79,'Firm Builds'!E79)</f>
        <v>0</v>
      </c>
      <c r="M79" s="8">
        <f>F79-SUM('Unplanned Builds'!F79,'Firm Builds'!F79)</f>
        <v>0</v>
      </c>
      <c r="N79" s="8">
        <f>G79-SUM('Unplanned Builds'!G79,'Firm Builds'!G79)</f>
        <v>0</v>
      </c>
      <c r="O79" s="8">
        <f>H79-SUM('Unplanned Builds'!H79,'Firm Builds'!H79)</f>
        <v>0</v>
      </c>
      <c r="P79" s="8">
        <f>I79-SUM('Unplanned Builds'!I79,'Firm Builds'!I79)</f>
        <v>0</v>
      </c>
      <c r="Q79" s="8">
        <f>J79-SUM('Unplanned Builds'!J79,'Firm Builds'!J79)</f>
        <v>0</v>
      </c>
    </row>
    <row r="80" spans="1:17" s="95" customFormat="1" ht="15" customHeight="1" x14ac:dyDescent="0.25">
      <c r="A80" s="18"/>
      <c r="B80" s="38"/>
      <c r="C80" s="95" t="s">
        <v>88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K80" s="8">
        <f>D80-SUM('Unplanned Builds'!D80,'Firm Builds'!D80)</f>
        <v>0</v>
      </c>
      <c r="L80" s="8">
        <f>E80-SUM('Unplanned Builds'!E80,'Firm Builds'!E80)</f>
        <v>0</v>
      </c>
      <c r="M80" s="8">
        <f>F80-SUM('Unplanned Builds'!F80,'Firm Builds'!F80)</f>
        <v>0</v>
      </c>
      <c r="N80" s="8">
        <f>G80-SUM('Unplanned Builds'!G80,'Firm Builds'!G80)</f>
        <v>0</v>
      </c>
      <c r="O80" s="8">
        <f>H80-SUM('Unplanned Builds'!H80,'Firm Builds'!H80)</f>
        <v>0</v>
      </c>
      <c r="P80" s="8">
        <f>I80-SUM('Unplanned Builds'!I80,'Firm Builds'!I80)</f>
        <v>0</v>
      </c>
      <c r="Q80" s="8">
        <f>J80-SUM('Unplanned Builds'!J80,'Firm Builds'!J80)</f>
        <v>0</v>
      </c>
    </row>
    <row r="81" spans="1:17" s="95" customFormat="1" x14ac:dyDescent="0.25">
      <c r="A81" s="18"/>
      <c r="C81" s="95" t="s">
        <v>10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K81" s="8">
        <f>D81-SUM('Unplanned Builds'!D81,'Firm Builds'!D81)</f>
        <v>0</v>
      </c>
      <c r="L81" s="8">
        <f>E81-SUM('Unplanned Builds'!E81,'Firm Builds'!E81)</f>
        <v>0</v>
      </c>
      <c r="M81" s="8">
        <f>F81-SUM('Unplanned Builds'!F81,'Firm Builds'!F81)</f>
        <v>0</v>
      </c>
      <c r="N81" s="8">
        <f>G81-SUM('Unplanned Builds'!G81,'Firm Builds'!G81)</f>
        <v>0</v>
      </c>
      <c r="O81" s="8">
        <f>H81-SUM('Unplanned Builds'!H81,'Firm Builds'!H81)</f>
        <v>0</v>
      </c>
      <c r="P81" s="8">
        <f>I81-SUM('Unplanned Builds'!I81,'Firm Builds'!I81)</f>
        <v>0</v>
      </c>
      <c r="Q81" s="8">
        <f>J81-SUM('Unplanned Builds'!J81,'Firm Builds'!J81)</f>
        <v>0</v>
      </c>
    </row>
    <row r="82" spans="1:17" s="95" customFormat="1" x14ac:dyDescent="0.25">
      <c r="A82" s="18"/>
      <c r="C82" s="95" t="s">
        <v>14</v>
      </c>
      <c r="D82" s="77">
        <v>0.77</v>
      </c>
      <c r="E82" s="77">
        <v>0.22500000000000001</v>
      </c>
      <c r="F82" s="77">
        <v>0</v>
      </c>
      <c r="G82" s="77">
        <v>0</v>
      </c>
      <c r="H82" s="77">
        <v>0</v>
      </c>
      <c r="I82" s="77">
        <v>0</v>
      </c>
      <c r="K82" s="8">
        <f>D82-SUM('Unplanned Builds'!D82,'Firm Builds'!D82)</f>
        <v>0</v>
      </c>
      <c r="L82" s="8">
        <f>E82-SUM('Unplanned Builds'!E82,'Firm Builds'!E82)</f>
        <v>0</v>
      </c>
      <c r="M82" s="8">
        <f>F82-SUM('Unplanned Builds'!F82,'Firm Builds'!F82)</f>
        <v>0</v>
      </c>
      <c r="N82" s="8">
        <f>G82-SUM('Unplanned Builds'!G82,'Firm Builds'!G82)</f>
        <v>0</v>
      </c>
      <c r="O82" s="8">
        <f>H82-SUM('Unplanned Builds'!H82,'Firm Builds'!H82)</f>
        <v>0</v>
      </c>
      <c r="P82" s="8">
        <f>I82-SUM('Unplanned Builds'!I82,'Firm Builds'!I82)</f>
        <v>0</v>
      </c>
      <c r="Q82" s="8">
        <f>J82-SUM('Unplanned Builds'!J82,'Firm Builds'!J82)</f>
        <v>0</v>
      </c>
    </row>
    <row r="83" spans="1:17" s="95" customFormat="1" x14ac:dyDescent="0.25">
      <c r="A83" s="18"/>
      <c r="C83" s="96" t="s">
        <v>82</v>
      </c>
      <c r="D83" s="77">
        <v>0</v>
      </c>
      <c r="E83" s="77">
        <v>0</v>
      </c>
      <c r="F83" s="77">
        <v>0</v>
      </c>
      <c r="G83" s="77">
        <v>0.89500000000000002</v>
      </c>
      <c r="H83" s="77">
        <v>0</v>
      </c>
      <c r="I83" s="77">
        <v>0</v>
      </c>
      <c r="K83" s="8">
        <f>D83-SUM('Unplanned Builds'!D83,'Firm Builds'!D83)</f>
        <v>0</v>
      </c>
      <c r="L83" s="8">
        <f>E83-SUM('Unplanned Builds'!E83,'Firm Builds'!E83)</f>
        <v>0</v>
      </c>
      <c r="M83" s="8">
        <f>F83-SUM('Unplanned Builds'!F83,'Firm Builds'!F83)</f>
        <v>0</v>
      </c>
      <c r="N83" s="8">
        <f>G83-SUM('Unplanned Builds'!G83,'Firm Builds'!G83)</f>
        <v>0</v>
      </c>
      <c r="O83" s="8">
        <f>H83-SUM('Unplanned Builds'!H83,'Firm Builds'!H83)</f>
        <v>0</v>
      </c>
      <c r="P83" s="8">
        <f>I83-SUM('Unplanned Builds'!I83,'Firm Builds'!I83)</f>
        <v>0</v>
      </c>
      <c r="Q83" s="8">
        <f>J83-SUM('Unplanned Builds'!J83,'Firm Builds'!J83)</f>
        <v>0</v>
      </c>
    </row>
    <row r="84" spans="1:17" s="95" customFormat="1" x14ac:dyDescent="0.25">
      <c r="A84" s="18"/>
      <c r="C84" s="96" t="s">
        <v>83</v>
      </c>
      <c r="D84" s="77">
        <v>0</v>
      </c>
      <c r="E84" s="77">
        <v>0</v>
      </c>
      <c r="F84" s="77">
        <v>0</v>
      </c>
      <c r="G84" s="77">
        <v>0</v>
      </c>
      <c r="H84" s="77">
        <v>0</v>
      </c>
      <c r="I84" s="77">
        <v>0</v>
      </c>
      <c r="K84" s="8">
        <f>D84-SUM('Unplanned Builds'!D84,'Firm Builds'!D84)</f>
        <v>0</v>
      </c>
      <c r="L84" s="8">
        <f>E84-SUM('Unplanned Builds'!E84,'Firm Builds'!E84)</f>
        <v>0</v>
      </c>
      <c r="M84" s="8">
        <f>F84-SUM('Unplanned Builds'!F84,'Firm Builds'!F84)</f>
        <v>0</v>
      </c>
      <c r="N84" s="8">
        <f>G84-SUM('Unplanned Builds'!G84,'Firm Builds'!G84)</f>
        <v>0</v>
      </c>
      <c r="O84" s="8">
        <f>H84-SUM('Unplanned Builds'!H84,'Firm Builds'!H84)</f>
        <v>0</v>
      </c>
      <c r="P84" s="8">
        <f>I84-SUM('Unplanned Builds'!I84,'Firm Builds'!I84)</f>
        <v>0</v>
      </c>
      <c r="Q84" s="8">
        <f>J84-SUM('Unplanned Builds'!J84,'Firm Builds'!J84)</f>
        <v>0</v>
      </c>
    </row>
    <row r="85" spans="1:17" s="95" customFormat="1" x14ac:dyDescent="0.25">
      <c r="A85" s="18"/>
      <c r="C85" s="96" t="s">
        <v>31</v>
      </c>
      <c r="D85" s="77">
        <v>0</v>
      </c>
      <c r="E85" s="77">
        <v>0</v>
      </c>
      <c r="F85" s="77">
        <v>0</v>
      </c>
      <c r="G85" s="77">
        <v>0</v>
      </c>
      <c r="H85" s="77">
        <v>0</v>
      </c>
      <c r="I85" s="77">
        <v>0</v>
      </c>
      <c r="K85" s="8">
        <f>D85-SUM('Unplanned Builds'!D85,'Firm Builds'!D85)</f>
        <v>0</v>
      </c>
      <c r="L85" s="8">
        <f>E85-SUM('Unplanned Builds'!E85,'Firm Builds'!E85)</f>
        <v>0</v>
      </c>
      <c r="M85" s="8">
        <f>F85-SUM('Unplanned Builds'!F85,'Firm Builds'!F85)</f>
        <v>0</v>
      </c>
      <c r="N85" s="8">
        <f>G85-SUM('Unplanned Builds'!G85,'Firm Builds'!G85)</f>
        <v>0</v>
      </c>
      <c r="O85" s="8">
        <f>H85-SUM('Unplanned Builds'!H85,'Firm Builds'!H85)</f>
        <v>0</v>
      </c>
      <c r="P85" s="8">
        <f>I85-SUM('Unplanned Builds'!I85,'Firm Builds'!I85)</f>
        <v>0</v>
      </c>
      <c r="Q85" s="8">
        <f>J85-SUM('Unplanned Builds'!J85,'Firm Builds'!J85)</f>
        <v>0</v>
      </c>
    </row>
    <row r="86" spans="1:17" s="95" customFormat="1" x14ac:dyDescent="0.25">
      <c r="A86" s="18"/>
      <c r="C86" s="96" t="s">
        <v>17</v>
      </c>
      <c r="D86" s="77">
        <v>0</v>
      </c>
      <c r="E86" s="77">
        <v>0</v>
      </c>
      <c r="F86" s="77">
        <v>0</v>
      </c>
      <c r="G86" s="77">
        <v>0</v>
      </c>
      <c r="H86" s="77">
        <v>0</v>
      </c>
      <c r="I86" s="77">
        <v>0</v>
      </c>
      <c r="K86" s="8">
        <f>D86-SUM('Unplanned Builds'!D86,'Firm Builds'!D86)</f>
        <v>0</v>
      </c>
      <c r="L86" s="8">
        <f>E86-SUM('Unplanned Builds'!E86,'Firm Builds'!E86)</f>
        <v>0</v>
      </c>
      <c r="M86" s="8">
        <f>F86-SUM('Unplanned Builds'!F86,'Firm Builds'!F86)</f>
        <v>0</v>
      </c>
      <c r="N86" s="8">
        <f>G86-SUM('Unplanned Builds'!G86,'Firm Builds'!G86)</f>
        <v>0</v>
      </c>
      <c r="O86" s="8">
        <f>H86-SUM('Unplanned Builds'!H86,'Firm Builds'!H86)</f>
        <v>0</v>
      </c>
      <c r="P86" s="8">
        <f>I86-SUM('Unplanned Builds'!I86,'Firm Builds'!I86)</f>
        <v>0</v>
      </c>
      <c r="Q86" s="8">
        <f>J86-SUM('Unplanned Builds'!J86,'Firm Builds'!J86)</f>
        <v>0</v>
      </c>
    </row>
    <row r="87" spans="1:17" s="95" customFormat="1" x14ac:dyDescent="0.25">
      <c r="A87" s="18"/>
      <c r="C87" s="96" t="s">
        <v>18</v>
      </c>
      <c r="D87" s="77">
        <v>0</v>
      </c>
      <c r="E87" s="77">
        <v>0</v>
      </c>
      <c r="F87" s="77">
        <v>0.05</v>
      </c>
      <c r="G87" s="77">
        <v>0</v>
      </c>
      <c r="H87" s="77">
        <v>0</v>
      </c>
      <c r="I87" s="77">
        <v>0</v>
      </c>
      <c r="K87" s="8">
        <f>D87-SUM('Unplanned Builds'!D87,'Firm Builds'!D87)</f>
        <v>0</v>
      </c>
      <c r="L87" s="8">
        <f>E87-SUM('Unplanned Builds'!E87,'Firm Builds'!E87)</f>
        <v>0</v>
      </c>
      <c r="M87" s="8">
        <f>F87-SUM('Unplanned Builds'!F87,'Firm Builds'!F87)</f>
        <v>0</v>
      </c>
      <c r="N87" s="8">
        <f>G87-SUM('Unplanned Builds'!G87,'Firm Builds'!G87)</f>
        <v>0</v>
      </c>
      <c r="O87" s="8">
        <f>H87-SUM('Unplanned Builds'!H87,'Firm Builds'!H87)</f>
        <v>0</v>
      </c>
      <c r="P87" s="8">
        <f>I87-SUM('Unplanned Builds'!I87,'Firm Builds'!I87)</f>
        <v>0</v>
      </c>
      <c r="Q87" s="8">
        <f>J87-SUM('Unplanned Builds'!J87,'Firm Builds'!J87)</f>
        <v>0</v>
      </c>
    </row>
    <row r="88" spans="1:17" s="95" customFormat="1" x14ac:dyDescent="0.25">
      <c r="A88" s="18"/>
      <c r="C88" s="96" t="s">
        <v>19</v>
      </c>
      <c r="D88" s="77">
        <v>0</v>
      </c>
      <c r="E88" s="77">
        <v>4.0000000000000001E-3</v>
      </c>
      <c r="F88" s="77">
        <v>8.1000000000000003E-2</v>
      </c>
      <c r="G88" s="77">
        <v>0</v>
      </c>
      <c r="H88" s="77">
        <v>0</v>
      </c>
      <c r="I88" s="77">
        <v>0</v>
      </c>
      <c r="K88" s="8">
        <f>D88-SUM('Unplanned Builds'!D88,'Firm Builds'!D88)</f>
        <v>0</v>
      </c>
      <c r="L88" s="8">
        <f>E88-SUM('Unplanned Builds'!E88,'Firm Builds'!E88)</f>
        <v>0</v>
      </c>
      <c r="M88" s="8">
        <f>F88-SUM('Unplanned Builds'!F88,'Firm Builds'!F88)</f>
        <v>0</v>
      </c>
      <c r="N88" s="8">
        <f>G88-SUM('Unplanned Builds'!G88,'Firm Builds'!G88)</f>
        <v>0</v>
      </c>
      <c r="O88" s="8">
        <f>H88-SUM('Unplanned Builds'!H88,'Firm Builds'!H88)</f>
        <v>0</v>
      </c>
      <c r="P88" s="8">
        <f>I88-SUM('Unplanned Builds'!I88,'Firm Builds'!I88)</f>
        <v>0</v>
      </c>
      <c r="Q88" s="8">
        <f>J88-SUM('Unplanned Builds'!J88,'Firm Builds'!J88)</f>
        <v>0</v>
      </c>
    </row>
    <row r="89" spans="1:17" s="95" customFormat="1" x14ac:dyDescent="0.25">
      <c r="A89" s="18"/>
      <c r="C89" s="96" t="s">
        <v>12</v>
      </c>
      <c r="D89" s="77">
        <v>0</v>
      </c>
      <c r="E89" s="77">
        <v>0</v>
      </c>
      <c r="F89" s="77">
        <v>0</v>
      </c>
      <c r="G89" s="77">
        <v>0</v>
      </c>
      <c r="H89" s="77">
        <v>0</v>
      </c>
      <c r="I89" s="77">
        <v>0</v>
      </c>
      <c r="K89" s="8">
        <f>D89-SUM('Unplanned Builds'!D89,'Firm Builds'!D89)</f>
        <v>0</v>
      </c>
      <c r="L89" s="8">
        <f>E89-SUM('Unplanned Builds'!E89,'Firm Builds'!E89)</f>
        <v>0</v>
      </c>
      <c r="M89" s="8">
        <f>F89-SUM('Unplanned Builds'!F89,'Firm Builds'!F89)</f>
        <v>0</v>
      </c>
      <c r="N89" s="8">
        <f>G89-SUM('Unplanned Builds'!G89,'Firm Builds'!G89)</f>
        <v>0</v>
      </c>
      <c r="O89" s="8">
        <f>H89-SUM('Unplanned Builds'!H89,'Firm Builds'!H89)</f>
        <v>0</v>
      </c>
      <c r="P89" s="8">
        <f>I89-SUM('Unplanned Builds'!I89,'Firm Builds'!I89)</f>
        <v>0</v>
      </c>
      <c r="Q89" s="8">
        <f>J89-SUM('Unplanned Builds'!J89,'Firm Builds'!J89)</f>
        <v>0</v>
      </c>
    </row>
    <row r="90" spans="1:17" s="95" customFormat="1" ht="15.75" thickBot="1" x14ac:dyDescent="0.3">
      <c r="A90" s="18"/>
      <c r="B90" s="58"/>
      <c r="C90" s="58" t="s">
        <v>20</v>
      </c>
      <c r="D90" s="77">
        <v>0.77</v>
      </c>
      <c r="E90" s="77">
        <v>0.22900000000000001</v>
      </c>
      <c r="F90" s="77">
        <v>0.13100000000000001</v>
      </c>
      <c r="G90" s="77">
        <v>0.89500000000000002</v>
      </c>
      <c r="H90" s="77">
        <v>0</v>
      </c>
      <c r="I90" s="77">
        <v>0</v>
      </c>
      <c r="K90" s="8">
        <f>D90-SUM('Unplanned Builds'!D90,'Firm Builds'!D90)</f>
        <v>0</v>
      </c>
      <c r="L90" s="8">
        <f>E90-SUM('Unplanned Builds'!E90,'Firm Builds'!E90)</f>
        <v>0</v>
      </c>
      <c r="M90" s="8">
        <f>F90-SUM('Unplanned Builds'!F90,'Firm Builds'!F90)</f>
        <v>0</v>
      </c>
      <c r="N90" s="8">
        <f>G90-SUM('Unplanned Builds'!G90,'Firm Builds'!G90)</f>
        <v>0</v>
      </c>
      <c r="O90" s="8">
        <f>H90-SUM('Unplanned Builds'!H90,'Firm Builds'!H90)</f>
        <v>0</v>
      </c>
      <c r="P90" s="8">
        <f>I90-SUM('Unplanned Builds'!I90,'Firm Builds'!I90)</f>
        <v>0</v>
      </c>
      <c r="Q90" s="8">
        <f>J90-SUM('Unplanned Builds'!J90,'Firm Builds'!J90)</f>
        <v>0</v>
      </c>
    </row>
    <row r="91" spans="1:17" s="95" customFormat="1" x14ac:dyDescent="0.25">
      <c r="B91" s="38" t="s">
        <v>40</v>
      </c>
      <c r="C91" s="95" t="s">
        <v>9</v>
      </c>
      <c r="D91" s="76">
        <v>0</v>
      </c>
      <c r="E91" s="76">
        <v>0</v>
      </c>
      <c r="F91" s="76">
        <v>0</v>
      </c>
      <c r="G91" s="76">
        <v>0</v>
      </c>
      <c r="H91" s="76">
        <v>0</v>
      </c>
      <c r="I91" s="76">
        <v>0</v>
      </c>
      <c r="K91" s="8">
        <f>D91-SUM('Unplanned Builds'!D91,'Firm Builds'!D91)</f>
        <v>0</v>
      </c>
      <c r="L91" s="8">
        <f>E91-SUM('Unplanned Builds'!E91,'Firm Builds'!E91)</f>
        <v>0</v>
      </c>
      <c r="M91" s="8">
        <f>F91-SUM('Unplanned Builds'!F91,'Firm Builds'!F91)</f>
        <v>0</v>
      </c>
      <c r="N91" s="8">
        <f>G91-SUM('Unplanned Builds'!G91,'Firm Builds'!G91)</f>
        <v>0</v>
      </c>
      <c r="O91" s="8">
        <f>H91-SUM('Unplanned Builds'!H91,'Firm Builds'!H91)</f>
        <v>0</v>
      </c>
      <c r="P91" s="8">
        <f>I91-SUM('Unplanned Builds'!I91,'Firm Builds'!I91)</f>
        <v>0</v>
      </c>
      <c r="Q91" s="8">
        <f>J91-SUM('Unplanned Builds'!J91,'Firm Builds'!J91)</f>
        <v>0</v>
      </c>
    </row>
    <row r="92" spans="1:17" s="95" customFormat="1" x14ac:dyDescent="0.25">
      <c r="B92" s="38"/>
      <c r="C92" s="95" t="s">
        <v>88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K92" s="8">
        <f>D92-SUM('Unplanned Builds'!D92,'Firm Builds'!D92)</f>
        <v>0</v>
      </c>
      <c r="L92" s="8">
        <f>E92-SUM('Unplanned Builds'!E92,'Firm Builds'!E92)</f>
        <v>0</v>
      </c>
      <c r="M92" s="8">
        <f>F92-SUM('Unplanned Builds'!F92,'Firm Builds'!F92)</f>
        <v>0</v>
      </c>
      <c r="N92" s="8">
        <f>G92-SUM('Unplanned Builds'!G92,'Firm Builds'!G92)</f>
        <v>0</v>
      </c>
      <c r="O92" s="8">
        <f>H92-SUM('Unplanned Builds'!H92,'Firm Builds'!H92)</f>
        <v>0</v>
      </c>
      <c r="P92" s="8">
        <f>I92-SUM('Unplanned Builds'!I92,'Firm Builds'!I92)</f>
        <v>0</v>
      </c>
      <c r="Q92" s="8">
        <f>J92-SUM('Unplanned Builds'!J92,'Firm Builds'!J92)</f>
        <v>0</v>
      </c>
    </row>
    <row r="93" spans="1:17" s="95" customFormat="1" x14ac:dyDescent="0.25">
      <c r="C93" s="95" t="s">
        <v>10</v>
      </c>
      <c r="D93" s="77">
        <v>0</v>
      </c>
      <c r="E93" s="77">
        <v>0</v>
      </c>
      <c r="F93" s="77">
        <v>0</v>
      </c>
      <c r="G93" s="77">
        <v>0</v>
      </c>
      <c r="H93" s="77">
        <v>0</v>
      </c>
      <c r="I93" s="77">
        <v>0</v>
      </c>
      <c r="K93" s="8">
        <f>D93-SUM('Unplanned Builds'!D93,'Firm Builds'!D93)</f>
        <v>0</v>
      </c>
      <c r="L93" s="8">
        <f>E93-SUM('Unplanned Builds'!E93,'Firm Builds'!E93)</f>
        <v>0</v>
      </c>
      <c r="M93" s="8">
        <f>F93-SUM('Unplanned Builds'!F93,'Firm Builds'!F93)</f>
        <v>0</v>
      </c>
      <c r="N93" s="8">
        <f>G93-SUM('Unplanned Builds'!G93,'Firm Builds'!G93)</f>
        <v>0</v>
      </c>
      <c r="O93" s="8">
        <f>H93-SUM('Unplanned Builds'!H93,'Firm Builds'!H93)</f>
        <v>0</v>
      </c>
      <c r="P93" s="8">
        <f>I93-SUM('Unplanned Builds'!I93,'Firm Builds'!I93)</f>
        <v>0</v>
      </c>
      <c r="Q93" s="8">
        <f>J93-SUM('Unplanned Builds'!J93,'Firm Builds'!J93)</f>
        <v>0</v>
      </c>
    </row>
    <row r="94" spans="1:17" s="95" customFormat="1" x14ac:dyDescent="0.25">
      <c r="C94" s="95" t="s">
        <v>14</v>
      </c>
      <c r="D94" s="77">
        <v>0</v>
      </c>
      <c r="E94" s="77">
        <v>0</v>
      </c>
      <c r="F94" s="77">
        <v>0</v>
      </c>
      <c r="G94" s="77">
        <v>0</v>
      </c>
      <c r="H94" s="77">
        <v>0</v>
      </c>
      <c r="I94" s="77">
        <v>0</v>
      </c>
      <c r="K94" s="8">
        <f>D94-SUM('Unplanned Builds'!D94,'Firm Builds'!D94)</f>
        <v>0</v>
      </c>
      <c r="L94" s="8">
        <f>E94-SUM('Unplanned Builds'!E94,'Firm Builds'!E94)</f>
        <v>0</v>
      </c>
      <c r="M94" s="8">
        <f>F94-SUM('Unplanned Builds'!F94,'Firm Builds'!F94)</f>
        <v>0</v>
      </c>
      <c r="N94" s="8">
        <f>G94-SUM('Unplanned Builds'!G94,'Firm Builds'!G94)</f>
        <v>0</v>
      </c>
      <c r="O94" s="8">
        <f>H94-SUM('Unplanned Builds'!H94,'Firm Builds'!H94)</f>
        <v>0</v>
      </c>
      <c r="P94" s="8">
        <f>I94-SUM('Unplanned Builds'!I94,'Firm Builds'!I94)</f>
        <v>0</v>
      </c>
      <c r="Q94" s="8">
        <f>J94-SUM('Unplanned Builds'!J94,'Firm Builds'!J94)</f>
        <v>0</v>
      </c>
    </row>
    <row r="95" spans="1:17" s="95" customFormat="1" x14ac:dyDescent="0.25">
      <c r="C95" s="96" t="s">
        <v>82</v>
      </c>
      <c r="D95" s="77">
        <v>0</v>
      </c>
      <c r="E95" s="77">
        <v>0</v>
      </c>
      <c r="F95" s="77">
        <v>0</v>
      </c>
      <c r="G95" s="77">
        <v>0</v>
      </c>
      <c r="H95" s="77">
        <v>0</v>
      </c>
      <c r="I95" s="77">
        <v>0</v>
      </c>
      <c r="K95" s="8">
        <f>D95-SUM('Unplanned Builds'!D95,'Firm Builds'!D95)</f>
        <v>0</v>
      </c>
      <c r="L95" s="8">
        <f>E95-SUM('Unplanned Builds'!E95,'Firm Builds'!E95)</f>
        <v>0</v>
      </c>
      <c r="M95" s="8">
        <f>F95-SUM('Unplanned Builds'!F95,'Firm Builds'!F95)</f>
        <v>0</v>
      </c>
      <c r="N95" s="8">
        <f>G95-SUM('Unplanned Builds'!G95,'Firm Builds'!G95)</f>
        <v>0</v>
      </c>
      <c r="O95" s="8">
        <f>H95-SUM('Unplanned Builds'!H95,'Firm Builds'!H95)</f>
        <v>0</v>
      </c>
      <c r="P95" s="8">
        <f>I95-SUM('Unplanned Builds'!I95,'Firm Builds'!I95)</f>
        <v>0</v>
      </c>
      <c r="Q95" s="8">
        <f>J95-SUM('Unplanned Builds'!J95,'Firm Builds'!J95)</f>
        <v>0</v>
      </c>
    </row>
    <row r="96" spans="1:17" s="95" customFormat="1" x14ac:dyDescent="0.25">
      <c r="C96" s="96" t="s">
        <v>83</v>
      </c>
      <c r="D96" s="77">
        <v>0</v>
      </c>
      <c r="E96" s="77">
        <v>0</v>
      </c>
      <c r="F96" s="77">
        <v>0</v>
      </c>
      <c r="G96" s="77">
        <v>0</v>
      </c>
      <c r="H96" s="77">
        <v>0</v>
      </c>
      <c r="I96" s="77">
        <v>0</v>
      </c>
      <c r="K96" s="8">
        <f>D96-SUM('Unplanned Builds'!D96,'Firm Builds'!D96)</f>
        <v>0</v>
      </c>
      <c r="L96" s="8">
        <f>E96-SUM('Unplanned Builds'!E96,'Firm Builds'!E96)</f>
        <v>0</v>
      </c>
      <c r="M96" s="8">
        <f>F96-SUM('Unplanned Builds'!F96,'Firm Builds'!F96)</f>
        <v>0</v>
      </c>
      <c r="N96" s="8">
        <f>G96-SUM('Unplanned Builds'!G96,'Firm Builds'!G96)</f>
        <v>0</v>
      </c>
      <c r="O96" s="8">
        <f>H96-SUM('Unplanned Builds'!H96,'Firm Builds'!H96)</f>
        <v>0</v>
      </c>
      <c r="P96" s="8">
        <f>I96-SUM('Unplanned Builds'!I96,'Firm Builds'!I96)</f>
        <v>0</v>
      </c>
      <c r="Q96" s="8">
        <f>J96-SUM('Unplanned Builds'!J96,'Firm Builds'!J96)</f>
        <v>0</v>
      </c>
    </row>
    <row r="97" spans="2:17" s="95" customFormat="1" x14ac:dyDescent="0.25">
      <c r="C97" s="96" t="s">
        <v>31</v>
      </c>
      <c r="D97" s="77">
        <v>0</v>
      </c>
      <c r="E97" s="77">
        <v>5.1642896000000001E-2</v>
      </c>
      <c r="F97" s="77">
        <v>1.8680772000000002E-2</v>
      </c>
      <c r="G97" s="77">
        <v>0</v>
      </c>
      <c r="H97" s="77">
        <v>3.5006970000000001E-3</v>
      </c>
      <c r="I97" s="77">
        <v>6.6334686000000004E-2</v>
      </c>
      <c r="K97" s="8">
        <f>D97-SUM('Unplanned Builds'!D97,'Firm Builds'!D97)</f>
        <v>0</v>
      </c>
      <c r="L97" s="8">
        <f>E97-SUM('Unplanned Builds'!E97,'Firm Builds'!E97)</f>
        <v>0</v>
      </c>
      <c r="M97" s="8">
        <f>F97-SUM('Unplanned Builds'!F97,'Firm Builds'!F97)</f>
        <v>0</v>
      </c>
      <c r="N97" s="8">
        <f>G97-SUM('Unplanned Builds'!G97,'Firm Builds'!G97)</f>
        <v>0</v>
      </c>
      <c r="O97" s="8">
        <f>H97-SUM('Unplanned Builds'!H97,'Firm Builds'!H97)</f>
        <v>0</v>
      </c>
      <c r="P97" s="8">
        <f>I97-SUM('Unplanned Builds'!I97,'Firm Builds'!I97)</f>
        <v>0</v>
      </c>
      <c r="Q97" s="8">
        <f>J97-SUM('Unplanned Builds'!J97,'Firm Builds'!J97)</f>
        <v>0</v>
      </c>
    </row>
    <row r="98" spans="2:17" s="95" customFormat="1" x14ac:dyDescent="0.25">
      <c r="C98" s="96" t="s">
        <v>17</v>
      </c>
      <c r="D98" s="77">
        <v>0</v>
      </c>
      <c r="E98" s="77">
        <v>0</v>
      </c>
      <c r="F98" s="77">
        <v>0</v>
      </c>
      <c r="G98" s="77">
        <v>0</v>
      </c>
      <c r="H98" s="77">
        <v>0</v>
      </c>
      <c r="I98" s="77">
        <v>0</v>
      </c>
      <c r="K98" s="8">
        <f>D98-SUM('Unplanned Builds'!D98,'Firm Builds'!D98)</f>
        <v>0</v>
      </c>
      <c r="L98" s="8">
        <f>E98-SUM('Unplanned Builds'!E98,'Firm Builds'!E98)</f>
        <v>0</v>
      </c>
      <c r="M98" s="8">
        <f>F98-SUM('Unplanned Builds'!F98,'Firm Builds'!F98)</f>
        <v>0</v>
      </c>
      <c r="N98" s="8">
        <f>G98-SUM('Unplanned Builds'!G98,'Firm Builds'!G98)</f>
        <v>0</v>
      </c>
      <c r="O98" s="8">
        <f>H98-SUM('Unplanned Builds'!H98,'Firm Builds'!H98)</f>
        <v>0</v>
      </c>
      <c r="P98" s="8">
        <f>I98-SUM('Unplanned Builds'!I98,'Firm Builds'!I98)</f>
        <v>0</v>
      </c>
      <c r="Q98" s="8">
        <f>J98-SUM('Unplanned Builds'!J98,'Firm Builds'!J98)</f>
        <v>0</v>
      </c>
    </row>
    <row r="99" spans="2:17" s="95" customFormat="1" x14ac:dyDescent="0.25">
      <c r="C99" s="96" t="s">
        <v>18</v>
      </c>
      <c r="D99" s="77">
        <v>0</v>
      </c>
      <c r="E99" s="77">
        <v>0</v>
      </c>
      <c r="F99" s="77">
        <v>0</v>
      </c>
      <c r="G99" s="77">
        <v>0</v>
      </c>
      <c r="H99" s="77">
        <v>0</v>
      </c>
      <c r="I99" s="77">
        <v>0</v>
      </c>
      <c r="K99" s="8">
        <f>D99-SUM('Unplanned Builds'!D99,'Firm Builds'!D99)</f>
        <v>0</v>
      </c>
      <c r="L99" s="8">
        <f>E99-SUM('Unplanned Builds'!E99,'Firm Builds'!E99)</f>
        <v>0</v>
      </c>
      <c r="M99" s="8">
        <f>F99-SUM('Unplanned Builds'!F99,'Firm Builds'!F99)</f>
        <v>0</v>
      </c>
      <c r="N99" s="8">
        <f>G99-SUM('Unplanned Builds'!G99,'Firm Builds'!G99)</f>
        <v>0</v>
      </c>
      <c r="O99" s="8">
        <f>H99-SUM('Unplanned Builds'!H99,'Firm Builds'!H99)</f>
        <v>0</v>
      </c>
      <c r="P99" s="8">
        <f>I99-SUM('Unplanned Builds'!I99,'Firm Builds'!I99)</f>
        <v>0</v>
      </c>
      <c r="Q99" s="8">
        <f>J99-SUM('Unplanned Builds'!J99,'Firm Builds'!J99)</f>
        <v>0</v>
      </c>
    </row>
    <row r="100" spans="2:17" s="95" customFormat="1" x14ac:dyDescent="0.25">
      <c r="C100" s="96" t="s">
        <v>19</v>
      </c>
      <c r="D100" s="77">
        <v>0</v>
      </c>
      <c r="E100" s="77">
        <v>0</v>
      </c>
      <c r="F100" s="77">
        <v>0</v>
      </c>
      <c r="G100" s="77">
        <v>0</v>
      </c>
      <c r="H100" s="77">
        <v>0</v>
      </c>
      <c r="I100" s="77">
        <v>0</v>
      </c>
      <c r="K100" s="8">
        <f>D100-SUM('Unplanned Builds'!D100,'Firm Builds'!D100)</f>
        <v>0</v>
      </c>
      <c r="L100" s="8">
        <f>E100-SUM('Unplanned Builds'!E100,'Firm Builds'!E100)</f>
        <v>0</v>
      </c>
      <c r="M100" s="8">
        <f>F100-SUM('Unplanned Builds'!F100,'Firm Builds'!F100)</f>
        <v>0</v>
      </c>
      <c r="N100" s="8">
        <f>G100-SUM('Unplanned Builds'!G100,'Firm Builds'!G100)</f>
        <v>0</v>
      </c>
      <c r="O100" s="8">
        <f>H100-SUM('Unplanned Builds'!H100,'Firm Builds'!H100)</f>
        <v>0</v>
      </c>
      <c r="P100" s="8">
        <f>I100-SUM('Unplanned Builds'!I100,'Firm Builds'!I100)</f>
        <v>0</v>
      </c>
      <c r="Q100" s="8">
        <f>J100-SUM('Unplanned Builds'!J100,'Firm Builds'!J100)</f>
        <v>0</v>
      </c>
    </row>
    <row r="101" spans="2:17" s="95" customFormat="1" x14ac:dyDescent="0.25">
      <c r="C101" s="96" t="s">
        <v>12</v>
      </c>
      <c r="D101" s="77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K101" s="8">
        <f>D101-SUM('Unplanned Builds'!D101,'Firm Builds'!D101)</f>
        <v>0</v>
      </c>
      <c r="L101" s="8">
        <f>E101-SUM('Unplanned Builds'!E101,'Firm Builds'!E101)</f>
        <v>0</v>
      </c>
      <c r="M101" s="8">
        <f>F101-SUM('Unplanned Builds'!F101,'Firm Builds'!F101)</f>
        <v>0</v>
      </c>
      <c r="N101" s="8">
        <f>G101-SUM('Unplanned Builds'!G101,'Firm Builds'!G101)</f>
        <v>0</v>
      </c>
      <c r="O101" s="8">
        <f>H101-SUM('Unplanned Builds'!H101,'Firm Builds'!H101)</f>
        <v>0</v>
      </c>
      <c r="P101" s="8">
        <f>I101-SUM('Unplanned Builds'!I101,'Firm Builds'!I101)</f>
        <v>0</v>
      </c>
      <c r="Q101" s="8">
        <f>J101-SUM('Unplanned Builds'!J101,'Firm Builds'!J101)</f>
        <v>0</v>
      </c>
    </row>
    <row r="102" spans="2:17" s="95" customFormat="1" ht="15.75" thickBot="1" x14ac:dyDescent="0.3">
      <c r="B102" s="58"/>
      <c r="C102" s="58" t="s">
        <v>20</v>
      </c>
      <c r="D102" s="77">
        <v>0</v>
      </c>
      <c r="E102" s="77">
        <v>5.1642896000000001E-2</v>
      </c>
      <c r="F102" s="77">
        <v>1.8680772000000002E-2</v>
      </c>
      <c r="G102" s="77">
        <v>0</v>
      </c>
      <c r="H102" s="77">
        <v>3.5006970000000001E-3</v>
      </c>
      <c r="I102" s="77">
        <v>6.6334686000000004E-2</v>
      </c>
      <c r="K102" s="8">
        <f>D102-SUM('Unplanned Builds'!D102,'Firm Builds'!D102)</f>
        <v>0</v>
      </c>
      <c r="L102" s="8">
        <f>E102-SUM('Unplanned Builds'!E102,'Firm Builds'!E102)</f>
        <v>0</v>
      </c>
      <c r="M102" s="8">
        <f>F102-SUM('Unplanned Builds'!F102,'Firm Builds'!F102)</f>
        <v>0</v>
      </c>
      <c r="N102" s="8">
        <f>G102-SUM('Unplanned Builds'!G102,'Firm Builds'!G102)</f>
        <v>0</v>
      </c>
      <c r="O102" s="8">
        <f>H102-SUM('Unplanned Builds'!H102,'Firm Builds'!H102)</f>
        <v>0</v>
      </c>
      <c r="P102" s="8">
        <f>I102-SUM('Unplanned Builds'!I102,'Firm Builds'!I102)</f>
        <v>0</v>
      </c>
      <c r="Q102" s="8">
        <f>J102-SUM('Unplanned Builds'!J102,'Firm Builds'!J102)</f>
        <v>0</v>
      </c>
    </row>
    <row r="103" spans="2:17" s="95" customFormat="1" x14ac:dyDescent="0.25">
      <c r="B103" s="38" t="s">
        <v>41</v>
      </c>
      <c r="C103" s="95" t="s">
        <v>9</v>
      </c>
      <c r="D103" s="76">
        <v>1.57</v>
      </c>
      <c r="E103" s="76">
        <v>0.625</v>
      </c>
      <c r="F103" s="76">
        <v>0</v>
      </c>
      <c r="G103" s="76">
        <v>0</v>
      </c>
      <c r="H103" s="76">
        <v>0</v>
      </c>
      <c r="I103" s="76">
        <v>0</v>
      </c>
      <c r="K103" s="8">
        <f>D103-SUM('Unplanned Builds'!D103,'Firm Builds'!D103)</f>
        <v>0</v>
      </c>
      <c r="L103" s="8">
        <f>E103-SUM('Unplanned Builds'!E103,'Firm Builds'!E103)</f>
        <v>0</v>
      </c>
      <c r="M103" s="8">
        <f>F103-SUM('Unplanned Builds'!F103,'Firm Builds'!F103)</f>
        <v>0</v>
      </c>
      <c r="N103" s="8">
        <f>G103-SUM('Unplanned Builds'!G103,'Firm Builds'!G103)</f>
        <v>0</v>
      </c>
      <c r="O103" s="8">
        <f>H103-SUM('Unplanned Builds'!H103,'Firm Builds'!H103)</f>
        <v>0</v>
      </c>
      <c r="P103" s="8">
        <f>I103-SUM('Unplanned Builds'!I103,'Firm Builds'!I103)</f>
        <v>0</v>
      </c>
      <c r="Q103" s="8">
        <f>J103-SUM('Unplanned Builds'!J103,'Firm Builds'!J103)</f>
        <v>0</v>
      </c>
    </row>
    <row r="104" spans="2:17" s="95" customFormat="1" x14ac:dyDescent="0.25">
      <c r="B104" s="38"/>
      <c r="C104" s="95" t="s">
        <v>88</v>
      </c>
      <c r="D104" s="77">
        <v>0</v>
      </c>
      <c r="E104" s="77">
        <v>0</v>
      </c>
      <c r="F104" s="77">
        <v>0</v>
      </c>
      <c r="G104" s="77">
        <v>0</v>
      </c>
      <c r="H104" s="77">
        <v>0</v>
      </c>
      <c r="I104" s="77">
        <v>0</v>
      </c>
      <c r="K104" s="8">
        <f>D104-SUM('Unplanned Builds'!D104,'Firm Builds'!D104)</f>
        <v>0</v>
      </c>
      <c r="L104" s="8">
        <f>E104-SUM('Unplanned Builds'!E104,'Firm Builds'!E104)</f>
        <v>0</v>
      </c>
      <c r="M104" s="8">
        <f>F104-SUM('Unplanned Builds'!F104,'Firm Builds'!F104)</f>
        <v>0</v>
      </c>
      <c r="N104" s="8">
        <f>G104-SUM('Unplanned Builds'!G104,'Firm Builds'!G104)</f>
        <v>0</v>
      </c>
      <c r="O104" s="8">
        <f>H104-SUM('Unplanned Builds'!H104,'Firm Builds'!H104)</f>
        <v>0</v>
      </c>
      <c r="P104" s="8">
        <f>I104-SUM('Unplanned Builds'!I104,'Firm Builds'!I104)</f>
        <v>0</v>
      </c>
      <c r="Q104" s="8">
        <f>J104-SUM('Unplanned Builds'!J104,'Firm Builds'!J104)</f>
        <v>0</v>
      </c>
    </row>
    <row r="105" spans="2:17" s="95" customFormat="1" x14ac:dyDescent="0.25">
      <c r="C105" s="95" t="s">
        <v>10</v>
      </c>
      <c r="D105" s="77">
        <v>0</v>
      </c>
      <c r="E105" s="77">
        <v>0</v>
      </c>
      <c r="F105" s="77">
        <v>0</v>
      </c>
      <c r="G105" s="77">
        <v>0</v>
      </c>
      <c r="H105" s="77">
        <v>0</v>
      </c>
      <c r="I105" s="77">
        <v>0</v>
      </c>
      <c r="K105" s="8">
        <f>D105-SUM('Unplanned Builds'!D105,'Firm Builds'!D105)</f>
        <v>0</v>
      </c>
      <c r="L105" s="8">
        <f>E105-SUM('Unplanned Builds'!E105,'Firm Builds'!E105)</f>
        <v>0</v>
      </c>
      <c r="M105" s="8">
        <f>F105-SUM('Unplanned Builds'!F105,'Firm Builds'!F105)</f>
        <v>0</v>
      </c>
      <c r="N105" s="8">
        <f>G105-SUM('Unplanned Builds'!G105,'Firm Builds'!G105)</f>
        <v>0</v>
      </c>
      <c r="O105" s="8">
        <f>H105-SUM('Unplanned Builds'!H105,'Firm Builds'!H105)</f>
        <v>0</v>
      </c>
      <c r="P105" s="8">
        <f>I105-SUM('Unplanned Builds'!I105,'Firm Builds'!I105)</f>
        <v>0</v>
      </c>
      <c r="Q105" s="8">
        <f>J105-SUM('Unplanned Builds'!J105,'Firm Builds'!J105)</f>
        <v>0</v>
      </c>
    </row>
    <row r="106" spans="2:17" s="95" customFormat="1" x14ac:dyDescent="0.25">
      <c r="C106" s="95" t="s">
        <v>14</v>
      </c>
      <c r="D106" s="77">
        <v>0</v>
      </c>
      <c r="E106" s="77">
        <v>0.1</v>
      </c>
      <c r="F106" s="77">
        <v>9.0999999999999998E-2</v>
      </c>
      <c r="G106" s="77">
        <v>0</v>
      </c>
      <c r="H106" s="77">
        <v>0.2</v>
      </c>
      <c r="I106" s="77">
        <v>0</v>
      </c>
      <c r="K106" s="8">
        <f>D106-SUM('Unplanned Builds'!D106,'Firm Builds'!D106)</f>
        <v>0</v>
      </c>
      <c r="L106" s="8">
        <f>E106-SUM('Unplanned Builds'!E106,'Firm Builds'!E106)</f>
        <v>0</v>
      </c>
      <c r="M106" s="8">
        <f>F106-SUM('Unplanned Builds'!F106,'Firm Builds'!F106)</f>
        <v>0</v>
      </c>
      <c r="N106" s="8">
        <f>G106-SUM('Unplanned Builds'!G106,'Firm Builds'!G106)</f>
        <v>0</v>
      </c>
      <c r="O106" s="8">
        <f>H106-SUM('Unplanned Builds'!H106,'Firm Builds'!H106)</f>
        <v>0</v>
      </c>
      <c r="P106" s="8">
        <f>I106-SUM('Unplanned Builds'!I106,'Firm Builds'!I106)</f>
        <v>0</v>
      </c>
      <c r="Q106" s="8">
        <f>J106-SUM('Unplanned Builds'!J106,'Firm Builds'!J106)</f>
        <v>0</v>
      </c>
    </row>
    <row r="107" spans="2:17" s="95" customFormat="1" x14ac:dyDescent="0.25">
      <c r="C107" s="96" t="s">
        <v>82</v>
      </c>
      <c r="D107" s="77">
        <v>0</v>
      </c>
      <c r="E107" s="77">
        <v>0</v>
      </c>
      <c r="F107" s="77">
        <v>0</v>
      </c>
      <c r="G107" s="77">
        <v>0.85</v>
      </c>
      <c r="H107" s="77">
        <v>0</v>
      </c>
      <c r="I107" s="77">
        <v>0</v>
      </c>
      <c r="K107" s="8">
        <f>D107-SUM('Unplanned Builds'!D107,'Firm Builds'!D107)</f>
        <v>0</v>
      </c>
      <c r="L107" s="8">
        <f>E107-SUM('Unplanned Builds'!E107,'Firm Builds'!E107)</f>
        <v>0</v>
      </c>
      <c r="M107" s="8">
        <f>F107-SUM('Unplanned Builds'!F107,'Firm Builds'!F107)</f>
        <v>0</v>
      </c>
      <c r="N107" s="8">
        <f>G107-SUM('Unplanned Builds'!G107,'Firm Builds'!G107)</f>
        <v>0</v>
      </c>
      <c r="O107" s="8">
        <f>H107-SUM('Unplanned Builds'!H107,'Firm Builds'!H107)</f>
        <v>0</v>
      </c>
      <c r="P107" s="8">
        <f>I107-SUM('Unplanned Builds'!I107,'Firm Builds'!I107)</f>
        <v>0</v>
      </c>
      <c r="Q107" s="8">
        <f>J107-SUM('Unplanned Builds'!J107,'Firm Builds'!J107)</f>
        <v>0</v>
      </c>
    </row>
    <row r="108" spans="2:17" s="95" customFormat="1" x14ac:dyDescent="0.25">
      <c r="C108" s="96" t="s">
        <v>83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K108" s="8">
        <f>D108-SUM('Unplanned Builds'!D108,'Firm Builds'!D108)</f>
        <v>0</v>
      </c>
      <c r="L108" s="8">
        <f>E108-SUM('Unplanned Builds'!E108,'Firm Builds'!E108)</f>
        <v>0</v>
      </c>
      <c r="M108" s="8">
        <f>F108-SUM('Unplanned Builds'!F108,'Firm Builds'!F108)</f>
        <v>0</v>
      </c>
      <c r="N108" s="8">
        <f>G108-SUM('Unplanned Builds'!G108,'Firm Builds'!G108)</f>
        <v>0</v>
      </c>
      <c r="O108" s="8">
        <f>H108-SUM('Unplanned Builds'!H108,'Firm Builds'!H108)</f>
        <v>0</v>
      </c>
      <c r="P108" s="8">
        <f>I108-SUM('Unplanned Builds'!I108,'Firm Builds'!I108)</f>
        <v>0</v>
      </c>
      <c r="Q108" s="8">
        <f>J108-SUM('Unplanned Builds'!J108,'Firm Builds'!J108)</f>
        <v>0</v>
      </c>
    </row>
    <row r="109" spans="2:17" s="95" customFormat="1" x14ac:dyDescent="0.25">
      <c r="C109" s="96" t="s">
        <v>31</v>
      </c>
      <c r="D109" s="77">
        <v>0.11361599999999999</v>
      </c>
      <c r="E109" s="77">
        <v>2.0750173E-2</v>
      </c>
      <c r="F109" s="77">
        <v>0.32678578599999997</v>
      </c>
      <c r="G109" s="77">
        <v>0</v>
      </c>
      <c r="H109" s="77">
        <v>0</v>
      </c>
      <c r="I109" s="77">
        <v>0</v>
      </c>
      <c r="K109" s="8">
        <f>D109-SUM('Unplanned Builds'!D109,'Firm Builds'!D109)</f>
        <v>0</v>
      </c>
      <c r="L109" s="8">
        <f>E109-SUM('Unplanned Builds'!E109,'Firm Builds'!E109)</f>
        <v>0</v>
      </c>
      <c r="M109" s="8">
        <f>F109-SUM('Unplanned Builds'!F109,'Firm Builds'!F109)</f>
        <v>0</v>
      </c>
      <c r="N109" s="8">
        <f>G109-SUM('Unplanned Builds'!G109,'Firm Builds'!G109)</f>
        <v>0</v>
      </c>
      <c r="O109" s="8">
        <f>H109-SUM('Unplanned Builds'!H109,'Firm Builds'!H109)</f>
        <v>0</v>
      </c>
      <c r="P109" s="8">
        <f>I109-SUM('Unplanned Builds'!I109,'Firm Builds'!I109)</f>
        <v>0</v>
      </c>
      <c r="Q109" s="8">
        <f>J109-SUM('Unplanned Builds'!J109,'Firm Builds'!J109)</f>
        <v>0</v>
      </c>
    </row>
    <row r="110" spans="2:17" s="95" customFormat="1" x14ac:dyDescent="0.25">
      <c r="C110" s="96" t="s">
        <v>17</v>
      </c>
      <c r="D110" s="77">
        <v>0</v>
      </c>
      <c r="E110" s="77">
        <v>0</v>
      </c>
      <c r="F110" s="77">
        <v>0</v>
      </c>
      <c r="G110" s="77">
        <v>0</v>
      </c>
      <c r="H110" s="77">
        <v>0</v>
      </c>
      <c r="I110" s="77">
        <v>0</v>
      </c>
      <c r="K110" s="8">
        <f>D110-SUM('Unplanned Builds'!D110,'Firm Builds'!D110)</f>
        <v>0</v>
      </c>
      <c r="L110" s="8">
        <f>E110-SUM('Unplanned Builds'!E110,'Firm Builds'!E110)</f>
        <v>0</v>
      </c>
      <c r="M110" s="8">
        <f>F110-SUM('Unplanned Builds'!F110,'Firm Builds'!F110)</f>
        <v>0</v>
      </c>
      <c r="N110" s="8">
        <f>G110-SUM('Unplanned Builds'!G110,'Firm Builds'!G110)</f>
        <v>0</v>
      </c>
      <c r="O110" s="8">
        <f>H110-SUM('Unplanned Builds'!H110,'Firm Builds'!H110)</f>
        <v>0</v>
      </c>
      <c r="P110" s="8">
        <f>I110-SUM('Unplanned Builds'!I110,'Firm Builds'!I110)</f>
        <v>0</v>
      </c>
      <c r="Q110" s="8">
        <f>J110-SUM('Unplanned Builds'!J110,'Firm Builds'!J110)</f>
        <v>0</v>
      </c>
    </row>
    <row r="111" spans="2:17" s="95" customFormat="1" x14ac:dyDescent="0.25">
      <c r="C111" s="96" t="s">
        <v>18</v>
      </c>
      <c r="D111" s="77">
        <v>9.0999999999999998E-2</v>
      </c>
      <c r="E111" s="77">
        <v>4.1000000000000002E-2</v>
      </c>
      <c r="F111" s="77">
        <v>0</v>
      </c>
      <c r="G111" s="77">
        <v>0</v>
      </c>
      <c r="H111" s="77">
        <v>0</v>
      </c>
      <c r="I111" s="77">
        <v>0</v>
      </c>
      <c r="K111" s="8">
        <f>D111-SUM('Unplanned Builds'!D111,'Firm Builds'!D111)</f>
        <v>0</v>
      </c>
      <c r="L111" s="8">
        <f>E111-SUM('Unplanned Builds'!E111,'Firm Builds'!E111)</f>
        <v>0</v>
      </c>
      <c r="M111" s="8">
        <f>F111-SUM('Unplanned Builds'!F111,'Firm Builds'!F111)</f>
        <v>0</v>
      </c>
      <c r="N111" s="8">
        <f>G111-SUM('Unplanned Builds'!G111,'Firm Builds'!G111)</f>
        <v>0</v>
      </c>
      <c r="O111" s="8">
        <f>H111-SUM('Unplanned Builds'!H111,'Firm Builds'!H111)</f>
        <v>0</v>
      </c>
      <c r="P111" s="8">
        <f>I111-SUM('Unplanned Builds'!I111,'Firm Builds'!I111)</f>
        <v>0</v>
      </c>
      <c r="Q111" s="8">
        <f>J111-SUM('Unplanned Builds'!J111,'Firm Builds'!J111)</f>
        <v>0</v>
      </c>
    </row>
    <row r="112" spans="2:17" s="95" customFormat="1" x14ac:dyDescent="0.25">
      <c r="C112" s="96" t="s">
        <v>19</v>
      </c>
      <c r="D112" s="77">
        <v>0</v>
      </c>
      <c r="E112" s="77">
        <v>2.5999999999999999E-2</v>
      </c>
      <c r="F112" s="77">
        <v>1.117</v>
      </c>
      <c r="G112" s="77">
        <v>0</v>
      </c>
      <c r="H112" s="77">
        <v>0</v>
      </c>
      <c r="I112" s="77">
        <v>0</v>
      </c>
      <c r="K112" s="8">
        <f>D112-SUM('Unplanned Builds'!D112,'Firm Builds'!D112)</f>
        <v>0</v>
      </c>
      <c r="L112" s="8">
        <f>E112-SUM('Unplanned Builds'!E112,'Firm Builds'!E112)</f>
        <v>0</v>
      </c>
      <c r="M112" s="8">
        <f>F112-SUM('Unplanned Builds'!F112,'Firm Builds'!F112)</f>
        <v>0</v>
      </c>
      <c r="N112" s="8">
        <f>G112-SUM('Unplanned Builds'!G112,'Firm Builds'!G112)</f>
        <v>0</v>
      </c>
      <c r="O112" s="8">
        <f>H112-SUM('Unplanned Builds'!H112,'Firm Builds'!H112)</f>
        <v>0</v>
      </c>
      <c r="P112" s="8">
        <f>I112-SUM('Unplanned Builds'!I112,'Firm Builds'!I112)</f>
        <v>0</v>
      </c>
      <c r="Q112" s="8">
        <f>J112-SUM('Unplanned Builds'!J112,'Firm Builds'!J112)</f>
        <v>0</v>
      </c>
    </row>
    <row r="113" spans="2:17" s="95" customFormat="1" x14ac:dyDescent="0.25">
      <c r="C113" s="96" t="s">
        <v>12</v>
      </c>
      <c r="D113" s="77">
        <v>0</v>
      </c>
      <c r="E113" s="77">
        <v>0</v>
      </c>
      <c r="F113" s="77">
        <v>0</v>
      </c>
      <c r="G113" s="77">
        <v>3.3340000000000001</v>
      </c>
      <c r="H113" s="77">
        <v>1.1000000000000001</v>
      </c>
      <c r="I113" s="77">
        <v>0</v>
      </c>
      <c r="K113" s="8">
        <f>D113-SUM('Unplanned Builds'!D113,'Firm Builds'!D113)</f>
        <v>0</v>
      </c>
      <c r="L113" s="8">
        <f>E113-SUM('Unplanned Builds'!E113,'Firm Builds'!E113)</f>
        <v>0</v>
      </c>
      <c r="M113" s="8">
        <f>F113-SUM('Unplanned Builds'!F113,'Firm Builds'!F113)</f>
        <v>0</v>
      </c>
      <c r="N113" s="8">
        <f>G113-SUM('Unplanned Builds'!G113,'Firm Builds'!G113)</f>
        <v>0</v>
      </c>
      <c r="O113" s="8">
        <f>H113-SUM('Unplanned Builds'!H113,'Firm Builds'!H113)</f>
        <v>0</v>
      </c>
      <c r="P113" s="8">
        <f>I113-SUM('Unplanned Builds'!I113,'Firm Builds'!I113)</f>
        <v>0</v>
      </c>
      <c r="Q113" s="8">
        <f>J113-SUM('Unplanned Builds'!J113,'Firm Builds'!J113)</f>
        <v>0</v>
      </c>
    </row>
    <row r="114" spans="2:17" s="95" customFormat="1" ht="15.75" thickBot="1" x14ac:dyDescent="0.3">
      <c r="B114" s="58"/>
      <c r="C114" s="58" t="s">
        <v>20</v>
      </c>
      <c r="D114" s="77">
        <v>1.774616</v>
      </c>
      <c r="E114" s="77">
        <v>0.81275017300000008</v>
      </c>
      <c r="F114" s="77">
        <v>1.534785786</v>
      </c>
      <c r="G114" s="77">
        <v>4.1840000000000002</v>
      </c>
      <c r="H114" s="77">
        <v>1.3</v>
      </c>
      <c r="I114" s="77">
        <v>0</v>
      </c>
      <c r="K114" s="8">
        <f>D114-SUM('Unplanned Builds'!D114,'Firm Builds'!D114)</f>
        <v>0</v>
      </c>
      <c r="L114" s="8">
        <f>E114-SUM('Unplanned Builds'!E114,'Firm Builds'!E114)</f>
        <v>0</v>
      </c>
      <c r="M114" s="8">
        <f>F114-SUM('Unplanned Builds'!F114,'Firm Builds'!F114)</f>
        <v>0</v>
      </c>
      <c r="N114" s="8">
        <f>G114-SUM('Unplanned Builds'!G114,'Firm Builds'!G114)</f>
        <v>0</v>
      </c>
      <c r="O114" s="8">
        <f>H114-SUM('Unplanned Builds'!H114,'Firm Builds'!H114)</f>
        <v>0</v>
      </c>
      <c r="P114" s="8">
        <f>I114-SUM('Unplanned Builds'!I114,'Firm Builds'!I114)</f>
        <v>0</v>
      </c>
      <c r="Q114" s="8">
        <f>J114-SUM('Unplanned Builds'!J114,'Firm Builds'!J114)</f>
        <v>0</v>
      </c>
    </row>
    <row r="115" spans="2:17" s="95" customFormat="1" x14ac:dyDescent="0.25">
      <c r="B115" s="38" t="s">
        <v>107</v>
      </c>
      <c r="C115" s="95" t="s">
        <v>9</v>
      </c>
      <c r="D115" s="76">
        <v>1.488</v>
      </c>
      <c r="E115" s="76">
        <v>4.4999999999999998E-2</v>
      </c>
      <c r="F115" s="76">
        <v>0.624</v>
      </c>
      <c r="G115" s="76">
        <v>0.57499999999999996</v>
      </c>
      <c r="H115" s="76">
        <v>0</v>
      </c>
      <c r="I115" s="76">
        <v>0</v>
      </c>
      <c r="K115" s="8">
        <f>D115-SUM('Unplanned Builds'!D115,'Firm Builds'!D115)</f>
        <v>0</v>
      </c>
      <c r="L115" s="8">
        <f>E115-SUM('Unplanned Builds'!E115,'Firm Builds'!E115)</f>
        <v>0</v>
      </c>
      <c r="M115" s="8">
        <f>F115-SUM('Unplanned Builds'!F115,'Firm Builds'!F115)</f>
        <v>0</v>
      </c>
      <c r="N115" s="8">
        <f>G115-SUM('Unplanned Builds'!G115,'Firm Builds'!G115)</f>
        <v>0</v>
      </c>
      <c r="O115" s="8">
        <f>H115-SUM('Unplanned Builds'!H115,'Firm Builds'!H115)</f>
        <v>0</v>
      </c>
      <c r="P115" s="8">
        <f>I115-SUM('Unplanned Builds'!I115,'Firm Builds'!I115)</f>
        <v>0</v>
      </c>
      <c r="Q115" s="8">
        <f>J115-SUM('Unplanned Builds'!J115,'Firm Builds'!J115)</f>
        <v>0</v>
      </c>
    </row>
    <row r="116" spans="2:17" s="95" customFormat="1" x14ac:dyDescent="0.25">
      <c r="B116" s="38"/>
      <c r="C116" s="95" t="s">
        <v>88</v>
      </c>
      <c r="D116" s="77">
        <v>0</v>
      </c>
      <c r="E116" s="77">
        <v>0</v>
      </c>
      <c r="F116" s="77">
        <v>0</v>
      </c>
      <c r="G116" s="77">
        <v>0</v>
      </c>
      <c r="H116" s="77">
        <v>0</v>
      </c>
      <c r="I116" s="77">
        <v>0</v>
      </c>
      <c r="K116" s="8">
        <f>D116-SUM('Unplanned Builds'!D116,'Firm Builds'!D116)</f>
        <v>0</v>
      </c>
      <c r="L116" s="8">
        <f>E116-SUM('Unplanned Builds'!E116,'Firm Builds'!E116)</f>
        <v>0</v>
      </c>
      <c r="M116" s="8">
        <f>F116-SUM('Unplanned Builds'!F116,'Firm Builds'!F116)</f>
        <v>0</v>
      </c>
      <c r="N116" s="8">
        <f>G116-SUM('Unplanned Builds'!G116,'Firm Builds'!G116)</f>
        <v>0</v>
      </c>
      <c r="O116" s="8">
        <f>H116-SUM('Unplanned Builds'!H116,'Firm Builds'!H116)</f>
        <v>0</v>
      </c>
      <c r="P116" s="8">
        <f>I116-SUM('Unplanned Builds'!I116,'Firm Builds'!I116)</f>
        <v>0</v>
      </c>
      <c r="Q116" s="8">
        <f>J116-SUM('Unplanned Builds'!J116,'Firm Builds'!J116)</f>
        <v>0</v>
      </c>
    </row>
    <row r="117" spans="2:17" s="95" customFormat="1" x14ac:dyDescent="0.25">
      <c r="C117" s="95" t="s">
        <v>10</v>
      </c>
      <c r="D117" s="77">
        <v>3.0380000000000003</v>
      </c>
      <c r="E117" s="77">
        <v>0.34499999999999997</v>
      </c>
      <c r="F117" s="77">
        <v>0</v>
      </c>
      <c r="G117" s="77">
        <v>0</v>
      </c>
      <c r="H117" s="77">
        <v>0</v>
      </c>
      <c r="I117" s="77">
        <v>0</v>
      </c>
      <c r="K117" s="8">
        <f>D117-SUM('Unplanned Builds'!D117,'Firm Builds'!D117)</f>
        <v>0</v>
      </c>
      <c r="L117" s="8">
        <f>E117-SUM('Unplanned Builds'!E117,'Firm Builds'!E117)</f>
        <v>0</v>
      </c>
      <c r="M117" s="8">
        <f>F117-SUM('Unplanned Builds'!F117,'Firm Builds'!F117)</f>
        <v>0</v>
      </c>
      <c r="N117" s="8">
        <f>G117-SUM('Unplanned Builds'!G117,'Firm Builds'!G117)</f>
        <v>0</v>
      </c>
      <c r="O117" s="8">
        <f>H117-SUM('Unplanned Builds'!H117,'Firm Builds'!H117)</f>
        <v>0</v>
      </c>
      <c r="P117" s="8">
        <f>I117-SUM('Unplanned Builds'!I117,'Firm Builds'!I117)</f>
        <v>0</v>
      </c>
      <c r="Q117" s="8">
        <f>J117-SUM('Unplanned Builds'!J117,'Firm Builds'!J117)</f>
        <v>0</v>
      </c>
    </row>
    <row r="118" spans="2:17" s="95" customFormat="1" x14ac:dyDescent="0.25">
      <c r="C118" s="95" t="s">
        <v>14</v>
      </c>
      <c r="D118" s="77">
        <v>1.212</v>
      </c>
      <c r="E118" s="77">
        <v>0.73698733100000002</v>
      </c>
      <c r="F118" s="77">
        <v>0.438</v>
      </c>
      <c r="G118" s="77">
        <v>0</v>
      </c>
      <c r="H118" s="77">
        <v>0.41683728200000003</v>
      </c>
      <c r="I118" s="77">
        <v>0</v>
      </c>
      <c r="K118" s="8">
        <f>D118-SUM('Unplanned Builds'!D118,'Firm Builds'!D118)</f>
        <v>0</v>
      </c>
      <c r="L118" s="8">
        <f>E118-SUM('Unplanned Builds'!E118,'Firm Builds'!E118)</f>
        <v>0</v>
      </c>
      <c r="M118" s="8">
        <f>F118-SUM('Unplanned Builds'!F118,'Firm Builds'!F118)</f>
        <v>0</v>
      </c>
      <c r="N118" s="8">
        <f>G118-SUM('Unplanned Builds'!G118,'Firm Builds'!G118)</f>
        <v>0</v>
      </c>
      <c r="O118" s="8">
        <f>H118-SUM('Unplanned Builds'!H118,'Firm Builds'!H118)</f>
        <v>0</v>
      </c>
      <c r="P118" s="8">
        <f>I118-SUM('Unplanned Builds'!I118,'Firm Builds'!I118)</f>
        <v>0</v>
      </c>
      <c r="Q118" s="8">
        <f>J118-SUM('Unplanned Builds'!J118,'Firm Builds'!J118)</f>
        <v>0</v>
      </c>
    </row>
    <row r="119" spans="2:17" s="95" customFormat="1" x14ac:dyDescent="0.25">
      <c r="C119" s="96" t="s">
        <v>82</v>
      </c>
      <c r="D119" s="77">
        <v>0</v>
      </c>
      <c r="E119" s="77">
        <v>0</v>
      </c>
      <c r="F119" s="77">
        <v>0</v>
      </c>
      <c r="G119" s="77">
        <v>0</v>
      </c>
      <c r="H119" s="77">
        <v>0</v>
      </c>
      <c r="I119" s="77">
        <v>0</v>
      </c>
      <c r="K119" s="8">
        <f>D119-SUM('Unplanned Builds'!D119,'Firm Builds'!D119)</f>
        <v>0</v>
      </c>
      <c r="L119" s="8">
        <f>E119-SUM('Unplanned Builds'!E119,'Firm Builds'!E119)</f>
        <v>0</v>
      </c>
      <c r="M119" s="8">
        <f>F119-SUM('Unplanned Builds'!F119,'Firm Builds'!F119)</f>
        <v>0</v>
      </c>
      <c r="N119" s="8">
        <f>G119-SUM('Unplanned Builds'!G119,'Firm Builds'!G119)</f>
        <v>0</v>
      </c>
      <c r="O119" s="8">
        <f>H119-SUM('Unplanned Builds'!H119,'Firm Builds'!H119)</f>
        <v>0</v>
      </c>
      <c r="P119" s="8">
        <f>I119-SUM('Unplanned Builds'!I119,'Firm Builds'!I119)</f>
        <v>0</v>
      </c>
      <c r="Q119" s="8">
        <f>J119-SUM('Unplanned Builds'!J119,'Firm Builds'!J119)</f>
        <v>0</v>
      </c>
    </row>
    <row r="120" spans="2:17" s="95" customFormat="1" x14ac:dyDescent="0.25">
      <c r="C120" s="96" t="s">
        <v>83</v>
      </c>
      <c r="D120" s="77"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K120" s="8">
        <f>D120-SUM('Unplanned Builds'!D120,'Firm Builds'!D120)</f>
        <v>0</v>
      </c>
      <c r="L120" s="8">
        <f>E120-SUM('Unplanned Builds'!E120,'Firm Builds'!E120)</f>
        <v>0</v>
      </c>
      <c r="M120" s="8">
        <f>F120-SUM('Unplanned Builds'!F120,'Firm Builds'!F120)</f>
        <v>0</v>
      </c>
      <c r="N120" s="8">
        <f>G120-SUM('Unplanned Builds'!G120,'Firm Builds'!G120)</f>
        <v>0</v>
      </c>
      <c r="O120" s="8">
        <f>H120-SUM('Unplanned Builds'!H120,'Firm Builds'!H120)</f>
        <v>0</v>
      </c>
      <c r="P120" s="8">
        <f>I120-SUM('Unplanned Builds'!I120,'Firm Builds'!I120)</f>
        <v>0</v>
      </c>
      <c r="Q120" s="8">
        <f>J120-SUM('Unplanned Builds'!J120,'Firm Builds'!J120)</f>
        <v>0</v>
      </c>
    </row>
    <row r="121" spans="2:17" s="95" customFormat="1" x14ac:dyDescent="0.25">
      <c r="C121" s="96" t="s">
        <v>31</v>
      </c>
      <c r="D121" s="77">
        <v>2.6079379999999999</v>
      </c>
      <c r="E121" s="77">
        <v>3.0506213289999997</v>
      </c>
      <c r="F121" s="77">
        <v>4.8838730249999998</v>
      </c>
      <c r="G121" s="77">
        <v>1.24</v>
      </c>
      <c r="H121" s="77">
        <v>1.1439999999999999</v>
      </c>
      <c r="I121" s="77">
        <v>1.914020203</v>
      </c>
      <c r="K121" s="8">
        <f>D121-SUM('Unplanned Builds'!D121,'Firm Builds'!D121)</f>
        <v>0</v>
      </c>
      <c r="L121" s="8">
        <f>E121-SUM('Unplanned Builds'!E121,'Firm Builds'!E121)</f>
        <v>0</v>
      </c>
      <c r="M121" s="8">
        <f>F121-SUM('Unplanned Builds'!F121,'Firm Builds'!F121)</f>
        <v>0</v>
      </c>
      <c r="N121" s="8">
        <f>G121-SUM('Unplanned Builds'!G121,'Firm Builds'!G121)</f>
        <v>0</v>
      </c>
      <c r="O121" s="8">
        <f>H121-SUM('Unplanned Builds'!H121,'Firm Builds'!H121)</f>
        <v>0</v>
      </c>
      <c r="P121" s="8">
        <f>I121-SUM('Unplanned Builds'!I121,'Firm Builds'!I121)</f>
        <v>0</v>
      </c>
      <c r="Q121" s="8">
        <f>J121-SUM('Unplanned Builds'!J121,'Firm Builds'!J121)</f>
        <v>0</v>
      </c>
    </row>
    <row r="122" spans="2:17" s="95" customFormat="1" x14ac:dyDescent="0.25">
      <c r="C122" s="96" t="s">
        <v>17</v>
      </c>
      <c r="D122" s="77">
        <v>0</v>
      </c>
      <c r="E122" s="77">
        <v>0</v>
      </c>
      <c r="F122" s="77">
        <v>0</v>
      </c>
      <c r="G122" s="77">
        <v>0</v>
      </c>
      <c r="H122" s="77">
        <v>0</v>
      </c>
      <c r="I122" s="77">
        <v>0</v>
      </c>
      <c r="K122" s="8">
        <f>D122-SUM('Unplanned Builds'!D122,'Firm Builds'!D122)</f>
        <v>0</v>
      </c>
      <c r="L122" s="8">
        <f>E122-SUM('Unplanned Builds'!E122,'Firm Builds'!E122)</f>
        <v>0</v>
      </c>
      <c r="M122" s="8">
        <f>F122-SUM('Unplanned Builds'!F122,'Firm Builds'!F122)</f>
        <v>0</v>
      </c>
      <c r="N122" s="8">
        <f>G122-SUM('Unplanned Builds'!G122,'Firm Builds'!G122)</f>
        <v>0</v>
      </c>
      <c r="O122" s="8">
        <f>H122-SUM('Unplanned Builds'!H122,'Firm Builds'!H122)</f>
        <v>0</v>
      </c>
      <c r="P122" s="8">
        <f>I122-SUM('Unplanned Builds'!I122,'Firm Builds'!I122)</f>
        <v>0</v>
      </c>
      <c r="Q122" s="8">
        <f>J122-SUM('Unplanned Builds'!J122,'Firm Builds'!J122)</f>
        <v>0</v>
      </c>
    </row>
    <row r="123" spans="2:17" s="95" customFormat="1" x14ac:dyDescent="0.25">
      <c r="C123" s="96" t="s">
        <v>18</v>
      </c>
      <c r="D123" s="77">
        <v>0.13700000000000001</v>
      </c>
      <c r="E123" s="77">
        <v>4.4999999999999998E-2</v>
      </c>
      <c r="F123" s="77">
        <v>0</v>
      </c>
      <c r="G123" s="77">
        <v>4.0000000000000001E-3</v>
      </c>
      <c r="H123" s="77">
        <v>0</v>
      </c>
      <c r="I123" s="77">
        <v>0</v>
      </c>
      <c r="K123" s="8">
        <f>D123-SUM('Unplanned Builds'!D123,'Firm Builds'!D123)</f>
        <v>0</v>
      </c>
      <c r="L123" s="8">
        <f>E123-SUM('Unplanned Builds'!E123,'Firm Builds'!E123)</f>
        <v>0</v>
      </c>
      <c r="M123" s="8">
        <f>F123-SUM('Unplanned Builds'!F123,'Firm Builds'!F123)</f>
        <v>0</v>
      </c>
      <c r="N123" s="8">
        <f>G123-SUM('Unplanned Builds'!G123,'Firm Builds'!G123)</f>
        <v>0</v>
      </c>
      <c r="O123" s="8">
        <f>H123-SUM('Unplanned Builds'!H123,'Firm Builds'!H123)</f>
        <v>0</v>
      </c>
      <c r="P123" s="8">
        <f>I123-SUM('Unplanned Builds'!I123,'Firm Builds'!I123)</f>
        <v>0</v>
      </c>
      <c r="Q123" s="8">
        <f>J123-SUM('Unplanned Builds'!J123,'Firm Builds'!J123)</f>
        <v>0</v>
      </c>
    </row>
    <row r="124" spans="2:17" s="95" customFormat="1" x14ac:dyDescent="0.25">
      <c r="C124" s="96" t="s">
        <v>19</v>
      </c>
      <c r="D124" s="77">
        <v>3.5999999999999997E-2</v>
      </c>
      <c r="E124" s="77">
        <v>0</v>
      </c>
      <c r="F124" s="77">
        <v>0</v>
      </c>
      <c r="G124" s="77">
        <v>0</v>
      </c>
      <c r="H124" s="77">
        <v>0</v>
      </c>
      <c r="I124" s="77">
        <v>0</v>
      </c>
      <c r="K124" s="8">
        <f>D124-SUM('Unplanned Builds'!D124,'Firm Builds'!D124)</f>
        <v>0</v>
      </c>
      <c r="L124" s="8">
        <f>E124-SUM('Unplanned Builds'!E124,'Firm Builds'!E124)</f>
        <v>0</v>
      </c>
      <c r="M124" s="8">
        <f>F124-SUM('Unplanned Builds'!F124,'Firm Builds'!F124)</f>
        <v>0</v>
      </c>
      <c r="N124" s="8">
        <f>G124-SUM('Unplanned Builds'!G124,'Firm Builds'!G124)</f>
        <v>0</v>
      </c>
      <c r="O124" s="8">
        <f>H124-SUM('Unplanned Builds'!H124,'Firm Builds'!H124)</f>
        <v>0</v>
      </c>
      <c r="P124" s="8">
        <f>I124-SUM('Unplanned Builds'!I124,'Firm Builds'!I124)</f>
        <v>0</v>
      </c>
      <c r="Q124" s="8">
        <f>J124-SUM('Unplanned Builds'!J124,'Firm Builds'!J124)</f>
        <v>0</v>
      </c>
    </row>
    <row r="125" spans="2:17" s="95" customFormat="1" x14ac:dyDescent="0.25">
      <c r="C125" s="96" t="s">
        <v>12</v>
      </c>
      <c r="D125" s="77">
        <v>0</v>
      </c>
      <c r="E125" s="77">
        <v>0</v>
      </c>
      <c r="F125" s="77">
        <v>0</v>
      </c>
      <c r="G125" s="77">
        <v>0</v>
      </c>
      <c r="H125" s="77">
        <v>0</v>
      </c>
      <c r="I125" s="77">
        <v>0</v>
      </c>
      <c r="K125" s="8">
        <f>D125-SUM('Unplanned Builds'!D125,'Firm Builds'!D125)</f>
        <v>0</v>
      </c>
      <c r="L125" s="8">
        <f>E125-SUM('Unplanned Builds'!E125,'Firm Builds'!E125)</f>
        <v>0</v>
      </c>
      <c r="M125" s="8">
        <f>F125-SUM('Unplanned Builds'!F125,'Firm Builds'!F125)</f>
        <v>0</v>
      </c>
      <c r="N125" s="8">
        <f>G125-SUM('Unplanned Builds'!G125,'Firm Builds'!G125)</f>
        <v>0</v>
      </c>
      <c r="O125" s="8">
        <f>H125-SUM('Unplanned Builds'!H125,'Firm Builds'!H125)</f>
        <v>0</v>
      </c>
      <c r="P125" s="8">
        <f>I125-SUM('Unplanned Builds'!I125,'Firm Builds'!I125)</f>
        <v>0</v>
      </c>
      <c r="Q125" s="8">
        <f>J125-SUM('Unplanned Builds'!J125,'Firm Builds'!J125)</f>
        <v>0</v>
      </c>
    </row>
    <row r="126" spans="2:17" s="95" customFormat="1" ht="15.75" thickBot="1" x14ac:dyDescent="0.3">
      <c r="B126" s="58"/>
      <c r="C126" s="58" t="s">
        <v>20</v>
      </c>
      <c r="D126" s="169">
        <v>8.5189380000000003</v>
      </c>
      <c r="E126" s="169">
        <v>4.2226086599999997</v>
      </c>
      <c r="F126" s="169">
        <v>5.9458730250000009</v>
      </c>
      <c r="G126" s="169">
        <v>1.819</v>
      </c>
      <c r="H126" s="169">
        <v>1.560837282</v>
      </c>
      <c r="I126" s="169">
        <v>1.914020203</v>
      </c>
      <c r="K126" s="8">
        <f>D126-SUM('Unplanned Builds'!D126,'Firm Builds'!D126)</f>
        <v>0</v>
      </c>
      <c r="L126" s="8">
        <f>E126-SUM('Unplanned Builds'!E126,'Firm Builds'!E126)</f>
        <v>0</v>
      </c>
      <c r="M126" s="8">
        <f>F126-SUM('Unplanned Builds'!F126,'Firm Builds'!F126)</f>
        <v>0</v>
      </c>
      <c r="N126" s="8">
        <f>G126-SUM('Unplanned Builds'!G126,'Firm Builds'!G126)</f>
        <v>0</v>
      </c>
      <c r="O126" s="8">
        <f>H126-SUM('Unplanned Builds'!H126,'Firm Builds'!H126)</f>
        <v>0</v>
      </c>
      <c r="P126" s="8">
        <f>I126-SUM('Unplanned Builds'!I126,'Firm Builds'!I126)</f>
        <v>0</v>
      </c>
      <c r="Q126" s="8">
        <f>J126-SUM('Unplanned Builds'!J126,'Firm Builds'!J126)</f>
        <v>0</v>
      </c>
    </row>
    <row r="127" spans="2:17" s="95" customFormat="1" x14ac:dyDescent="0.25">
      <c r="B127" s="38" t="s">
        <v>106</v>
      </c>
      <c r="C127" s="95" t="s">
        <v>9</v>
      </c>
      <c r="D127" s="76">
        <v>0</v>
      </c>
      <c r="E127" s="76">
        <v>1.4379999999999999</v>
      </c>
      <c r="F127" s="76">
        <v>0.76800000000000002</v>
      </c>
      <c r="G127" s="76">
        <v>0</v>
      </c>
      <c r="H127" s="76">
        <v>0</v>
      </c>
      <c r="I127" s="76">
        <v>0</v>
      </c>
      <c r="K127" s="8">
        <f>D127-SUM('Unplanned Builds'!D127,'Firm Builds'!D127)</f>
        <v>0</v>
      </c>
      <c r="L127" s="8">
        <f>E127-SUM('Unplanned Builds'!E127,'Firm Builds'!E127)</f>
        <v>0</v>
      </c>
      <c r="M127" s="8">
        <f>F127-SUM('Unplanned Builds'!F127,'Firm Builds'!F127)</f>
        <v>0</v>
      </c>
      <c r="N127" s="8">
        <f>G127-SUM('Unplanned Builds'!G127,'Firm Builds'!G127)</f>
        <v>0</v>
      </c>
      <c r="O127" s="8">
        <f>H127-SUM('Unplanned Builds'!H127,'Firm Builds'!H127)</f>
        <v>0</v>
      </c>
      <c r="P127" s="8">
        <f>I127-SUM('Unplanned Builds'!I127,'Firm Builds'!I127)</f>
        <v>0</v>
      </c>
      <c r="Q127" s="8">
        <f>J127-SUM('Unplanned Builds'!J127,'Firm Builds'!J127)</f>
        <v>0</v>
      </c>
    </row>
    <row r="128" spans="2:17" s="95" customFormat="1" x14ac:dyDescent="0.25">
      <c r="B128" s="38"/>
      <c r="C128" s="95" t="s">
        <v>88</v>
      </c>
      <c r="D128" s="77">
        <v>0</v>
      </c>
      <c r="E128" s="77">
        <v>0</v>
      </c>
      <c r="F128" s="77">
        <v>0</v>
      </c>
      <c r="G128" s="77">
        <v>0</v>
      </c>
      <c r="H128" s="77">
        <v>0</v>
      </c>
      <c r="I128" s="77">
        <v>0</v>
      </c>
      <c r="K128" s="8">
        <f>D128-SUM('Unplanned Builds'!D128,'Firm Builds'!D128)</f>
        <v>0</v>
      </c>
      <c r="L128" s="8">
        <f>E128-SUM('Unplanned Builds'!E128,'Firm Builds'!E128)</f>
        <v>0</v>
      </c>
      <c r="M128" s="8">
        <f>F128-SUM('Unplanned Builds'!F128,'Firm Builds'!F128)</f>
        <v>0</v>
      </c>
      <c r="N128" s="8">
        <f>G128-SUM('Unplanned Builds'!G128,'Firm Builds'!G128)</f>
        <v>0</v>
      </c>
      <c r="O128" s="8">
        <f>H128-SUM('Unplanned Builds'!H128,'Firm Builds'!H128)</f>
        <v>0</v>
      </c>
      <c r="P128" s="8">
        <f>I128-SUM('Unplanned Builds'!I128,'Firm Builds'!I128)</f>
        <v>0</v>
      </c>
      <c r="Q128" s="8">
        <f>J128-SUM('Unplanned Builds'!J128,'Firm Builds'!J128)</f>
        <v>0</v>
      </c>
    </row>
    <row r="129" spans="2:17" s="95" customFormat="1" x14ac:dyDescent="0.25">
      <c r="C129" s="95" t="s">
        <v>10</v>
      </c>
      <c r="D129" s="77">
        <v>0</v>
      </c>
      <c r="E129" s="77">
        <v>1.7000000000000001E-2</v>
      </c>
      <c r="F129" s="77">
        <v>0</v>
      </c>
      <c r="G129" s="77">
        <v>0</v>
      </c>
      <c r="H129" s="77">
        <v>0</v>
      </c>
      <c r="I129" s="77">
        <v>0</v>
      </c>
      <c r="K129" s="8">
        <f>D129-SUM('Unplanned Builds'!D129,'Firm Builds'!D129)</f>
        <v>0</v>
      </c>
      <c r="L129" s="8">
        <f>E129-SUM('Unplanned Builds'!E129,'Firm Builds'!E129)</f>
        <v>0</v>
      </c>
      <c r="M129" s="8">
        <f>F129-SUM('Unplanned Builds'!F129,'Firm Builds'!F129)</f>
        <v>0</v>
      </c>
      <c r="N129" s="8">
        <f>G129-SUM('Unplanned Builds'!G129,'Firm Builds'!G129)</f>
        <v>0</v>
      </c>
      <c r="O129" s="8">
        <f>H129-SUM('Unplanned Builds'!H129,'Firm Builds'!H129)</f>
        <v>0</v>
      </c>
      <c r="P129" s="8">
        <f>I129-SUM('Unplanned Builds'!I129,'Firm Builds'!I129)</f>
        <v>0</v>
      </c>
      <c r="Q129" s="8">
        <f>J129-SUM('Unplanned Builds'!J129,'Firm Builds'!J129)</f>
        <v>0</v>
      </c>
    </row>
    <row r="130" spans="2:17" s="95" customFormat="1" x14ac:dyDescent="0.25">
      <c r="C130" s="95" t="s">
        <v>14</v>
      </c>
      <c r="D130" s="77">
        <v>1.069</v>
      </c>
      <c r="E130" s="77">
        <v>0</v>
      </c>
      <c r="F130" s="77">
        <v>0</v>
      </c>
      <c r="G130" s="77">
        <v>0</v>
      </c>
      <c r="H130" s="77">
        <v>0</v>
      </c>
      <c r="I130" s="77">
        <v>0</v>
      </c>
      <c r="K130" s="8">
        <f>D130-SUM('Unplanned Builds'!D130,'Firm Builds'!D130)</f>
        <v>0</v>
      </c>
      <c r="L130" s="8">
        <f>E130-SUM('Unplanned Builds'!E130,'Firm Builds'!E130)</f>
        <v>0</v>
      </c>
      <c r="M130" s="8">
        <f>F130-SUM('Unplanned Builds'!F130,'Firm Builds'!F130)</f>
        <v>0</v>
      </c>
      <c r="N130" s="8">
        <f>G130-SUM('Unplanned Builds'!G130,'Firm Builds'!G130)</f>
        <v>0</v>
      </c>
      <c r="O130" s="8">
        <f>H130-SUM('Unplanned Builds'!H130,'Firm Builds'!H130)</f>
        <v>0</v>
      </c>
      <c r="P130" s="8">
        <f>I130-SUM('Unplanned Builds'!I130,'Firm Builds'!I130)</f>
        <v>0</v>
      </c>
      <c r="Q130" s="8">
        <f>J130-SUM('Unplanned Builds'!J130,'Firm Builds'!J130)</f>
        <v>0</v>
      </c>
    </row>
    <row r="131" spans="2:17" s="95" customFormat="1" x14ac:dyDescent="0.25">
      <c r="C131" s="96" t="s">
        <v>82</v>
      </c>
      <c r="D131" s="77">
        <v>0.9</v>
      </c>
      <c r="E131" s="77">
        <v>0</v>
      </c>
      <c r="F131" s="77">
        <v>1.165</v>
      </c>
      <c r="G131" s="77">
        <v>0</v>
      </c>
      <c r="H131" s="77">
        <v>0</v>
      </c>
      <c r="I131" s="77">
        <v>0</v>
      </c>
      <c r="K131" s="8">
        <f>D131-SUM('Unplanned Builds'!D131,'Firm Builds'!D131)</f>
        <v>0</v>
      </c>
      <c r="L131" s="8">
        <f>E131-SUM('Unplanned Builds'!E131,'Firm Builds'!E131)</f>
        <v>0</v>
      </c>
      <c r="M131" s="8">
        <f>F131-SUM('Unplanned Builds'!F131,'Firm Builds'!F131)</f>
        <v>0</v>
      </c>
      <c r="N131" s="8">
        <f>G131-SUM('Unplanned Builds'!G131,'Firm Builds'!G131)</f>
        <v>0</v>
      </c>
      <c r="O131" s="8">
        <f>H131-SUM('Unplanned Builds'!H131,'Firm Builds'!H131)</f>
        <v>0</v>
      </c>
      <c r="P131" s="8">
        <f>I131-SUM('Unplanned Builds'!I131,'Firm Builds'!I131)</f>
        <v>0</v>
      </c>
      <c r="Q131" s="8">
        <f>J131-SUM('Unplanned Builds'!J131,'Firm Builds'!J131)</f>
        <v>0</v>
      </c>
    </row>
    <row r="132" spans="2:17" s="95" customFormat="1" x14ac:dyDescent="0.25">
      <c r="C132" s="96" t="s">
        <v>83</v>
      </c>
      <c r="D132" s="77">
        <v>0</v>
      </c>
      <c r="E132" s="77">
        <v>0</v>
      </c>
      <c r="F132" s="77">
        <v>0</v>
      </c>
      <c r="G132" s="77">
        <v>0</v>
      </c>
      <c r="H132" s="77">
        <v>0</v>
      </c>
      <c r="I132" s="77">
        <v>0</v>
      </c>
      <c r="K132" s="8">
        <f>D132-SUM('Unplanned Builds'!D132,'Firm Builds'!D132)</f>
        <v>0</v>
      </c>
      <c r="L132" s="8">
        <f>E132-SUM('Unplanned Builds'!E132,'Firm Builds'!E132)</f>
        <v>0</v>
      </c>
      <c r="M132" s="8">
        <f>F132-SUM('Unplanned Builds'!F132,'Firm Builds'!F132)</f>
        <v>0</v>
      </c>
      <c r="N132" s="8">
        <f>G132-SUM('Unplanned Builds'!G132,'Firm Builds'!G132)</f>
        <v>0</v>
      </c>
      <c r="O132" s="8">
        <f>H132-SUM('Unplanned Builds'!H132,'Firm Builds'!H132)</f>
        <v>0</v>
      </c>
      <c r="P132" s="8">
        <f>I132-SUM('Unplanned Builds'!I132,'Firm Builds'!I132)</f>
        <v>0</v>
      </c>
      <c r="Q132" s="8">
        <f>J132-SUM('Unplanned Builds'!J132,'Firm Builds'!J132)</f>
        <v>0</v>
      </c>
    </row>
    <row r="133" spans="2:17" s="95" customFormat="1" x14ac:dyDescent="0.25">
      <c r="C133" s="96" t="s">
        <v>31</v>
      </c>
      <c r="D133" s="77">
        <v>0.10100000000000001</v>
      </c>
      <c r="E133" s="77">
        <v>2E-3</v>
      </c>
      <c r="F133" s="77">
        <v>0</v>
      </c>
      <c r="G133" s="77">
        <v>0</v>
      </c>
      <c r="H133" s="77">
        <v>0</v>
      </c>
      <c r="I133" s="77">
        <v>0</v>
      </c>
      <c r="K133" s="8">
        <f>D133-SUM('Unplanned Builds'!D133,'Firm Builds'!D133)</f>
        <v>0</v>
      </c>
      <c r="L133" s="8">
        <f>E133-SUM('Unplanned Builds'!E133,'Firm Builds'!E133)</f>
        <v>0</v>
      </c>
      <c r="M133" s="8">
        <f>F133-SUM('Unplanned Builds'!F133,'Firm Builds'!F133)</f>
        <v>0</v>
      </c>
      <c r="N133" s="8">
        <f>G133-SUM('Unplanned Builds'!G133,'Firm Builds'!G133)</f>
        <v>0</v>
      </c>
      <c r="O133" s="8">
        <f>H133-SUM('Unplanned Builds'!H133,'Firm Builds'!H133)</f>
        <v>0</v>
      </c>
      <c r="P133" s="8">
        <f>I133-SUM('Unplanned Builds'!I133,'Firm Builds'!I133)</f>
        <v>0</v>
      </c>
      <c r="Q133" s="8">
        <f>J133-SUM('Unplanned Builds'!J133,'Firm Builds'!J133)</f>
        <v>0</v>
      </c>
    </row>
    <row r="134" spans="2:17" s="95" customFormat="1" x14ac:dyDescent="0.25">
      <c r="C134" s="96" t="s">
        <v>17</v>
      </c>
      <c r="D134" s="77">
        <v>0</v>
      </c>
      <c r="E134" s="77">
        <v>0</v>
      </c>
      <c r="F134" s="77">
        <v>0</v>
      </c>
      <c r="G134" s="77">
        <v>0</v>
      </c>
      <c r="H134" s="77">
        <v>0</v>
      </c>
      <c r="I134" s="77">
        <v>0</v>
      </c>
      <c r="K134" s="8">
        <f>D134-SUM('Unplanned Builds'!D134,'Firm Builds'!D134)</f>
        <v>0</v>
      </c>
      <c r="L134" s="8">
        <f>E134-SUM('Unplanned Builds'!E134,'Firm Builds'!E134)</f>
        <v>0</v>
      </c>
      <c r="M134" s="8">
        <f>F134-SUM('Unplanned Builds'!F134,'Firm Builds'!F134)</f>
        <v>0</v>
      </c>
      <c r="N134" s="8">
        <f>G134-SUM('Unplanned Builds'!G134,'Firm Builds'!G134)</f>
        <v>0</v>
      </c>
      <c r="O134" s="8">
        <f>H134-SUM('Unplanned Builds'!H134,'Firm Builds'!H134)</f>
        <v>0</v>
      </c>
      <c r="P134" s="8">
        <f>I134-SUM('Unplanned Builds'!I134,'Firm Builds'!I134)</f>
        <v>0</v>
      </c>
      <c r="Q134" s="8">
        <f>J134-SUM('Unplanned Builds'!J134,'Firm Builds'!J134)</f>
        <v>0</v>
      </c>
    </row>
    <row r="135" spans="2:17" s="95" customFormat="1" x14ac:dyDescent="0.25">
      <c r="C135" s="96" t="s">
        <v>18</v>
      </c>
      <c r="D135" s="77">
        <v>4.7E-2</v>
      </c>
      <c r="E135" s="77">
        <v>0.04</v>
      </c>
      <c r="F135" s="77">
        <v>0.02</v>
      </c>
      <c r="G135" s="77">
        <v>0</v>
      </c>
      <c r="H135" s="77">
        <v>0</v>
      </c>
      <c r="I135" s="77">
        <v>0</v>
      </c>
      <c r="K135" s="8">
        <f>D135-SUM('Unplanned Builds'!D135,'Firm Builds'!D135)</f>
        <v>0</v>
      </c>
      <c r="L135" s="8">
        <f>E135-SUM('Unplanned Builds'!E135,'Firm Builds'!E135)</f>
        <v>0</v>
      </c>
      <c r="M135" s="8">
        <f>F135-SUM('Unplanned Builds'!F135,'Firm Builds'!F135)</f>
        <v>0</v>
      </c>
      <c r="N135" s="8">
        <f>G135-SUM('Unplanned Builds'!G135,'Firm Builds'!G135)</f>
        <v>0</v>
      </c>
      <c r="O135" s="8">
        <f>H135-SUM('Unplanned Builds'!H135,'Firm Builds'!H135)</f>
        <v>0</v>
      </c>
      <c r="P135" s="8">
        <f>I135-SUM('Unplanned Builds'!I135,'Firm Builds'!I135)</f>
        <v>0</v>
      </c>
      <c r="Q135" s="8">
        <f>J135-SUM('Unplanned Builds'!J135,'Firm Builds'!J135)</f>
        <v>0</v>
      </c>
    </row>
    <row r="136" spans="2:17" s="95" customFormat="1" x14ac:dyDescent="0.25">
      <c r="C136" s="96" t="s">
        <v>19</v>
      </c>
      <c r="D136" s="77">
        <v>0</v>
      </c>
      <c r="E136" s="77">
        <v>0</v>
      </c>
      <c r="F136" s="77">
        <v>0.80900000000000005</v>
      </c>
      <c r="G136" s="77">
        <v>0</v>
      </c>
      <c r="H136" s="77">
        <v>0</v>
      </c>
      <c r="I136" s="77">
        <v>0</v>
      </c>
      <c r="K136" s="8">
        <f>D136-SUM('Unplanned Builds'!D136,'Firm Builds'!D136)</f>
        <v>0</v>
      </c>
      <c r="L136" s="8">
        <f>E136-SUM('Unplanned Builds'!E136,'Firm Builds'!E136)</f>
        <v>0</v>
      </c>
      <c r="M136" s="8">
        <f>F136-SUM('Unplanned Builds'!F136,'Firm Builds'!F136)</f>
        <v>0</v>
      </c>
      <c r="N136" s="8">
        <f>G136-SUM('Unplanned Builds'!G136,'Firm Builds'!G136)</f>
        <v>0</v>
      </c>
      <c r="O136" s="8">
        <f>H136-SUM('Unplanned Builds'!H136,'Firm Builds'!H136)</f>
        <v>0</v>
      </c>
      <c r="P136" s="8">
        <f>I136-SUM('Unplanned Builds'!I136,'Firm Builds'!I136)</f>
        <v>0</v>
      </c>
      <c r="Q136" s="8">
        <f>J136-SUM('Unplanned Builds'!J136,'Firm Builds'!J136)</f>
        <v>0</v>
      </c>
    </row>
    <row r="137" spans="2:17" s="95" customFormat="1" x14ac:dyDescent="0.25">
      <c r="C137" s="96" t="s">
        <v>12</v>
      </c>
      <c r="D137" s="77">
        <v>0</v>
      </c>
      <c r="E137" s="77">
        <v>0</v>
      </c>
      <c r="F137" s="77">
        <v>0</v>
      </c>
      <c r="G137" s="77">
        <v>0</v>
      </c>
      <c r="H137" s="77">
        <v>0</v>
      </c>
      <c r="I137" s="77">
        <v>0</v>
      </c>
      <c r="K137" s="8">
        <f>D137-SUM('Unplanned Builds'!D137,'Firm Builds'!D137)</f>
        <v>0</v>
      </c>
      <c r="L137" s="8">
        <f>E137-SUM('Unplanned Builds'!E137,'Firm Builds'!E137)</f>
        <v>0</v>
      </c>
      <c r="M137" s="8">
        <f>F137-SUM('Unplanned Builds'!F137,'Firm Builds'!F137)</f>
        <v>0</v>
      </c>
      <c r="N137" s="8">
        <f>G137-SUM('Unplanned Builds'!G137,'Firm Builds'!G137)</f>
        <v>0</v>
      </c>
      <c r="O137" s="8">
        <f>H137-SUM('Unplanned Builds'!H137,'Firm Builds'!H137)</f>
        <v>0</v>
      </c>
      <c r="P137" s="8">
        <f>I137-SUM('Unplanned Builds'!I137,'Firm Builds'!I137)</f>
        <v>0</v>
      </c>
      <c r="Q137" s="8">
        <f>J137-SUM('Unplanned Builds'!J137,'Firm Builds'!J137)</f>
        <v>0</v>
      </c>
    </row>
    <row r="138" spans="2:17" s="95" customFormat="1" ht="15.75" thickBot="1" x14ac:dyDescent="0.3">
      <c r="B138" s="58"/>
      <c r="C138" s="58" t="s">
        <v>20</v>
      </c>
      <c r="D138" s="168">
        <v>2.117</v>
      </c>
      <c r="E138" s="168">
        <v>1.4969999999999999</v>
      </c>
      <c r="F138" s="168">
        <v>2.762</v>
      </c>
      <c r="G138" s="168">
        <v>0</v>
      </c>
      <c r="H138" s="168">
        <v>0</v>
      </c>
      <c r="I138" s="168">
        <v>0</v>
      </c>
      <c r="K138" s="8">
        <f>D138-SUM('Unplanned Builds'!D138,'Firm Builds'!D138)</f>
        <v>0</v>
      </c>
      <c r="L138" s="8">
        <f>E138-SUM('Unplanned Builds'!E138,'Firm Builds'!E138)</f>
        <v>0</v>
      </c>
      <c r="M138" s="8">
        <f>F138-SUM('Unplanned Builds'!F138,'Firm Builds'!F138)</f>
        <v>0</v>
      </c>
      <c r="N138" s="8">
        <f>G138-SUM('Unplanned Builds'!G138,'Firm Builds'!G138)</f>
        <v>0</v>
      </c>
      <c r="O138" s="8">
        <f>H138-SUM('Unplanned Builds'!H138,'Firm Builds'!H138)</f>
        <v>0</v>
      </c>
      <c r="P138" s="8">
        <f>I138-SUM('Unplanned Builds'!I138,'Firm Builds'!I138)</f>
        <v>0</v>
      </c>
      <c r="Q138" s="8">
        <f>J138-SUM('Unplanned Builds'!J138,'Firm Builds'!J138)</f>
        <v>0</v>
      </c>
    </row>
    <row r="139" spans="2:17" s="95" customFormat="1" x14ac:dyDescent="0.25">
      <c r="B139" s="38" t="s">
        <v>33</v>
      </c>
      <c r="C139" s="95" t="s">
        <v>9</v>
      </c>
      <c r="D139" s="76">
        <v>1.157</v>
      </c>
      <c r="E139" s="76">
        <v>1.2190000000000001</v>
      </c>
      <c r="F139" s="76">
        <v>4.0719633000000005E-2</v>
      </c>
      <c r="G139" s="76">
        <v>7.6261379000000004E-2</v>
      </c>
      <c r="H139" s="76">
        <v>8.1351611000000004E-2</v>
      </c>
      <c r="I139" s="76">
        <v>1.849905959</v>
      </c>
      <c r="K139" s="8">
        <f>D139-SUM('Unplanned Builds'!D139,'Firm Builds'!D139)</f>
        <v>0</v>
      </c>
      <c r="L139" s="8">
        <f>E139-SUM('Unplanned Builds'!E139,'Firm Builds'!E139)</f>
        <v>0</v>
      </c>
      <c r="M139" s="8">
        <f>F139-SUM('Unplanned Builds'!F139,'Firm Builds'!F139)</f>
        <v>0</v>
      </c>
      <c r="N139" s="8">
        <f>G139-SUM('Unplanned Builds'!G139,'Firm Builds'!G139)</f>
        <v>0</v>
      </c>
      <c r="O139" s="8">
        <f>H139-SUM('Unplanned Builds'!H139,'Firm Builds'!H139)</f>
        <v>0</v>
      </c>
      <c r="P139" s="8">
        <f>I139-SUM('Unplanned Builds'!I139,'Firm Builds'!I139)</f>
        <v>0</v>
      </c>
      <c r="Q139" s="8">
        <f>J139-SUM('Unplanned Builds'!J139,'Firm Builds'!J139)</f>
        <v>0</v>
      </c>
    </row>
    <row r="140" spans="2:17" s="95" customFormat="1" x14ac:dyDescent="0.25">
      <c r="B140" s="38"/>
      <c r="C140" s="95" t="s">
        <v>88</v>
      </c>
      <c r="D140" s="77">
        <v>0</v>
      </c>
      <c r="E140" s="77">
        <v>0</v>
      </c>
      <c r="F140" s="77">
        <v>0</v>
      </c>
      <c r="G140" s="77">
        <v>0</v>
      </c>
      <c r="H140" s="77">
        <v>0</v>
      </c>
      <c r="I140" s="77">
        <v>0</v>
      </c>
      <c r="K140" s="8">
        <f>D140-SUM('Unplanned Builds'!D140,'Firm Builds'!D140)</f>
        <v>0</v>
      </c>
      <c r="L140" s="8">
        <f>E140-SUM('Unplanned Builds'!E140,'Firm Builds'!E140)</f>
        <v>0</v>
      </c>
      <c r="M140" s="8">
        <f>F140-SUM('Unplanned Builds'!F140,'Firm Builds'!F140)</f>
        <v>0</v>
      </c>
      <c r="N140" s="8">
        <f>G140-SUM('Unplanned Builds'!G140,'Firm Builds'!G140)</f>
        <v>0</v>
      </c>
      <c r="O140" s="8">
        <f>H140-SUM('Unplanned Builds'!H140,'Firm Builds'!H140)</f>
        <v>0</v>
      </c>
      <c r="P140" s="8">
        <f>I140-SUM('Unplanned Builds'!I140,'Firm Builds'!I140)</f>
        <v>0</v>
      </c>
      <c r="Q140" s="8">
        <f>J140-SUM('Unplanned Builds'!J140,'Firm Builds'!J140)</f>
        <v>0</v>
      </c>
    </row>
    <row r="141" spans="2:17" s="95" customFormat="1" x14ac:dyDescent="0.25">
      <c r="C141" s="95" t="s">
        <v>10</v>
      </c>
      <c r="D141" s="77">
        <v>0</v>
      </c>
      <c r="E141" s="77">
        <v>0.30354616600000001</v>
      </c>
      <c r="F141" s="77">
        <v>0</v>
      </c>
      <c r="G141" s="77">
        <v>0</v>
      </c>
      <c r="H141" s="77">
        <v>0</v>
      </c>
      <c r="I141" s="77">
        <v>0</v>
      </c>
      <c r="K141" s="8">
        <f>D141-SUM('Unplanned Builds'!D141,'Firm Builds'!D141)</f>
        <v>0</v>
      </c>
      <c r="L141" s="8">
        <f>E141-SUM('Unplanned Builds'!E141,'Firm Builds'!E141)</f>
        <v>0</v>
      </c>
      <c r="M141" s="8">
        <f>F141-SUM('Unplanned Builds'!F141,'Firm Builds'!F141)</f>
        <v>0</v>
      </c>
      <c r="N141" s="8">
        <f>G141-SUM('Unplanned Builds'!G141,'Firm Builds'!G141)</f>
        <v>0</v>
      </c>
      <c r="O141" s="8">
        <f>H141-SUM('Unplanned Builds'!H141,'Firm Builds'!H141)</f>
        <v>0</v>
      </c>
      <c r="P141" s="8">
        <f>I141-SUM('Unplanned Builds'!I141,'Firm Builds'!I141)</f>
        <v>0</v>
      </c>
      <c r="Q141" s="8">
        <f>J141-SUM('Unplanned Builds'!J141,'Firm Builds'!J141)</f>
        <v>0</v>
      </c>
    </row>
    <row r="142" spans="2:17" s="95" customFormat="1" x14ac:dyDescent="0.25">
      <c r="C142" s="95" t="s">
        <v>14</v>
      </c>
      <c r="D142" s="77">
        <v>0</v>
      </c>
      <c r="E142" s="77">
        <v>0</v>
      </c>
      <c r="F142" s="77">
        <v>0</v>
      </c>
      <c r="G142" s="77">
        <v>0</v>
      </c>
      <c r="H142" s="77">
        <v>0</v>
      </c>
      <c r="I142" s="77">
        <v>0</v>
      </c>
      <c r="K142" s="8">
        <f>D142-SUM('Unplanned Builds'!D142,'Firm Builds'!D142)</f>
        <v>0</v>
      </c>
      <c r="L142" s="8">
        <f>E142-SUM('Unplanned Builds'!E142,'Firm Builds'!E142)</f>
        <v>0</v>
      </c>
      <c r="M142" s="8">
        <f>F142-SUM('Unplanned Builds'!F142,'Firm Builds'!F142)</f>
        <v>0</v>
      </c>
      <c r="N142" s="8">
        <f>G142-SUM('Unplanned Builds'!G142,'Firm Builds'!G142)</f>
        <v>0</v>
      </c>
      <c r="O142" s="8">
        <f>H142-SUM('Unplanned Builds'!H142,'Firm Builds'!H142)</f>
        <v>0</v>
      </c>
      <c r="P142" s="8">
        <f>I142-SUM('Unplanned Builds'!I142,'Firm Builds'!I142)</f>
        <v>0</v>
      </c>
      <c r="Q142" s="8">
        <f>J142-SUM('Unplanned Builds'!J142,'Firm Builds'!J142)</f>
        <v>0</v>
      </c>
    </row>
    <row r="143" spans="2:17" s="95" customFormat="1" x14ac:dyDescent="0.25">
      <c r="C143" s="96" t="s">
        <v>82</v>
      </c>
      <c r="D143" s="77">
        <v>0</v>
      </c>
      <c r="E143" s="77">
        <v>0</v>
      </c>
      <c r="F143" s="77">
        <v>0</v>
      </c>
      <c r="G143" s="77">
        <v>0</v>
      </c>
      <c r="H143" s="77">
        <v>0</v>
      </c>
      <c r="I143" s="77">
        <v>0</v>
      </c>
      <c r="K143" s="8">
        <f>D143-SUM('Unplanned Builds'!D143,'Firm Builds'!D143)</f>
        <v>0</v>
      </c>
      <c r="L143" s="8">
        <f>E143-SUM('Unplanned Builds'!E143,'Firm Builds'!E143)</f>
        <v>0</v>
      </c>
      <c r="M143" s="8">
        <f>F143-SUM('Unplanned Builds'!F143,'Firm Builds'!F143)</f>
        <v>0</v>
      </c>
      <c r="N143" s="8">
        <f>G143-SUM('Unplanned Builds'!G143,'Firm Builds'!G143)</f>
        <v>0</v>
      </c>
      <c r="O143" s="8">
        <f>H143-SUM('Unplanned Builds'!H143,'Firm Builds'!H143)</f>
        <v>0</v>
      </c>
      <c r="P143" s="8">
        <f>I143-SUM('Unplanned Builds'!I143,'Firm Builds'!I143)</f>
        <v>0</v>
      </c>
      <c r="Q143" s="8">
        <f>J143-SUM('Unplanned Builds'!J143,'Firm Builds'!J143)</f>
        <v>0</v>
      </c>
    </row>
    <row r="144" spans="2:17" s="95" customFormat="1" x14ac:dyDescent="0.25">
      <c r="C144" s="96" t="s">
        <v>83</v>
      </c>
      <c r="D144" s="77">
        <v>0</v>
      </c>
      <c r="E144" s="77">
        <v>0</v>
      </c>
      <c r="F144" s="77">
        <v>0</v>
      </c>
      <c r="G144" s="77">
        <v>0</v>
      </c>
      <c r="H144" s="77">
        <v>0</v>
      </c>
      <c r="I144" s="77">
        <v>0</v>
      </c>
      <c r="K144" s="8">
        <f>D144-SUM('Unplanned Builds'!D144,'Firm Builds'!D144)</f>
        <v>0</v>
      </c>
      <c r="L144" s="8">
        <f>E144-SUM('Unplanned Builds'!E144,'Firm Builds'!E144)</f>
        <v>0</v>
      </c>
      <c r="M144" s="8">
        <f>F144-SUM('Unplanned Builds'!F144,'Firm Builds'!F144)</f>
        <v>0</v>
      </c>
      <c r="N144" s="8">
        <f>G144-SUM('Unplanned Builds'!G144,'Firm Builds'!G144)</f>
        <v>0</v>
      </c>
      <c r="O144" s="8">
        <f>H144-SUM('Unplanned Builds'!H144,'Firm Builds'!H144)</f>
        <v>0</v>
      </c>
      <c r="P144" s="8">
        <f>I144-SUM('Unplanned Builds'!I144,'Firm Builds'!I144)</f>
        <v>0</v>
      </c>
      <c r="Q144" s="8">
        <f>J144-SUM('Unplanned Builds'!J144,'Firm Builds'!J144)</f>
        <v>0</v>
      </c>
    </row>
    <row r="145" spans="2:17" s="95" customFormat="1" x14ac:dyDescent="0.25">
      <c r="C145" s="96" t="s">
        <v>31</v>
      </c>
      <c r="D145" s="77">
        <v>0.1</v>
      </c>
      <c r="E145" s="77">
        <v>0</v>
      </c>
      <c r="F145" s="77">
        <v>0</v>
      </c>
      <c r="G145" s="77">
        <v>0</v>
      </c>
      <c r="H145" s="77">
        <v>0</v>
      </c>
      <c r="I145" s="77">
        <v>0</v>
      </c>
      <c r="K145" s="8">
        <f>D145-SUM('Unplanned Builds'!D145,'Firm Builds'!D145)</f>
        <v>0</v>
      </c>
      <c r="L145" s="8">
        <f>E145-SUM('Unplanned Builds'!E145,'Firm Builds'!E145)</f>
        <v>0</v>
      </c>
      <c r="M145" s="8">
        <f>F145-SUM('Unplanned Builds'!F145,'Firm Builds'!F145)</f>
        <v>0</v>
      </c>
      <c r="N145" s="8">
        <f>G145-SUM('Unplanned Builds'!G145,'Firm Builds'!G145)</f>
        <v>0</v>
      </c>
      <c r="O145" s="8">
        <f>H145-SUM('Unplanned Builds'!H145,'Firm Builds'!H145)</f>
        <v>0</v>
      </c>
      <c r="P145" s="8">
        <f>I145-SUM('Unplanned Builds'!I145,'Firm Builds'!I145)</f>
        <v>0</v>
      </c>
      <c r="Q145" s="8">
        <f>J145-SUM('Unplanned Builds'!J145,'Firm Builds'!J145)</f>
        <v>0</v>
      </c>
    </row>
    <row r="146" spans="2:17" s="95" customFormat="1" x14ac:dyDescent="0.25">
      <c r="C146" s="96" t="s">
        <v>17</v>
      </c>
      <c r="D146" s="77">
        <v>0</v>
      </c>
      <c r="E146" s="77">
        <v>0</v>
      </c>
      <c r="F146" s="77">
        <v>0</v>
      </c>
      <c r="G146" s="77">
        <v>0</v>
      </c>
      <c r="H146" s="77">
        <v>0</v>
      </c>
      <c r="I146" s="77">
        <v>0</v>
      </c>
      <c r="K146" s="8">
        <f>D146-SUM('Unplanned Builds'!D146,'Firm Builds'!D146)</f>
        <v>0</v>
      </c>
      <c r="L146" s="8">
        <f>E146-SUM('Unplanned Builds'!E146,'Firm Builds'!E146)</f>
        <v>0</v>
      </c>
      <c r="M146" s="8">
        <f>F146-SUM('Unplanned Builds'!F146,'Firm Builds'!F146)</f>
        <v>0</v>
      </c>
      <c r="N146" s="8">
        <f>G146-SUM('Unplanned Builds'!G146,'Firm Builds'!G146)</f>
        <v>0</v>
      </c>
      <c r="O146" s="8">
        <f>H146-SUM('Unplanned Builds'!H146,'Firm Builds'!H146)</f>
        <v>0</v>
      </c>
      <c r="P146" s="8">
        <f>I146-SUM('Unplanned Builds'!I146,'Firm Builds'!I146)</f>
        <v>0</v>
      </c>
      <c r="Q146" s="8">
        <f>J146-SUM('Unplanned Builds'!J146,'Firm Builds'!J146)</f>
        <v>0</v>
      </c>
    </row>
    <row r="147" spans="2:17" s="95" customFormat="1" x14ac:dyDescent="0.25">
      <c r="C147" s="96" t="s">
        <v>18</v>
      </c>
      <c r="D147" s="77">
        <v>0.10299999999999999</v>
      </c>
      <c r="E147" s="77">
        <v>0</v>
      </c>
      <c r="F147" s="77">
        <v>0</v>
      </c>
      <c r="G147" s="77">
        <v>0</v>
      </c>
      <c r="H147" s="77">
        <v>0</v>
      </c>
      <c r="I147" s="77">
        <v>0</v>
      </c>
      <c r="K147" s="8">
        <f>D147-SUM('Unplanned Builds'!D147,'Firm Builds'!D147)</f>
        <v>0</v>
      </c>
      <c r="L147" s="8">
        <f>E147-SUM('Unplanned Builds'!E147,'Firm Builds'!E147)</f>
        <v>0</v>
      </c>
      <c r="M147" s="8">
        <f>F147-SUM('Unplanned Builds'!F147,'Firm Builds'!F147)</f>
        <v>0</v>
      </c>
      <c r="N147" s="8">
        <f>G147-SUM('Unplanned Builds'!G147,'Firm Builds'!G147)</f>
        <v>0</v>
      </c>
      <c r="O147" s="8">
        <f>H147-SUM('Unplanned Builds'!H147,'Firm Builds'!H147)</f>
        <v>0</v>
      </c>
      <c r="P147" s="8">
        <f>I147-SUM('Unplanned Builds'!I147,'Firm Builds'!I147)</f>
        <v>0</v>
      </c>
      <c r="Q147" s="8">
        <f>J147-SUM('Unplanned Builds'!J147,'Firm Builds'!J147)</f>
        <v>0</v>
      </c>
    </row>
    <row r="148" spans="2:17" s="95" customFormat="1" x14ac:dyDescent="0.25">
      <c r="C148" s="96" t="s">
        <v>19</v>
      </c>
      <c r="D148" s="77">
        <v>0</v>
      </c>
      <c r="E148" s="77">
        <v>0</v>
      </c>
      <c r="F148" s="77">
        <v>9.5000000000000001E-2</v>
      </c>
      <c r="G148" s="77">
        <v>0</v>
      </c>
      <c r="H148" s="77">
        <v>0</v>
      </c>
      <c r="I148" s="77">
        <v>0</v>
      </c>
      <c r="K148" s="8">
        <f>D148-SUM('Unplanned Builds'!D148,'Firm Builds'!D148)</f>
        <v>0</v>
      </c>
      <c r="L148" s="8">
        <f>E148-SUM('Unplanned Builds'!E148,'Firm Builds'!E148)</f>
        <v>0</v>
      </c>
      <c r="M148" s="8">
        <f>F148-SUM('Unplanned Builds'!F148,'Firm Builds'!F148)</f>
        <v>0</v>
      </c>
      <c r="N148" s="8">
        <f>G148-SUM('Unplanned Builds'!G148,'Firm Builds'!G148)</f>
        <v>0</v>
      </c>
      <c r="O148" s="8">
        <f>H148-SUM('Unplanned Builds'!H148,'Firm Builds'!H148)</f>
        <v>0</v>
      </c>
      <c r="P148" s="8">
        <f>I148-SUM('Unplanned Builds'!I148,'Firm Builds'!I148)</f>
        <v>0</v>
      </c>
      <c r="Q148" s="8">
        <f>J148-SUM('Unplanned Builds'!J148,'Firm Builds'!J148)</f>
        <v>0</v>
      </c>
    </row>
    <row r="149" spans="2:17" s="95" customFormat="1" x14ac:dyDescent="0.25">
      <c r="C149" s="96" t="s">
        <v>12</v>
      </c>
      <c r="D149" s="77">
        <v>0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K149" s="8">
        <f>D149-SUM('Unplanned Builds'!D149,'Firm Builds'!D149)</f>
        <v>0</v>
      </c>
      <c r="L149" s="8">
        <f>E149-SUM('Unplanned Builds'!E149,'Firm Builds'!E149)</f>
        <v>0</v>
      </c>
      <c r="M149" s="8">
        <f>F149-SUM('Unplanned Builds'!F149,'Firm Builds'!F149)</f>
        <v>0</v>
      </c>
      <c r="N149" s="8">
        <f>G149-SUM('Unplanned Builds'!G149,'Firm Builds'!G149)</f>
        <v>0</v>
      </c>
      <c r="O149" s="8">
        <f>H149-SUM('Unplanned Builds'!H149,'Firm Builds'!H149)</f>
        <v>0</v>
      </c>
      <c r="P149" s="8">
        <f>I149-SUM('Unplanned Builds'!I149,'Firm Builds'!I149)</f>
        <v>0</v>
      </c>
      <c r="Q149" s="8">
        <f>J149-SUM('Unplanned Builds'!J149,'Firm Builds'!J149)</f>
        <v>0</v>
      </c>
    </row>
    <row r="150" spans="2:17" s="95" customFormat="1" ht="15.75" thickBot="1" x14ac:dyDescent="0.3">
      <c r="B150" s="58"/>
      <c r="C150" s="58" t="s">
        <v>20</v>
      </c>
      <c r="D150" s="77">
        <v>1.36</v>
      </c>
      <c r="E150" s="77">
        <v>1.5225461660000001</v>
      </c>
      <c r="F150" s="77">
        <v>0.13571963300000001</v>
      </c>
      <c r="G150" s="77">
        <v>7.6261379000000004E-2</v>
      </c>
      <c r="H150" s="77">
        <v>8.1351611000000004E-2</v>
      </c>
      <c r="I150" s="77">
        <v>1.849905959</v>
      </c>
      <c r="K150" s="8">
        <f>D150-SUM('Unplanned Builds'!D150,'Firm Builds'!D150)</f>
        <v>0</v>
      </c>
      <c r="L150" s="8">
        <f>E150-SUM('Unplanned Builds'!E150,'Firm Builds'!E150)</f>
        <v>0</v>
      </c>
      <c r="M150" s="8">
        <f>F150-SUM('Unplanned Builds'!F150,'Firm Builds'!F150)</f>
        <v>0</v>
      </c>
      <c r="N150" s="8">
        <f>G150-SUM('Unplanned Builds'!G150,'Firm Builds'!G150)</f>
        <v>0</v>
      </c>
      <c r="O150" s="8">
        <f>H150-SUM('Unplanned Builds'!H150,'Firm Builds'!H150)</f>
        <v>0</v>
      </c>
      <c r="P150" s="8">
        <f>I150-SUM('Unplanned Builds'!I150,'Firm Builds'!I150)</f>
        <v>0</v>
      </c>
      <c r="Q150" s="8">
        <f>J150-SUM('Unplanned Builds'!J150,'Firm Builds'!J150)</f>
        <v>0</v>
      </c>
    </row>
    <row r="151" spans="2:17" s="95" customFormat="1" x14ac:dyDescent="0.25">
      <c r="B151" s="38" t="s">
        <v>37</v>
      </c>
      <c r="C151" s="95" t="s">
        <v>9</v>
      </c>
      <c r="D151" s="76">
        <v>0</v>
      </c>
      <c r="E151" s="76">
        <v>0</v>
      </c>
      <c r="F151" s="76">
        <v>0</v>
      </c>
      <c r="G151" s="76">
        <v>0</v>
      </c>
      <c r="H151" s="76">
        <v>0</v>
      </c>
      <c r="I151" s="76">
        <v>0</v>
      </c>
      <c r="K151" s="8">
        <f>D151-SUM('Unplanned Builds'!D151,'Firm Builds'!D151)</f>
        <v>0</v>
      </c>
      <c r="L151" s="8">
        <f>E151-SUM('Unplanned Builds'!E151,'Firm Builds'!E151)</f>
        <v>0</v>
      </c>
      <c r="M151" s="8">
        <f>F151-SUM('Unplanned Builds'!F151,'Firm Builds'!F151)</f>
        <v>0</v>
      </c>
      <c r="N151" s="8">
        <f>G151-SUM('Unplanned Builds'!G151,'Firm Builds'!G151)</f>
        <v>0</v>
      </c>
      <c r="O151" s="8">
        <f>H151-SUM('Unplanned Builds'!H151,'Firm Builds'!H151)</f>
        <v>0</v>
      </c>
      <c r="P151" s="8">
        <f>I151-SUM('Unplanned Builds'!I151,'Firm Builds'!I151)</f>
        <v>0</v>
      </c>
      <c r="Q151" s="8">
        <f>J151-SUM('Unplanned Builds'!J151,'Firm Builds'!J151)</f>
        <v>0</v>
      </c>
    </row>
    <row r="152" spans="2:17" s="95" customFormat="1" x14ac:dyDescent="0.25">
      <c r="B152" s="38"/>
      <c r="C152" s="95" t="s">
        <v>88</v>
      </c>
      <c r="D152" s="77">
        <v>0</v>
      </c>
      <c r="E152" s="77">
        <v>0</v>
      </c>
      <c r="F152" s="77">
        <v>0</v>
      </c>
      <c r="G152" s="77">
        <v>0</v>
      </c>
      <c r="H152" s="77">
        <v>0</v>
      </c>
      <c r="I152" s="77">
        <v>0</v>
      </c>
      <c r="K152" s="8">
        <f>D152-SUM('Unplanned Builds'!D152,'Firm Builds'!D152)</f>
        <v>0</v>
      </c>
      <c r="L152" s="8">
        <f>E152-SUM('Unplanned Builds'!E152,'Firm Builds'!E152)</f>
        <v>0</v>
      </c>
      <c r="M152" s="8">
        <f>F152-SUM('Unplanned Builds'!F152,'Firm Builds'!F152)</f>
        <v>0</v>
      </c>
      <c r="N152" s="8">
        <f>G152-SUM('Unplanned Builds'!G152,'Firm Builds'!G152)</f>
        <v>0</v>
      </c>
      <c r="O152" s="8">
        <f>H152-SUM('Unplanned Builds'!H152,'Firm Builds'!H152)</f>
        <v>0</v>
      </c>
      <c r="P152" s="8">
        <f>I152-SUM('Unplanned Builds'!I152,'Firm Builds'!I152)</f>
        <v>0</v>
      </c>
      <c r="Q152" s="8">
        <f>J152-SUM('Unplanned Builds'!J152,'Firm Builds'!J152)</f>
        <v>0</v>
      </c>
    </row>
    <row r="153" spans="2:17" s="95" customFormat="1" x14ac:dyDescent="0.25">
      <c r="C153" s="95" t="s">
        <v>10</v>
      </c>
      <c r="D153" s="77">
        <v>0</v>
      </c>
      <c r="E153" s="77">
        <v>0</v>
      </c>
      <c r="F153" s="77">
        <v>0</v>
      </c>
      <c r="G153" s="77">
        <v>0</v>
      </c>
      <c r="H153" s="77">
        <v>0</v>
      </c>
      <c r="I153" s="77">
        <v>0</v>
      </c>
      <c r="K153" s="8">
        <f>D153-SUM('Unplanned Builds'!D153,'Firm Builds'!D153)</f>
        <v>0</v>
      </c>
      <c r="L153" s="8">
        <f>E153-SUM('Unplanned Builds'!E153,'Firm Builds'!E153)</f>
        <v>0</v>
      </c>
      <c r="M153" s="8">
        <f>F153-SUM('Unplanned Builds'!F153,'Firm Builds'!F153)</f>
        <v>0</v>
      </c>
      <c r="N153" s="8">
        <f>G153-SUM('Unplanned Builds'!G153,'Firm Builds'!G153)</f>
        <v>0</v>
      </c>
      <c r="O153" s="8">
        <f>H153-SUM('Unplanned Builds'!H153,'Firm Builds'!H153)</f>
        <v>0</v>
      </c>
      <c r="P153" s="8">
        <f>I153-SUM('Unplanned Builds'!I153,'Firm Builds'!I153)</f>
        <v>0</v>
      </c>
      <c r="Q153" s="8">
        <f>J153-SUM('Unplanned Builds'!J153,'Firm Builds'!J153)</f>
        <v>0</v>
      </c>
    </row>
    <row r="154" spans="2:17" s="95" customFormat="1" x14ac:dyDescent="0.25">
      <c r="C154" s="95" t="s">
        <v>14</v>
      </c>
      <c r="D154" s="77">
        <v>0.43099999999999999</v>
      </c>
      <c r="E154" s="77">
        <v>1.061000001</v>
      </c>
      <c r="F154" s="77">
        <v>0.20100000000000001</v>
      </c>
      <c r="G154" s="77">
        <v>0</v>
      </c>
      <c r="H154" s="77">
        <v>0</v>
      </c>
      <c r="I154" s="77">
        <v>0</v>
      </c>
      <c r="K154" s="8">
        <f>D154-SUM('Unplanned Builds'!D154,'Firm Builds'!D154)</f>
        <v>0</v>
      </c>
      <c r="L154" s="8">
        <f>E154-SUM('Unplanned Builds'!E154,'Firm Builds'!E154)</f>
        <v>0</v>
      </c>
      <c r="M154" s="8">
        <f>F154-SUM('Unplanned Builds'!F154,'Firm Builds'!F154)</f>
        <v>0</v>
      </c>
      <c r="N154" s="8">
        <f>G154-SUM('Unplanned Builds'!G154,'Firm Builds'!G154)</f>
        <v>0</v>
      </c>
      <c r="O154" s="8">
        <f>H154-SUM('Unplanned Builds'!H154,'Firm Builds'!H154)</f>
        <v>0</v>
      </c>
      <c r="P154" s="8">
        <f>I154-SUM('Unplanned Builds'!I154,'Firm Builds'!I154)</f>
        <v>0</v>
      </c>
      <c r="Q154" s="8">
        <f>J154-SUM('Unplanned Builds'!J154,'Firm Builds'!J154)</f>
        <v>0</v>
      </c>
    </row>
    <row r="155" spans="2:17" s="95" customFormat="1" x14ac:dyDescent="0.25">
      <c r="C155" s="96" t="s">
        <v>82</v>
      </c>
      <c r="D155" s="77">
        <v>0</v>
      </c>
      <c r="E155" s="77">
        <v>0</v>
      </c>
      <c r="F155" s="77">
        <v>0</v>
      </c>
      <c r="G155" s="77">
        <v>0</v>
      </c>
      <c r="H155" s="77">
        <v>0</v>
      </c>
      <c r="I155" s="77">
        <v>0</v>
      </c>
      <c r="K155" s="8">
        <f>D155-SUM('Unplanned Builds'!D155,'Firm Builds'!D155)</f>
        <v>0</v>
      </c>
      <c r="L155" s="8">
        <f>E155-SUM('Unplanned Builds'!E155,'Firm Builds'!E155)</f>
        <v>0</v>
      </c>
      <c r="M155" s="8">
        <f>F155-SUM('Unplanned Builds'!F155,'Firm Builds'!F155)</f>
        <v>0</v>
      </c>
      <c r="N155" s="8">
        <f>G155-SUM('Unplanned Builds'!G155,'Firm Builds'!G155)</f>
        <v>0</v>
      </c>
      <c r="O155" s="8">
        <f>H155-SUM('Unplanned Builds'!H155,'Firm Builds'!H155)</f>
        <v>0</v>
      </c>
      <c r="P155" s="8">
        <f>I155-SUM('Unplanned Builds'!I155,'Firm Builds'!I155)</f>
        <v>0</v>
      </c>
      <c r="Q155" s="8">
        <f>J155-SUM('Unplanned Builds'!J155,'Firm Builds'!J155)</f>
        <v>0</v>
      </c>
    </row>
    <row r="156" spans="2:17" s="95" customFormat="1" x14ac:dyDescent="0.25">
      <c r="C156" s="96" t="s">
        <v>83</v>
      </c>
      <c r="D156" s="77">
        <v>0</v>
      </c>
      <c r="E156" s="77">
        <v>0</v>
      </c>
      <c r="F156" s="77">
        <v>0</v>
      </c>
      <c r="G156" s="77">
        <v>0</v>
      </c>
      <c r="H156" s="77">
        <v>0</v>
      </c>
      <c r="I156" s="77">
        <v>0</v>
      </c>
      <c r="K156" s="8">
        <f>D156-SUM('Unplanned Builds'!D156,'Firm Builds'!D156)</f>
        <v>0</v>
      </c>
      <c r="L156" s="8">
        <f>E156-SUM('Unplanned Builds'!E156,'Firm Builds'!E156)</f>
        <v>0</v>
      </c>
      <c r="M156" s="8">
        <f>F156-SUM('Unplanned Builds'!F156,'Firm Builds'!F156)</f>
        <v>0</v>
      </c>
      <c r="N156" s="8">
        <f>G156-SUM('Unplanned Builds'!G156,'Firm Builds'!G156)</f>
        <v>0</v>
      </c>
      <c r="O156" s="8">
        <f>H156-SUM('Unplanned Builds'!H156,'Firm Builds'!H156)</f>
        <v>0</v>
      </c>
      <c r="P156" s="8">
        <f>I156-SUM('Unplanned Builds'!I156,'Firm Builds'!I156)</f>
        <v>0</v>
      </c>
      <c r="Q156" s="8">
        <f>J156-SUM('Unplanned Builds'!J156,'Firm Builds'!J156)</f>
        <v>0</v>
      </c>
    </row>
    <row r="157" spans="2:17" s="95" customFormat="1" x14ac:dyDescent="0.25">
      <c r="C157" s="96" t="s">
        <v>31</v>
      </c>
      <c r="D157" s="77">
        <v>5.2135000000000001E-2</v>
      </c>
      <c r="E157" s="77">
        <v>0.19700000000000001</v>
      </c>
      <c r="F157" s="77">
        <v>0</v>
      </c>
      <c r="G157" s="77">
        <v>0</v>
      </c>
      <c r="H157" s="77">
        <v>0</v>
      </c>
      <c r="I157" s="77">
        <v>0</v>
      </c>
      <c r="K157" s="8">
        <f>D157-SUM('Unplanned Builds'!D157,'Firm Builds'!D157)</f>
        <v>0</v>
      </c>
      <c r="L157" s="8">
        <f>E157-SUM('Unplanned Builds'!E157,'Firm Builds'!E157)</f>
        <v>0</v>
      </c>
      <c r="M157" s="8">
        <f>F157-SUM('Unplanned Builds'!F157,'Firm Builds'!F157)</f>
        <v>0</v>
      </c>
      <c r="N157" s="8">
        <f>G157-SUM('Unplanned Builds'!G157,'Firm Builds'!G157)</f>
        <v>0</v>
      </c>
      <c r="O157" s="8">
        <f>H157-SUM('Unplanned Builds'!H157,'Firm Builds'!H157)</f>
        <v>0</v>
      </c>
      <c r="P157" s="8">
        <f>I157-SUM('Unplanned Builds'!I157,'Firm Builds'!I157)</f>
        <v>0</v>
      </c>
      <c r="Q157" s="8">
        <f>J157-SUM('Unplanned Builds'!J157,'Firm Builds'!J157)</f>
        <v>0</v>
      </c>
    </row>
    <row r="158" spans="2:17" s="95" customFormat="1" x14ac:dyDescent="0.25">
      <c r="C158" s="96" t="s">
        <v>17</v>
      </c>
      <c r="D158" s="77">
        <v>0</v>
      </c>
      <c r="E158" s="77">
        <v>0</v>
      </c>
      <c r="F158" s="77">
        <v>0</v>
      </c>
      <c r="G158" s="77">
        <v>0</v>
      </c>
      <c r="H158" s="77">
        <v>0</v>
      </c>
      <c r="I158" s="77">
        <v>0</v>
      </c>
      <c r="K158" s="8">
        <f>D158-SUM('Unplanned Builds'!D158,'Firm Builds'!D158)</f>
        <v>0</v>
      </c>
      <c r="L158" s="8">
        <f>E158-SUM('Unplanned Builds'!E158,'Firm Builds'!E158)</f>
        <v>0</v>
      </c>
      <c r="M158" s="8">
        <f>F158-SUM('Unplanned Builds'!F158,'Firm Builds'!F158)</f>
        <v>0</v>
      </c>
      <c r="N158" s="8">
        <f>G158-SUM('Unplanned Builds'!G158,'Firm Builds'!G158)</f>
        <v>0</v>
      </c>
      <c r="O158" s="8">
        <f>H158-SUM('Unplanned Builds'!H158,'Firm Builds'!H158)</f>
        <v>0</v>
      </c>
      <c r="P158" s="8">
        <f>I158-SUM('Unplanned Builds'!I158,'Firm Builds'!I158)</f>
        <v>0</v>
      </c>
      <c r="Q158" s="8">
        <f>J158-SUM('Unplanned Builds'!J158,'Firm Builds'!J158)</f>
        <v>0</v>
      </c>
    </row>
    <row r="159" spans="2:17" s="95" customFormat="1" x14ac:dyDescent="0.25">
      <c r="C159" s="96" t="s">
        <v>18</v>
      </c>
      <c r="D159" s="77">
        <v>7.0000000000000007E-2</v>
      </c>
      <c r="E159" s="77">
        <v>0.13200000000000001</v>
      </c>
      <c r="F159" s="77">
        <v>0.11</v>
      </c>
      <c r="G159" s="77">
        <v>2.8000000000000001E-2</v>
      </c>
      <c r="H159" s="77">
        <v>0</v>
      </c>
      <c r="I159" s="77">
        <v>0</v>
      </c>
      <c r="K159" s="8">
        <f>D159-SUM('Unplanned Builds'!D159,'Firm Builds'!D159)</f>
        <v>0</v>
      </c>
      <c r="L159" s="8">
        <f>E159-SUM('Unplanned Builds'!E159,'Firm Builds'!E159)</f>
        <v>0</v>
      </c>
      <c r="M159" s="8">
        <f>F159-SUM('Unplanned Builds'!F159,'Firm Builds'!F159)</f>
        <v>0</v>
      </c>
      <c r="N159" s="8">
        <f>G159-SUM('Unplanned Builds'!G159,'Firm Builds'!G159)</f>
        <v>0</v>
      </c>
      <c r="O159" s="8">
        <f>H159-SUM('Unplanned Builds'!H159,'Firm Builds'!H159)</f>
        <v>0</v>
      </c>
      <c r="P159" s="8">
        <f>I159-SUM('Unplanned Builds'!I159,'Firm Builds'!I159)</f>
        <v>0</v>
      </c>
      <c r="Q159" s="8">
        <f>J159-SUM('Unplanned Builds'!J159,'Firm Builds'!J159)</f>
        <v>0</v>
      </c>
    </row>
    <row r="160" spans="2:17" s="95" customFormat="1" x14ac:dyDescent="0.25">
      <c r="C160" s="96" t="s">
        <v>19</v>
      </c>
      <c r="D160" s="77">
        <v>0</v>
      </c>
      <c r="E160" s="77">
        <v>0</v>
      </c>
      <c r="F160" s="77">
        <v>0</v>
      </c>
      <c r="G160" s="77">
        <v>0</v>
      </c>
      <c r="H160" s="77">
        <v>0</v>
      </c>
      <c r="I160" s="77">
        <v>0</v>
      </c>
      <c r="K160" s="8">
        <f>D160-SUM('Unplanned Builds'!D160,'Firm Builds'!D160)</f>
        <v>0</v>
      </c>
      <c r="L160" s="8">
        <f>E160-SUM('Unplanned Builds'!E160,'Firm Builds'!E160)</f>
        <v>0</v>
      </c>
      <c r="M160" s="8">
        <f>F160-SUM('Unplanned Builds'!F160,'Firm Builds'!F160)</f>
        <v>0</v>
      </c>
      <c r="N160" s="8">
        <f>G160-SUM('Unplanned Builds'!G160,'Firm Builds'!G160)</f>
        <v>0</v>
      </c>
      <c r="O160" s="8">
        <f>H160-SUM('Unplanned Builds'!H160,'Firm Builds'!H160)</f>
        <v>0</v>
      </c>
      <c r="P160" s="8">
        <f>I160-SUM('Unplanned Builds'!I160,'Firm Builds'!I160)</f>
        <v>0</v>
      </c>
      <c r="Q160" s="8">
        <f>J160-SUM('Unplanned Builds'!J160,'Firm Builds'!J160)</f>
        <v>0</v>
      </c>
    </row>
    <row r="161" spans="2:17" s="95" customFormat="1" x14ac:dyDescent="0.25">
      <c r="C161" s="96" t="s">
        <v>12</v>
      </c>
      <c r="D161" s="77">
        <v>0</v>
      </c>
      <c r="E161" s="77">
        <v>0</v>
      </c>
      <c r="F161" s="77">
        <v>0</v>
      </c>
      <c r="G161" s="77">
        <v>0</v>
      </c>
      <c r="H161" s="77">
        <v>0</v>
      </c>
      <c r="I161" s="77">
        <v>0</v>
      </c>
      <c r="K161" s="8">
        <f>D161-SUM('Unplanned Builds'!D161,'Firm Builds'!D161)</f>
        <v>0</v>
      </c>
      <c r="L161" s="8">
        <f>E161-SUM('Unplanned Builds'!E161,'Firm Builds'!E161)</f>
        <v>0</v>
      </c>
      <c r="M161" s="8">
        <f>F161-SUM('Unplanned Builds'!F161,'Firm Builds'!F161)</f>
        <v>0</v>
      </c>
      <c r="N161" s="8">
        <f>G161-SUM('Unplanned Builds'!G161,'Firm Builds'!G161)</f>
        <v>0</v>
      </c>
      <c r="O161" s="8">
        <f>H161-SUM('Unplanned Builds'!H161,'Firm Builds'!H161)</f>
        <v>0</v>
      </c>
      <c r="P161" s="8">
        <f>I161-SUM('Unplanned Builds'!I161,'Firm Builds'!I161)</f>
        <v>0</v>
      </c>
      <c r="Q161" s="8">
        <f>J161-SUM('Unplanned Builds'!J161,'Firm Builds'!J161)</f>
        <v>0</v>
      </c>
    </row>
    <row r="162" spans="2:17" s="95" customFormat="1" ht="15.75" thickBot="1" x14ac:dyDescent="0.3">
      <c r="B162" s="58"/>
      <c r="C162" s="58" t="s">
        <v>20</v>
      </c>
      <c r="D162" s="77">
        <v>0.55313499999999993</v>
      </c>
      <c r="E162" s="77">
        <v>1.390000001</v>
      </c>
      <c r="F162" s="77">
        <v>0.311</v>
      </c>
      <c r="G162" s="77">
        <v>2.8000000000000001E-2</v>
      </c>
      <c r="H162" s="77">
        <v>0</v>
      </c>
      <c r="I162" s="77">
        <v>0</v>
      </c>
      <c r="K162" s="8">
        <f>D162-SUM('Unplanned Builds'!D162,'Firm Builds'!D162)</f>
        <v>0</v>
      </c>
      <c r="L162" s="8">
        <f>E162-SUM('Unplanned Builds'!E162,'Firm Builds'!E162)</f>
        <v>0</v>
      </c>
      <c r="M162" s="8">
        <f>F162-SUM('Unplanned Builds'!F162,'Firm Builds'!F162)</f>
        <v>0</v>
      </c>
      <c r="N162" s="8">
        <f>G162-SUM('Unplanned Builds'!G162,'Firm Builds'!G162)</f>
        <v>0</v>
      </c>
      <c r="O162" s="8">
        <f>H162-SUM('Unplanned Builds'!H162,'Firm Builds'!H162)</f>
        <v>0</v>
      </c>
      <c r="P162" s="8">
        <f>I162-SUM('Unplanned Builds'!I162,'Firm Builds'!I162)</f>
        <v>0</v>
      </c>
      <c r="Q162" s="8">
        <f>J162-SUM('Unplanned Builds'!J162,'Firm Builds'!J162)</f>
        <v>0</v>
      </c>
    </row>
    <row r="163" spans="2:17" s="95" customFormat="1" x14ac:dyDescent="0.25">
      <c r="D163" s="76"/>
      <c r="E163" s="76"/>
      <c r="F163" s="76"/>
      <c r="G163" s="76"/>
      <c r="H163" s="76"/>
      <c r="I163" s="76"/>
    </row>
    <row r="164" spans="2:17" s="95" customFormat="1" x14ac:dyDescent="0.25">
      <c r="B164" s="96"/>
      <c r="C164" s="96"/>
      <c r="D164" s="15"/>
      <c r="E164" s="15"/>
      <c r="F164" s="15"/>
      <c r="G164" s="15"/>
      <c r="H164" s="15"/>
      <c r="I164" s="15"/>
      <c r="J164" s="96"/>
    </row>
    <row r="165" spans="2:17" s="95" customFormat="1" x14ac:dyDescent="0.25">
      <c r="B165" s="96"/>
      <c r="C165" s="96"/>
      <c r="D165" s="15"/>
      <c r="E165" s="15"/>
      <c r="F165" s="15"/>
      <c r="G165" s="15"/>
      <c r="H165" s="15"/>
      <c r="I165" s="15"/>
      <c r="J165" s="96"/>
    </row>
    <row r="166" spans="2:17" s="95" customFormat="1" x14ac:dyDescent="0.25">
      <c r="B166" s="96"/>
      <c r="C166" s="96"/>
      <c r="D166" s="33"/>
      <c r="E166" s="33"/>
      <c r="F166" s="33"/>
      <c r="G166" s="33"/>
      <c r="H166" s="33"/>
      <c r="I166" s="33"/>
      <c r="J166" s="96"/>
    </row>
    <row r="167" spans="2:17" s="95" customFormat="1" x14ac:dyDescent="0.25">
      <c r="B167" s="96"/>
      <c r="C167" s="96"/>
      <c r="D167" s="96"/>
      <c r="E167" s="96"/>
      <c r="F167" s="96"/>
      <c r="G167" s="96"/>
      <c r="H167" s="96"/>
      <c r="I167" s="96"/>
      <c r="J167" s="96"/>
    </row>
    <row r="168" spans="2:17" s="95" customFormat="1" x14ac:dyDescent="0.25">
      <c r="B168" s="96"/>
      <c r="C168" s="96"/>
      <c r="D168" s="96"/>
      <c r="E168" s="96"/>
      <c r="F168" s="96"/>
      <c r="G168" s="96"/>
      <c r="H168" s="96"/>
      <c r="I168" s="96"/>
      <c r="J168" s="96"/>
    </row>
    <row r="169" spans="2:17" s="95" customFormat="1" x14ac:dyDescent="0.25">
      <c r="B169" s="96"/>
      <c r="C169" s="96"/>
      <c r="D169" s="96"/>
      <c r="E169" s="96"/>
      <c r="F169" s="96"/>
      <c r="G169" s="96"/>
      <c r="H169" s="96"/>
      <c r="I169" s="96"/>
      <c r="J169" s="96"/>
    </row>
    <row r="170" spans="2:17" s="95" customFormat="1" x14ac:dyDescent="0.25">
      <c r="B170" s="96"/>
      <c r="C170" s="96"/>
      <c r="D170" s="96"/>
      <c r="E170" s="96"/>
      <c r="F170" s="96"/>
      <c r="G170" s="96"/>
      <c r="H170" s="96"/>
      <c r="I170" s="96"/>
      <c r="J170" s="96"/>
    </row>
    <row r="171" spans="2:17" s="95" customFormat="1" x14ac:dyDescent="0.25">
      <c r="B171" s="96"/>
      <c r="C171" s="96"/>
      <c r="D171" s="96"/>
      <c r="E171" s="96"/>
      <c r="F171" s="96"/>
      <c r="G171" s="96"/>
      <c r="H171" s="96"/>
      <c r="I171" s="96"/>
      <c r="J171" s="96"/>
    </row>
    <row r="172" spans="2:17" s="95" customFormat="1" x14ac:dyDescent="0.25">
      <c r="B172" s="96"/>
      <c r="C172" s="96"/>
      <c r="D172" s="96"/>
      <c r="E172" s="96"/>
      <c r="F172" s="96"/>
      <c r="G172" s="96"/>
      <c r="H172" s="96"/>
      <c r="I172" s="96"/>
      <c r="J172" s="96"/>
    </row>
    <row r="173" spans="2:17" s="95" customFormat="1" x14ac:dyDescent="0.25"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2:17" s="95" customFormat="1" x14ac:dyDescent="0.25">
      <c r="B174" s="96"/>
      <c r="C174" s="96"/>
      <c r="D174" s="96"/>
      <c r="E174" s="96"/>
      <c r="F174" s="96"/>
      <c r="G174" s="96"/>
      <c r="H174" s="96"/>
      <c r="I174" s="96"/>
      <c r="J174" s="96"/>
    </row>
    <row r="175" spans="2:17" s="95" customFormat="1" x14ac:dyDescent="0.25">
      <c r="B175" s="96"/>
      <c r="C175" s="96"/>
      <c r="D175" s="96"/>
      <c r="E175" s="96"/>
      <c r="F175" s="96"/>
      <c r="G175" s="96"/>
      <c r="H175" s="96"/>
      <c r="I175" s="96"/>
      <c r="J175" s="96"/>
    </row>
    <row r="176" spans="2:17" s="95" customFormat="1" x14ac:dyDescent="0.25">
      <c r="B176" s="96"/>
      <c r="C176" s="96"/>
      <c r="D176" s="96"/>
      <c r="E176" s="96"/>
      <c r="F176" s="96"/>
      <c r="G176" s="96"/>
      <c r="H176" s="96"/>
      <c r="I176" s="96"/>
      <c r="J176" s="96"/>
    </row>
    <row r="177" s="95" customFormat="1" x14ac:dyDescent="0.25"/>
    <row r="178" s="95" customFormat="1" x14ac:dyDescent="0.25"/>
    <row r="179" s="95" customFormat="1" x14ac:dyDescent="0.25"/>
    <row r="180" s="95" customFormat="1" x14ac:dyDescent="0.25"/>
    <row r="181" s="95" customFormat="1" x14ac:dyDescent="0.25"/>
    <row r="182" s="95" customFormat="1" x14ac:dyDescent="0.25"/>
    <row r="183" s="95" customFormat="1" x14ac:dyDescent="0.25"/>
    <row r="184" s="95" customFormat="1" x14ac:dyDescent="0.25"/>
    <row r="185" s="95" customFormat="1" x14ac:dyDescent="0.25"/>
    <row r="186" s="95" customFormat="1" x14ac:dyDescent="0.25"/>
    <row r="187" s="95" customFormat="1" x14ac:dyDescent="0.25"/>
    <row r="188" s="95" customFormat="1" x14ac:dyDescent="0.25"/>
    <row r="189" s="95" customFormat="1" x14ac:dyDescent="0.25"/>
    <row r="190" s="95" customFormat="1" x14ac:dyDescent="0.25"/>
    <row r="191" s="95" customFormat="1" x14ac:dyDescent="0.25"/>
    <row r="192" s="95" customFormat="1" x14ac:dyDescent="0.25"/>
    <row r="193" s="95" customFormat="1" x14ac:dyDescent="0.25"/>
    <row r="194" s="95" customFormat="1" x14ac:dyDescent="0.25"/>
    <row r="195" s="95" customFormat="1" x14ac:dyDescent="0.25"/>
    <row r="196" s="95" customFormat="1" x14ac:dyDescent="0.25"/>
    <row r="197" s="95" customFormat="1" x14ac:dyDescent="0.25"/>
    <row r="198" s="95" customFormat="1" x14ac:dyDescent="0.25"/>
    <row r="199" s="95" customFormat="1" x14ac:dyDescent="0.25"/>
    <row r="200" s="95" customFormat="1" x14ac:dyDescent="0.25"/>
    <row r="201" s="95" customFormat="1" x14ac:dyDescent="0.25"/>
    <row r="202" s="95" customFormat="1" x14ac:dyDescent="0.25"/>
    <row r="203" s="95" customFormat="1" x14ac:dyDescent="0.25"/>
    <row r="204" s="95" customFormat="1" x14ac:dyDescent="0.25"/>
    <row r="205" s="95" customFormat="1" x14ac:dyDescent="0.25"/>
    <row r="206" s="95" customFormat="1" x14ac:dyDescent="0.25"/>
    <row r="207" s="95" customFormat="1" x14ac:dyDescent="0.25"/>
    <row r="208" s="95" customFormat="1" x14ac:dyDescent="0.25"/>
    <row r="209" s="95" customFormat="1" x14ac:dyDescent="0.25"/>
    <row r="210" s="95" customFormat="1" x14ac:dyDescent="0.25"/>
    <row r="211" s="95" customFormat="1" x14ac:dyDescent="0.25"/>
    <row r="212" s="95" customFormat="1" x14ac:dyDescent="0.25"/>
    <row r="213" s="95" customFormat="1" x14ac:dyDescent="0.25"/>
    <row r="214" s="95" customFormat="1" x14ac:dyDescent="0.25"/>
    <row r="215" s="95" customFormat="1" x14ac:dyDescent="0.25"/>
    <row r="216" s="95" customFormat="1" x14ac:dyDescent="0.25"/>
    <row r="217" s="95" customFormat="1" x14ac:dyDescent="0.25"/>
    <row r="218" s="95" customFormat="1" x14ac:dyDescent="0.25"/>
    <row r="219" s="95" customFormat="1" x14ac:dyDescent="0.25"/>
    <row r="220" s="95" customFormat="1" x14ac:dyDescent="0.25"/>
    <row r="221" s="95" customFormat="1" x14ac:dyDescent="0.25"/>
    <row r="222" s="95" customFormat="1" x14ac:dyDescent="0.25"/>
    <row r="223" s="95" customFormat="1" x14ac:dyDescent="0.25"/>
    <row r="224" s="95" customFormat="1" x14ac:dyDescent="0.25"/>
    <row r="225" s="95" customFormat="1" x14ac:dyDescent="0.25"/>
    <row r="226" s="95" customFormat="1" x14ac:dyDescent="0.25"/>
    <row r="227" s="95" customFormat="1" x14ac:dyDescent="0.25"/>
    <row r="228" s="95" customFormat="1" x14ac:dyDescent="0.25"/>
    <row r="229" s="95" customFormat="1" x14ac:dyDescent="0.25"/>
    <row r="230" s="95" customFormat="1" x14ac:dyDescent="0.25"/>
    <row r="231" s="95" customFormat="1" x14ac:dyDescent="0.25"/>
    <row r="232" s="95" customFormat="1" x14ac:dyDescent="0.25"/>
    <row r="233" s="95" customFormat="1" x14ac:dyDescent="0.25"/>
    <row r="234" s="95" customFormat="1" x14ac:dyDescent="0.25"/>
    <row r="235" s="95" customFormat="1" x14ac:dyDescent="0.25"/>
    <row r="236" s="95" customFormat="1" x14ac:dyDescent="0.25"/>
    <row r="237" s="95" customFormat="1" x14ac:dyDescent="0.25"/>
    <row r="238" s="95" customFormat="1" x14ac:dyDescent="0.25"/>
    <row r="239" s="95" customFormat="1" x14ac:dyDescent="0.25"/>
    <row r="240" s="95" customFormat="1" x14ac:dyDescent="0.25"/>
    <row r="241" s="95" customFormat="1" x14ac:dyDescent="0.25"/>
    <row r="242" s="95" customFormat="1" x14ac:dyDescent="0.25"/>
    <row r="243" s="95" customFormat="1" x14ac:dyDescent="0.25"/>
    <row r="244" s="95" customFormat="1" x14ac:dyDescent="0.25"/>
    <row r="245" s="95" customFormat="1" x14ac:dyDescent="0.25"/>
    <row r="246" s="95" customFormat="1" x14ac:dyDescent="0.25"/>
    <row r="247" s="95" customFormat="1" x14ac:dyDescent="0.25"/>
    <row r="248" s="95" customFormat="1" x14ac:dyDescent="0.25"/>
    <row r="249" s="95" customFormat="1" x14ac:dyDescent="0.25"/>
    <row r="250" s="95" customFormat="1" x14ac:dyDescent="0.25"/>
    <row r="251" s="95" customFormat="1" x14ac:dyDescent="0.25"/>
    <row r="252" s="95" customFormat="1" x14ac:dyDescent="0.25"/>
    <row r="253" s="95" customFormat="1" x14ac:dyDescent="0.25"/>
    <row r="254" s="95" customFormat="1" x14ac:dyDescent="0.25"/>
    <row r="255" s="95" customFormat="1" x14ac:dyDescent="0.25"/>
    <row r="256" s="95" customFormat="1" x14ac:dyDescent="0.25"/>
    <row r="257" s="95" customFormat="1" x14ac:dyDescent="0.25"/>
    <row r="258" s="95" customFormat="1" x14ac:dyDescent="0.25"/>
    <row r="259" s="95" customFormat="1" x14ac:dyDescent="0.25"/>
    <row r="260" s="95" customFormat="1" x14ac:dyDescent="0.25"/>
    <row r="261" s="95" customFormat="1" x14ac:dyDescent="0.25"/>
    <row r="262" s="95" customFormat="1" x14ac:dyDescent="0.25"/>
    <row r="263" s="95" customFormat="1" x14ac:dyDescent="0.25"/>
    <row r="264" s="95" customFormat="1" x14ac:dyDescent="0.25"/>
    <row r="265" s="95" customFormat="1" x14ac:dyDescent="0.25"/>
    <row r="266" s="95" customFormat="1" x14ac:dyDescent="0.25"/>
    <row r="267" s="95" customFormat="1" x14ac:dyDescent="0.25"/>
    <row r="268" s="95" customFormat="1" x14ac:dyDescent="0.25"/>
    <row r="269" s="95" customFormat="1" x14ac:dyDescent="0.25"/>
    <row r="270" s="95" customFormat="1" x14ac:dyDescent="0.25"/>
    <row r="271" s="95" customFormat="1" x14ac:dyDescent="0.25"/>
    <row r="272" s="95" customFormat="1" x14ac:dyDescent="0.25"/>
    <row r="273" s="95" customFormat="1" x14ac:dyDescent="0.25"/>
    <row r="274" s="95" customFormat="1" x14ac:dyDescent="0.25"/>
    <row r="275" s="95" customFormat="1" x14ac:dyDescent="0.25"/>
    <row r="276" s="95" customFormat="1" x14ac:dyDescent="0.25"/>
    <row r="277" s="95" customFormat="1" x14ac:dyDescent="0.25"/>
    <row r="278" s="95" customFormat="1" x14ac:dyDescent="0.25"/>
    <row r="279" s="95" customFormat="1" x14ac:dyDescent="0.25"/>
    <row r="280" s="95" customFormat="1" x14ac:dyDescent="0.25"/>
    <row r="281" s="95" customFormat="1" x14ac:dyDescent="0.25"/>
    <row r="282" s="95" customFormat="1" x14ac:dyDescent="0.25"/>
    <row r="283" s="95" customFormat="1" x14ac:dyDescent="0.25"/>
    <row r="284" s="95" customFormat="1" x14ac:dyDescent="0.25"/>
    <row r="285" s="95" customFormat="1" x14ac:dyDescent="0.25"/>
    <row r="286" s="95" customFormat="1" x14ac:dyDescent="0.25"/>
    <row r="287" s="95" customFormat="1" x14ac:dyDescent="0.25"/>
    <row r="288" s="95" customFormat="1" x14ac:dyDescent="0.25"/>
    <row r="289" s="95" customFormat="1" x14ac:dyDescent="0.25"/>
    <row r="290" s="95" customFormat="1" x14ac:dyDescent="0.25"/>
    <row r="291" s="95" customFormat="1" x14ac:dyDescent="0.25"/>
    <row r="292" s="95" customFormat="1" x14ac:dyDescent="0.25"/>
    <row r="293" s="95" customFormat="1" x14ac:dyDescent="0.25"/>
    <row r="294" s="95" customFormat="1" x14ac:dyDescent="0.25"/>
    <row r="295" s="95" customFormat="1" x14ac:dyDescent="0.25"/>
    <row r="296" s="95" customFormat="1" x14ac:dyDescent="0.25"/>
    <row r="297" s="95" customFormat="1" x14ac:dyDescent="0.25"/>
    <row r="298" s="95" customFormat="1" x14ac:dyDescent="0.25"/>
    <row r="299" s="95" customFormat="1" x14ac:dyDescent="0.25"/>
    <row r="300" s="95" customFormat="1" x14ac:dyDescent="0.25"/>
    <row r="301" s="95" customFormat="1" x14ac:dyDescent="0.25"/>
    <row r="302" s="95" customFormat="1" x14ac:dyDescent="0.25"/>
    <row r="303" s="95" customFormat="1" x14ac:dyDescent="0.25"/>
    <row r="304" s="95" customFormat="1" x14ac:dyDescent="0.25"/>
    <row r="305" s="95" customFormat="1" x14ac:dyDescent="0.25"/>
    <row r="306" s="95" customFormat="1" x14ac:dyDescent="0.25"/>
    <row r="307" s="95" customFormat="1" x14ac:dyDescent="0.25"/>
    <row r="308" s="95" customFormat="1" x14ac:dyDescent="0.25"/>
    <row r="309" s="95" customFormat="1" x14ac:dyDescent="0.25"/>
    <row r="310" s="95" customFormat="1" x14ac:dyDescent="0.25"/>
    <row r="311" s="95" customFormat="1" x14ac:dyDescent="0.25"/>
  </sheetData>
  <mergeCells count="1">
    <mergeCell ref="B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1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54" customWidth="1"/>
    <col min="2" max="2" width="38.28515625" style="54" bestFit="1" customWidth="1"/>
    <col min="3" max="3" width="25.5703125" style="54" bestFit="1" customWidth="1"/>
    <col min="4" max="9" width="11.5703125" style="54" customWidth="1"/>
    <col min="10" max="16384" width="9.140625" style="96"/>
  </cols>
  <sheetData>
    <row r="1" spans="1:9" ht="15.75" thickBot="1" x14ac:dyDescent="0.3">
      <c r="A1" s="25"/>
      <c r="B1" s="24"/>
      <c r="C1" s="24"/>
      <c r="D1" s="26"/>
      <c r="E1" s="26"/>
      <c r="F1" s="26"/>
      <c r="G1" s="26"/>
      <c r="H1" s="26"/>
      <c r="I1" s="26"/>
    </row>
    <row r="2" spans="1:9" ht="19.5" thickBot="1" x14ac:dyDescent="0.3">
      <c r="A2" s="25"/>
      <c r="B2" s="181" t="s">
        <v>81</v>
      </c>
      <c r="C2" s="182"/>
      <c r="D2" s="182"/>
      <c r="E2" s="182"/>
      <c r="F2" s="182"/>
      <c r="G2" s="182"/>
      <c r="H2" s="182"/>
      <c r="I2" s="182"/>
    </row>
    <row r="3" spans="1:9" x14ac:dyDescent="0.25">
      <c r="A3" s="25"/>
      <c r="B3" s="93" t="s">
        <v>104</v>
      </c>
      <c r="C3" s="56"/>
      <c r="D3" s="57"/>
      <c r="E3" s="57"/>
      <c r="F3" s="57"/>
      <c r="G3" s="57"/>
      <c r="H3" s="57"/>
      <c r="I3" s="57"/>
    </row>
    <row r="4" spans="1:9" x14ac:dyDescent="0.25">
      <c r="B4" s="149">
        <v>41715</v>
      </c>
    </row>
    <row r="5" spans="1:9" x14ac:dyDescent="0.25">
      <c r="A5" s="95"/>
      <c r="B5" s="147"/>
      <c r="C5" s="95"/>
      <c r="D5" s="95"/>
      <c r="E5" s="95"/>
      <c r="F5" s="95"/>
      <c r="G5" s="95"/>
      <c r="H5" s="95"/>
      <c r="I5" s="95"/>
    </row>
    <row r="6" spans="1:9" ht="15.75" thickBot="1" x14ac:dyDescent="0.3">
      <c r="A6" s="27"/>
      <c r="B6" s="67"/>
      <c r="C6" s="67" t="s">
        <v>89</v>
      </c>
      <c r="D6" s="102">
        <v>2013</v>
      </c>
      <c r="E6" s="102">
        <v>2014</v>
      </c>
      <c r="F6" s="102">
        <v>2016</v>
      </c>
      <c r="G6" s="102">
        <v>2018</v>
      </c>
      <c r="H6" s="102">
        <v>2020</v>
      </c>
      <c r="I6" s="102">
        <v>2025</v>
      </c>
    </row>
    <row r="7" spans="1:9" x14ac:dyDescent="0.25">
      <c r="A7" s="56"/>
      <c r="B7" s="38" t="s">
        <v>75</v>
      </c>
      <c r="C7" s="54" t="s">
        <v>9</v>
      </c>
      <c r="D7" s="107">
        <v>0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</row>
    <row r="8" spans="1:9" x14ac:dyDescent="0.25">
      <c r="A8" s="84"/>
      <c r="B8" s="95"/>
      <c r="C8" s="95" t="s">
        <v>10</v>
      </c>
      <c r="D8" s="108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</row>
    <row r="9" spans="1:9" x14ac:dyDescent="0.25">
      <c r="A9" s="84"/>
      <c r="B9" s="95"/>
      <c r="C9" s="95" t="s">
        <v>14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</row>
    <row r="10" spans="1:9" x14ac:dyDescent="0.25">
      <c r="A10" s="84"/>
      <c r="B10" s="95"/>
      <c r="C10" s="96" t="s">
        <v>43</v>
      </c>
      <c r="D10" s="108">
        <v>0</v>
      </c>
      <c r="E10" s="108">
        <v>10.014307125000002</v>
      </c>
      <c r="F10" s="108">
        <v>24.238431086377343</v>
      </c>
      <c r="G10" s="108">
        <v>0.15050000051329171</v>
      </c>
      <c r="H10" s="108">
        <v>0</v>
      </c>
      <c r="I10" s="108">
        <v>0.34240501699999992</v>
      </c>
    </row>
    <row r="11" spans="1:9" x14ac:dyDescent="0.25">
      <c r="A11" s="84"/>
      <c r="B11" s="95"/>
      <c r="C11" s="96" t="s">
        <v>31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</row>
    <row r="12" spans="1:9" x14ac:dyDescent="0.25">
      <c r="A12" s="84"/>
      <c r="B12" s="95"/>
      <c r="C12" s="96" t="s">
        <v>18</v>
      </c>
      <c r="D12" s="108">
        <v>0</v>
      </c>
      <c r="E12" s="108">
        <v>0.88958999999999999</v>
      </c>
      <c r="F12" s="108">
        <v>0.31819999999999998</v>
      </c>
      <c r="G12" s="108">
        <v>0</v>
      </c>
      <c r="H12" s="108">
        <v>0</v>
      </c>
      <c r="I12" s="108">
        <v>1.1699999999999999E-2</v>
      </c>
    </row>
    <row r="13" spans="1:9" x14ac:dyDescent="0.25">
      <c r="A13" s="84"/>
      <c r="B13" s="95"/>
      <c r="C13" s="96" t="s">
        <v>19</v>
      </c>
      <c r="D13" s="108">
        <v>0</v>
      </c>
      <c r="E13" s="108">
        <v>62.513043014999994</v>
      </c>
      <c r="F13" s="108">
        <v>7.1621001589999995</v>
      </c>
      <c r="G13" s="108">
        <v>0.23285525999999998</v>
      </c>
      <c r="H13" s="108">
        <v>0</v>
      </c>
      <c r="I13" s="108">
        <v>1.4566701260000001</v>
      </c>
    </row>
    <row r="14" spans="1:9" x14ac:dyDescent="0.25">
      <c r="A14" s="25"/>
      <c r="B14" s="84"/>
      <c r="C14" s="96" t="s">
        <v>12</v>
      </c>
      <c r="D14" s="110">
        <v>0</v>
      </c>
      <c r="E14" s="110">
        <v>3.2896999998831169</v>
      </c>
      <c r="F14" s="110">
        <v>0</v>
      </c>
      <c r="G14" s="110">
        <v>7.0735728906072382E-2</v>
      </c>
      <c r="H14" s="110">
        <v>0.12397692990239557</v>
      </c>
      <c r="I14" s="110">
        <v>0</v>
      </c>
    </row>
    <row r="15" spans="1:9" ht="15.75" thickBot="1" x14ac:dyDescent="0.3">
      <c r="A15" s="84"/>
      <c r="B15" s="89"/>
      <c r="C15" s="89" t="s">
        <v>20</v>
      </c>
      <c r="D15" s="109">
        <v>0</v>
      </c>
      <c r="E15" s="109">
        <v>76.706640139883106</v>
      </c>
      <c r="F15" s="109">
        <v>31.718731245377342</v>
      </c>
      <c r="G15" s="109">
        <v>0.4540909894193641</v>
      </c>
      <c r="H15" s="109">
        <v>0.12397692990239557</v>
      </c>
      <c r="I15" s="109">
        <v>1.8107751430000001</v>
      </c>
    </row>
    <row r="16" spans="1:9" x14ac:dyDescent="0.25">
      <c r="A16" s="84"/>
      <c r="B16" s="38" t="s">
        <v>34</v>
      </c>
      <c r="C16" s="95" t="s">
        <v>9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</row>
    <row r="17" spans="1:14" x14ac:dyDescent="0.25">
      <c r="A17" s="84"/>
      <c r="B17" s="88"/>
      <c r="C17" s="95" t="s">
        <v>10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</row>
    <row r="18" spans="1:14" x14ac:dyDescent="0.25">
      <c r="A18" s="84"/>
      <c r="B18" s="88"/>
      <c r="C18" s="95" t="s">
        <v>14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</row>
    <row r="19" spans="1:14" x14ac:dyDescent="0.25">
      <c r="A19" s="84"/>
      <c r="B19" s="88"/>
      <c r="C19" s="96" t="s">
        <v>43</v>
      </c>
      <c r="D19" s="108">
        <v>0</v>
      </c>
      <c r="E19" s="108">
        <v>0.61497449999999998</v>
      </c>
      <c r="F19" s="108">
        <v>0.67442599999999997</v>
      </c>
      <c r="G19" s="108">
        <v>0</v>
      </c>
      <c r="H19" s="108">
        <v>0</v>
      </c>
      <c r="I19" s="108">
        <v>0</v>
      </c>
    </row>
    <row r="20" spans="1:14" x14ac:dyDescent="0.25">
      <c r="A20" s="84"/>
      <c r="B20" s="88"/>
      <c r="C20" s="96" t="s">
        <v>31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</row>
    <row r="21" spans="1:14" x14ac:dyDescent="0.25">
      <c r="A21" s="84"/>
      <c r="B21" s="88"/>
      <c r="C21" s="96" t="s">
        <v>18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</row>
    <row r="22" spans="1:14" x14ac:dyDescent="0.25">
      <c r="A22" s="84"/>
      <c r="B22" s="88"/>
      <c r="C22" s="96" t="s">
        <v>19</v>
      </c>
      <c r="D22" s="108">
        <v>0</v>
      </c>
      <c r="E22" s="108">
        <v>5.7547869999999985</v>
      </c>
      <c r="F22" s="108">
        <v>0</v>
      </c>
      <c r="G22" s="108">
        <v>0</v>
      </c>
      <c r="H22" s="108">
        <v>0</v>
      </c>
      <c r="I22" s="108">
        <v>0</v>
      </c>
    </row>
    <row r="23" spans="1:14" x14ac:dyDescent="0.25">
      <c r="A23" s="84"/>
      <c r="B23" s="88"/>
      <c r="C23" s="96" t="s">
        <v>12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</row>
    <row r="24" spans="1:14" ht="15.75" thickBot="1" x14ac:dyDescent="0.3">
      <c r="A24" s="84"/>
      <c r="B24" s="89"/>
      <c r="C24" s="89" t="s">
        <v>20</v>
      </c>
      <c r="D24" s="109">
        <v>0</v>
      </c>
      <c r="E24" s="109">
        <v>6.3697614999999983</v>
      </c>
      <c r="F24" s="109">
        <v>0.67442599999999997</v>
      </c>
      <c r="G24" s="109">
        <v>0</v>
      </c>
      <c r="H24" s="109">
        <v>0</v>
      </c>
      <c r="I24" s="109">
        <v>0</v>
      </c>
      <c r="J24" s="101"/>
      <c r="K24" s="101"/>
      <c r="L24" s="101"/>
      <c r="M24" s="101"/>
      <c r="N24" s="101"/>
    </row>
    <row r="25" spans="1:14" x14ac:dyDescent="0.25">
      <c r="A25" s="84"/>
      <c r="B25" s="38" t="s">
        <v>36</v>
      </c>
      <c r="C25" s="95" t="s">
        <v>9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</row>
    <row r="26" spans="1:14" x14ac:dyDescent="0.25">
      <c r="A26" s="84"/>
      <c r="B26" s="95"/>
      <c r="C26" s="95" t="s">
        <v>10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</row>
    <row r="27" spans="1:14" x14ac:dyDescent="0.25">
      <c r="A27" s="84"/>
      <c r="B27" s="95"/>
      <c r="C27" s="95" t="s">
        <v>14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</row>
    <row r="28" spans="1:14" x14ac:dyDescent="0.25">
      <c r="A28" s="84"/>
      <c r="B28" s="95"/>
      <c r="C28" s="96" t="s">
        <v>43</v>
      </c>
      <c r="D28" s="108">
        <v>0</v>
      </c>
      <c r="E28" s="108">
        <v>4.2700000000000002E-2</v>
      </c>
      <c r="F28" s="108">
        <v>1.1227</v>
      </c>
      <c r="G28" s="108">
        <v>0</v>
      </c>
      <c r="H28" s="108">
        <v>0</v>
      </c>
      <c r="I28" s="108">
        <v>0</v>
      </c>
    </row>
    <row r="29" spans="1:14" x14ac:dyDescent="0.25">
      <c r="A29" s="84"/>
      <c r="B29" s="95"/>
      <c r="C29" s="96" t="s">
        <v>31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</row>
    <row r="30" spans="1:14" x14ac:dyDescent="0.25">
      <c r="A30" s="84"/>
      <c r="B30" s="95"/>
      <c r="C30" s="96" t="s">
        <v>18</v>
      </c>
      <c r="D30" s="108">
        <v>0</v>
      </c>
      <c r="E30" s="108">
        <v>0</v>
      </c>
      <c r="F30" s="108">
        <v>0.31819999999999998</v>
      </c>
      <c r="G30" s="108">
        <v>0</v>
      </c>
      <c r="H30" s="108">
        <v>0</v>
      </c>
      <c r="I30" s="108">
        <v>0</v>
      </c>
    </row>
    <row r="31" spans="1:14" x14ac:dyDescent="0.25">
      <c r="A31" s="84"/>
      <c r="B31" s="95"/>
      <c r="C31" s="96" t="s">
        <v>19</v>
      </c>
      <c r="D31" s="108">
        <v>0</v>
      </c>
      <c r="E31" s="108">
        <v>3.1063355120000002</v>
      </c>
      <c r="F31" s="108">
        <v>6.2261001589999996</v>
      </c>
      <c r="G31" s="108">
        <v>0.23285525999999998</v>
      </c>
      <c r="H31" s="108">
        <v>0</v>
      </c>
      <c r="I31" s="108">
        <v>1.8509068999999954E-2</v>
      </c>
    </row>
    <row r="32" spans="1:14" x14ac:dyDescent="0.25">
      <c r="A32" s="84"/>
      <c r="B32" s="95"/>
      <c r="C32" s="96" t="s">
        <v>12</v>
      </c>
      <c r="D32" s="108">
        <v>0</v>
      </c>
      <c r="E32" s="108">
        <v>1.0196000000000001</v>
      </c>
      <c r="F32" s="108">
        <v>0</v>
      </c>
      <c r="G32" s="108">
        <v>0</v>
      </c>
      <c r="H32" s="108">
        <v>0</v>
      </c>
      <c r="I32" s="108">
        <v>0</v>
      </c>
    </row>
    <row r="33" spans="1:14" ht="15.75" thickBot="1" x14ac:dyDescent="0.3">
      <c r="A33" s="84"/>
      <c r="B33" s="89"/>
      <c r="C33" s="89" t="s">
        <v>20</v>
      </c>
      <c r="D33" s="109">
        <v>0</v>
      </c>
      <c r="E33" s="109">
        <v>3.1490355120000002</v>
      </c>
      <c r="F33" s="109">
        <v>7.6670001589999996</v>
      </c>
      <c r="G33" s="109">
        <v>0.23285525999999998</v>
      </c>
      <c r="H33" s="109">
        <v>0</v>
      </c>
      <c r="I33" s="109">
        <v>1.8509068999999954E-2</v>
      </c>
      <c r="J33" s="88"/>
      <c r="K33" s="88"/>
      <c r="L33" s="88"/>
      <c r="M33" s="88"/>
      <c r="N33" s="88"/>
    </row>
    <row r="34" spans="1:14" x14ac:dyDescent="0.25">
      <c r="A34" s="84"/>
      <c r="B34" s="38" t="s">
        <v>35</v>
      </c>
      <c r="C34" s="95" t="s">
        <v>9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</row>
    <row r="35" spans="1:14" x14ac:dyDescent="0.25">
      <c r="A35" s="84"/>
      <c r="B35" s="95"/>
      <c r="C35" s="95" t="s">
        <v>10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</row>
    <row r="36" spans="1:14" x14ac:dyDescent="0.25">
      <c r="A36" s="84"/>
      <c r="B36" s="95"/>
      <c r="C36" s="95" t="s">
        <v>14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14" x14ac:dyDescent="0.25">
      <c r="A37" s="84"/>
      <c r="B37" s="95"/>
      <c r="C37" s="96" t="s">
        <v>43</v>
      </c>
      <c r="D37" s="108">
        <v>0</v>
      </c>
      <c r="E37" s="108">
        <v>1.7655975560000001</v>
      </c>
      <c r="F37" s="108">
        <v>3.7599583645132917</v>
      </c>
      <c r="G37" s="108">
        <v>0</v>
      </c>
      <c r="H37" s="108">
        <v>0</v>
      </c>
      <c r="I37" s="108">
        <v>0</v>
      </c>
    </row>
    <row r="38" spans="1:14" x14ac:dyDescent="0.25">
      <c r="A38" s="84"/>
      <c r="B38" s="95"/>
      <c r="C38" s="96" t="s">
        <v>31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14" x14ac:dyDescent="0.25">
      <c r="A39" s="84"/>
      <c r="B39" s="95"/>
      <c r="C39" s="96" t="s">
        <v>18</v>
      </c>
      <c r="D39" s="108">
        <v>0</v>
      </c>
      <c r="E39" s="108">
        <v>5.1799999999999999E-2</v>
      </c>
      <c r="F39" s="108">
        <v>0</v>
      </c>
      <c r="G39" s="108">
        <v>0</v>
      </c>
      <c r="H39" s="108">
        <v>0</v>
      </c>
      <c r="I39" s="108">
        <v>0</v>
      </c>
    </row>
    <row r="40" spans="1:14" x14ac:dyDescent="0.25">
      <c r="A40" s="84"/>
      <c r="B40" s="95"/>
      <c r="C40" s="96" t="s">
        <v>19</v>
      </c>
      <c r="D40" s="108">
        <v>0</v>
      </c>
      <c r="E40" s="108">
        <v>0.113</v>
      </c>
      <c r="F40" s="108">
        <v>0</v>
      </c>
      <c r="G40" s="108">
        <v>0</v>
      </c>
      <c r="H40" s="108">
        <v>0</v>
      </c>
      <c r="I40" s="108">
        <v>0</v>
      </c>
    </row>
    <row r="41" spans="1:14" x14ac:dyDescent="0.25">
      <c r="A41" s="84"/>
      <c r="B41" s="95"/>
      <c r="C41" s="96" t="s">
        <v>12</v>
      </c>
      <c r="D41" s="108">
        <v>0</v>
      </c>
      <c r="E41" s="108">
        <v>1.0259999998831171</v>
      </c>
      <c r="F41" s="108">
        <v>0</v>
      </c>
      <c r="G41" s="108">
        <v>0</v>
      </c>
      <c r="H41" s="108">
        <v>0</v>
      </c>
      <c r="I41" s="108">
        <v>0</v>
      </c>
    </row>
    <row r="42" spans="1:14" ht="15.75" thickBot="1" x14ac:dyDescent="0.3">
      <c r="A42" s="84"/>
      <c r="B42" s="89"/>
      <c r="C42" s="89" t="s">
        <v>20</v>
      </c>
      <c r="D42" s="109">
        <v>0</v>
      </c>
      <c r="E42" s="109">
        <v>1.9303975560000002</v>
      </c>
      <c r="F42" s="109">
        <v>3.7599583645132917</v>
      </c>
      <c r="G42" s="109">
        <v>0</v>
      </c>
      <c r="H42" s="109">
        <v>0</v>
      </c>
      <c r="I42" s="109">
        <v>0</v>
      </c>
    </row>
    <row r="43" spans="1:14" x14ac:dyDescent="0.25">
      <c r="A43" s="84"/>
      <c r="B43" s="38" t="s">
        <v>105</v>
      </c>
      <c r="C43" s="95" t="s">
        <v>9</v>
      </c>
      <c r="D43" s="107">
        <v>0</v>
      </c>
      <c r="E43" s="107">
        <v>0</v>
      </c>
      <c r="F43" s="107">
        <v>0</v>
      </c>
      <c r="G43" s="107">
        <v>0</v>
      </c>
      <c r="H43" s="107">
        <v>0</v>
      </c>
      <c r="I43" s="107">
        <v>0</v>
      </c>
    </row>
    <row r="44" spans="1:14" x14ac:dyDescent="0.25">
      <c r="A44" s="84"/>
      <c r="B44" s="95"/>
      <c r="C44" s="95" t="s">
        <v>10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14" x14ac:dyDescent="0.25">
      <c r="A45" s="84"/>
      <c r="B45" s="95"/>
      <c r="C45" s="95" t="s">
        <v>14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14" x14ac:dyDescent="0.25">
      <c r="A46" s="84"/>
      <c r="B46" s="95"/>
      <c r="C46" s="96" t="s">
        <v>43</v>
      </c>
      <c r="D46" s="108">
        <v>0</v>
      </c>
      <c r="E46" s="108">
        <v>2.0193463</v>
      </c>
      <c r="F46" s="108">
        <v>4.6350723008640475</v>
      </c>
      <c r="G46" s="108">
        <v>0</v>
      </c>
      <c r="H46" s="108">
        <v>0</v>
      </c>
      <c r="I46" s="108">
        <v>0</v>
      </c>
    </row>
    <row r="47" spans="1:14" x14ac:dyDescent="0.25">
      <c r="A47" s="84"/>
      <c r="B47" s="95"/>
      <c r="C47" s="96" t="s">
        <v>31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14" x14ac:dyDescent="0.25">
      <c r="A48" s="84"/>
      <c r="B48" s="95"/>
      <c r="C48" s="96" t="s">
        <v>18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5">
      <c r="A49" s="84"/>
      <c r="B49" s="95"/>
      <c r="C49" s="96" t="s">
        <v>19</v>
      </c>
      <c r="D49" s="108">
        <v>0</v>
      </c>
      <c r="E49" s="108">
        <v>4.8482253900000005</v>
      </c>
      <c r="F49" s="108">
        <v>0.93600000000000005</v>
      </c>
      <c r="G49" s="108">
        <v>0</v>
      </c>
      <c r="H49" s="108">
        <v>0</v>
      </c>
      <c r="I49" s="108">
        <v>0</v>
      </c>
    </row>
    <row r="50" spans="1:9" x14ac:dyDescent="0.25">
      <c r="A50" s="84"/>
      <c r="B50" s="95"/>
      <c r="C50" s="96" t="s">
        <v>12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ht="15.75" thickBot="1" x14ac:dyDescent="0.3">
      <c r="A51" s="84"/>
      <c r="B51" s="89"/>
      <c r="C51" s="89" t="s">
        <v>20</v>
      </c>
      <c r="D51" s="109">
        <v>0</v>
      </c>
      <c r="E51" s="109">
        <v>6.867571690000001</v>
      </c>
      <c r="F51" s="109">
        <v>5.5710723008640475</v>
      </c>
      <c r="G51" s="109">
        <v>0</v>
      </c>
      <c r="H51" s="109">
        <v>0</v>
      </c>
      <c r="I51" s="109">
        <v>0</v>
      </c>
    </row>
    <row r="52" spans="1:9" x14ac:dyDescent="0.25">
      <c r="A52" s="84"/>
      <c r="B52" s="38" t="s">
        <v>38</v>
      </c>
      <c r="C52" s="95" t="s">
        <v>9</v>
      </c>
      <c r="D52" s="107">
        <v>0</v>
      </c>
      <c r="E52" s="107">
        <v>0</v>
      </c>
      <c r="F52" s="107">
        <v>0</v>
      </c>
      <c r="G52" s="107">
        <v>0</v>
      </c>
      <c r="H52" s="107">
        <v>0</v>
      </c>
      <c r="I52" s="107">
        <v>0</v>
      </c>
    </row>
    <row r="53" spans="1:9" x14ac:dyDescent="0.25">
      <c r="A53" s="84"/>
      <c r="B53" s="95"/>
      <c r="C53" s="95" t="s">
        <v>10</v>
      </c>
      <c r="D53" s="108">
        <v>0</v>
      </c>
      <c r="E53" s="108">
        <v>0</v>
      </c>
      <c r="F53" s="108">
        <v>0</v>
      </c>
      <c r="G53" s="108">
        <v>0</v>
      </c>
      <c r="H53" s="108">
        <v>0</v>
      </c>
      <c r="I53" s="108">
        <v>0</v>
      </c>
    </row>
    <row r="54" spans="1:9" x14ac:dyDescent="0.25">
      <c r="A54" s="84"/>
      <c r="B54" s="95"/>
      <c r="C54" s="95" t="s">
        <v>14</v>
      </c>
      <c r="D54" s="108">
        <v>0</v>
      </c>
      <c r="E54" s="108">
        <v>0</v>
      </c>
      <c r="F54" s="108">
        <v>0</v>
      </c>
      <c r="G54" s="108">
        <v>0</v>
      </c>
      <c r="H54" s="108">
        <v>0</v>
      </c>
      <c r="I54" s="108">
        <v>0</v>
      </c>
    </row>
    <row r="55" spans="1:9" x14ac:dyDescent="0.25">
      <c r="A55" s="84"/>
      <c r="B55" s="95"/>
      <c r="C55" s="96" t="s">
        <v>43</v>
      </c>
      <c r="D55" s="108">
        <v>0</v>
      </c>
      <c r="E55" s="108">
        <v>0.53487499999999999</v>
      </c>
      <c r="F55" s="108">
        <v>3.4317040699999999</v>
      </c>
      <c r="G55" s="108">
        <v>0.13350000051329169</v>
      </c>
      <c r="H55" s="108">
        <v>0</v>
      </c>
      <c r="I55" s="108">
        <v>0.34240501699999992</v>
      </c>
    </row>
    <row r="56" spans="1:9" x14ac:dyDescent="0.25">
      <c r="A56" s="84"/>
      <c r="B56" s="95"/>
      <c r="C56" s="96" t="s">
        <v>31</v>
      </c>
      <c r="D56" s="108">
        <v>0</v>
      </c>
      <c r="E56" s="108">
        <v>0</v>
      </c>
      <c r="F56" s="108">
        <v>0</v>
      </c>
      <c r="G56" s="108">
        <v>0</v>
      </c>
      <c r="H56" s="108">
        <v>0</v>
      </c>
      <c r="I56" s="108">
        <v>0</v>
      </c>
    </row>
    <row r="57" spans="1:9" x14ac:dyDescent="0.25">
      <c r="A57" s="84"/>
      <c r="B57" s="95"/>
      <c r="C57" s="96" t="s">
        <v>18</v>
      </c>
      <c r="D57" s="108">
        <v>0</v>
      </c>
      <c r="E57" s="108">
        <v>0</v>
      </c>
      <c r="F57" s="108">
        <v>0</v>
      </c>
      <c r="G57" s="108">
        <v>0</v>
      </c>
      <c r="H57" s="108">
        <v>0</v>
      </c>
      <c r="I57" s="108">
        <v>0</v>
      </c>
    </row>
    <row r="58" spans="1:9" x14ac:dyDescent="0.25">
      <c r="A58" s="84"/>
      <c r="B58" s="95"/>
      <c r="C58" s="96" t="s">
        <v>19</v>
      </c>
      <c r="D58" s="108">
        <v>0</v>
      </c>
      <c r="E58" s="108">
        <v>0</v>
      </c>
      <c r="F58" s="108">
        <v>0</v>
      </c>
      <c r="G58" s="108">
        <v>0</v>
      </c>
      <c r="H58" s="108">
        <v>0</v>
      </c>
      <c r="I58" s="108">
        <v>0</v>
      </c>
    </row>
    <row r="59" spans="1:9" x14ac:dyDescent="0.25">
      <c r="A59" s="84"/>
      <c r="B59" s="95"/>
      <c r="C59" s="96" t="s">
        <v>12</v>
      </c>
      <c r="D59" s="108">
        <v>0</v>
      </c>
      <c r="E59" s="108">
        <v>0</v>
      </c>
      <c r="F59" s="108">
        <v>0</v>
      </c>
      <c r="G59" s="108">
        <v>0</v>
      </c>
      <c r="H59" s="108">
        <v>0</v>
      </c>
      <c r="I59" s="108">
        <v>0</v>
      </c>
    </row>
    <row r="60" spans="1:9" ht="15.75" thickBot="1" x14ac:dyDescent="0.3">
      <c r="A60" s="84"/>
      <c r="B60" s="89"/>
      <c r="C60" s="89" t="s">
        <v>20</v>
      </c>
      <c r="D60" s="109">
        <v>0</v>
      </c>
      <c r="E60" s="109">
        <v>0.53487499999999999</v>
      </c>
      <c r="F60" s="109">
        <v>3.4317040699999999</v>
      </c>
      <c r="G60" s="109">
        <v>0.13350000051329169</v>
      </c>
      <c r="H60" s="109">
        <v>0</v>
      </c>
      <c r="I60" s="109">
        <v>0.34240501699999992</v>
      </c>
    </row>
    <row r="61" spans="1:9" x14ac:dyDescent="0.25">
      <c r="A61" s="84"/>
      <c r="B61" s="38" t="s">
        <v>39</v>
      </c>
      <c r="C61" s="95" t="s">
        <v>9</v>
      </c>
      <c r="D61" s="107">
        <v>0</v>
      </c>
      <c r="E61" s="107">
        <v>0</v>
      </c>
      <c r="F61" s="107">
        <v>0</v>
      </c>
      <c r="G61" s="107">
        <v>0</v>
      </c>
      <c r="H61" s="107">
        <v>0</v>
      </c>
      <c r="I61" s="107">
        <v>0</v>
      </c>
    </row>
    <row r="62" spans="1:9" x14ac:dyDescent="0.25">
      <c r="A62" s="84"/>
      <c r="B62" s="95"/>
      <c r="C62" s="95" t="s">
        <v>10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</row>
    <row r="63" spans="1:9" x14ac:dyDescent="0.25">
      <c r="A63" s="84"/>
      <c r="B63" s="95"/>
      <c r="C63" s="95" t="s">
        <v>14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</row>
    <row r="64" spans="1:9" x14ac:dyDescent="0.25">
      <c r="A64" s="84"/>
      <c r="B64" s="95"/>
      <c r="C64" s="96" t="s">
        <v>43</v>
      </c>
      <c r="D64" s="108">
        <v>0</v>
      </c>
      <c r="E64" s="108">
        <v>0.75190000000000001</v>
      </c>
      <c r="F64" s="108">
        <v>0.32839999999999997</v>
      </c>
      <c r="G64" s="108">
        <v>1.7000000000000001E-2</v>
      </c>
      <c r="H64" s="108">
        <v>0</v>
      </c>
      <c r="I64" s="108">
        <v>0</v>
      </c>
    </row>
    <row r="65" spans="1:9" x14ac:dyDescent="0.25">
      <c r="A65" s="84"/>
      <c r="B65" s="95"/>
      <c r="C65" s="96" t="s">
        <v>31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  <c r="I65" s="108">
        <v>0</v>
      </c>
    </row>
    <row r="66" spans="1:9" x14ac:dyDescent="0.25">
      <c r="A66" s="84"/>
      <c r="B66" s="95"/>
      <c r="C66" s="96" t="s">
        <v>18</v>
      </c>
      <c r="D66" s="108">
        <v>0</v>
      </c>
      <c r="E66" s="108">
        <v>0.76300000000000001</v>
      </c>
      <c r="F66" s="108">
        <v>0</v>
      </c>
      <c r="G66" s="108">
        <v>0</v>
      </c>
      <c r="H66" s="108">
        <v>0</v>
      </c>
      <c r="I66" s="108">
        <v>0</v>
      </c>
    </row>
    <row r="67" spans="1:9" x14ac:dyDescent="0.25">
      <c r="A67" s="84"/>
      <c r="B67" s="95"/>
      <c r="C67" s="96" t="s">
        <v>19</v>
      </c>
      <c r="D67" s="108">
        <v>0</v>
      </c>
      <c r="E67" s="108">
        <v>14.291714501</v>
      </c>
      <c r="F67" s="108">
        <v>0</v>
      </c>
      <c r="G67" s="108">
        <v>0</v>
      </c>
      <c r="H67" s="108">
        <v>0</v>
      </c>
      <c r="I67" s="108">
        <v>0.10154034000000002</v>
      </c>
    </row>
    <row r="68" spans="1:9" x14ac:dyDescent="0.25">
      <c r="A68" s="84"/>
      <c r="B68" s="95"/>
      <c r="C68" s="96" t="s">
        <v>12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</row>
    <row r="69" spans="1:9" ht="15.75" thickBot="1" x14ac:dyDescent="0.3">
      <c r="A69" s="84"/>
      <c r="B69" s="89"/>
      <c r="C69" s="89" t="s">
        <v>20</v>
      </c>
      <c r="D69" s="109">
        <v>0</v>
      </c>
      <c r="E69" s="109">
        <v>15.806614500999999</v>
      </c>
      <c r="F69" s="109">
        <v>0.32839999999999997</v>
      </c>
      <c r="G69" s="109">
        <v>1.7000000000000001E-2</v>
      </c>
      <c r="H69" s="109">
        <v>0</v>
      </c>
      <c r="I69" s="109">
        <v>0.10154034000000002</v>
      </c>
    </row>
    <row r="70" spans="1:9" ht="15" customHeight="1" x14ac:dyDescent="0.25">
      <c r="A70" s="84"/>
      <c r="B70" s="38" t="s">
        <v>40</v>
      </c>
      <c r="C70" s="95" t="s">
        <v>9</v>
      </c>
      <c r="D70" s="107">
        <v>0</v>
      </c>
      <c r="E70" s="107">
        <v>0</v>
      </c>
      <c r="F70" s="107">
        <v>0</v>
      </c>
      <c r="G70" s="107">
        <v>0</v>
      </c>
      <c r="H70" s="107">
        <v>0</v>
      </c>
      <c r="I70" s="107">
        <v>0</v>
      </c>
    </row>
    <row r="71" spans="1:9" x14ac:dyDescent="0.25">
      <c r="A71" s="84"/>
      <c r="B71" s="95"/>
      <c r="C71" s="95" t="s">
        <v>10</v>
      </c>
      <c r="D71" s="108">
        <v>0</v>
      </c>
      <c r="E71" s="108">
        <v>0</v>
      </c>
      <c r="F71" s="108">
        <v>0</v>
      </c>
      <c r="G71" s="108">
        <v>0</v>
      </c>
      <c r="H71" s="108">
        <v>0</v>
      </c>
      <c r="I71" s="108">
        <v>0</v>
      </c>
    </row>
    <row r="72" spans="1:9" x14ac:dyDescent="0.25">
      <c r="A72" s="84"/>
      <c r="B72" s="95"/>
      <c r="C72" s="95" t="s">
        <v>14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  <c r="I72" s="108">
        <v>0</v>
      </c>
    </row>
    <row r="73" spans="1:9" x14ac:dyDescent="0.25">
      <c r="A73" s="84"/>
      <c r="B73" s="95"/>
      <c r="C73" s="96" t="s">
        <v>43</v>
      </c>
      <c r="D73" s="108">
        <v>0</v>
      </c>
      <c r="E73" s="108">
        <v>1.462</v>
      </c>
      <c r="F73" s="108">
        <v>6.7000000000000004E-2</v>
      </c>
      <c r="G73" s="108">
        <v>0</v>
      </c>
      <c r="H73" s="108">
        <v>0</v>
      </c>
      <c r="I73" s="108">
        <v>0</v>
      </c>
    </row>
    <row r="74" spans="1:9" x14ac:dyDescent="0.25">
      <c r="A74" s="84"/>
      <c r="B74" s="95"/>
      <c r="C74" s="96" t="s">
        <v>31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  <c r="I74" s="108">
        <v>0</v>
      </c>
    </row>
    <row r="75" spans="1:9" x14ac:dyDescent="0.25">
      <c r="A75" s="84"/>
      <c r="B75" s="95"/>
      <c r="C75" s="96" t="s">
        <v>18</v>
      </c>
      <c r="D75" s="108">
        <v>0</v>
      </c>
      <c r="E75" s="108">
        <v>0</v>
      </c>
      <c r="F75" s="108">
        <v>0</v>
      </c>
      <c r="G75" s="108">
        <v>0</v>
      </c>
      <c r="H75" s="108">
        <v>0</v>
      </c>
      <c r="I75" s="108">
        <v>0</v>
      </c>
    </row>
    <row r="76" spans="1:9" x14ac:dyDescent="0.25">
      <c r="A76" s="84"/>
      <c r="B76" s="95"/>
      <c r="C76" s="96" t="s">
        <v>19</v>
      </c>
      <c r="D76" s="108">
        <v>0</v>
      </c>
      <c r="E76" s="108">
        <v>0</v>
      </c>
      <c r="F76" s="108">
        <v>0</v>
      </c>
      <c r="G76" s="108">
        <v>0</v>
      </c>
      <c r="H76" s="108">
        <v>0</v>
      </c>
      <c r="I76" s="108">
        <v>0</v>
      </c>
    </row>
    <row r="77" spans="1:9" x14ac:dyDescent="0.25">
      <c r="A77" s="84"/>
      <c r="B77" s="95"/>
      <c r="C77" s="96" t="s">
        <v>12</v>
      </c>
      <c r="D77" s="108">
        <v>0</v>
      </c>
      <c r="E77" s="108">
        <v>0</v>
      </c>
      <c r="F77" s="108">
        <v>0</v>
      </c>
      <c r="G77" s="108">
        <v>0</v>
      </c>
      <c r="H77" s="108">
        <v>0</v>
      </c>
      <c r="I77" s="108">
        <v>0</v>
      </c>
    </row>
    <row r="78" spans="1:9" ht="15.75" thickBot="1" x14ac:dyDescent="0.3">
      <c r="A78" s="84"/>
      <c r="B78" s="89"/>
      <c r="C78" s="89" t="s">
        <v>20</v>
      </c>
      <c r="D78" s="109">
        <v>0</v>
      </c>
      <c r="E78" s="109">
        <v>1.462</v>
      </c>
      <c r="F78" s="109">
        <v>6.7000000000000004E-2</v>
      </c>
      <c r="G78" s="109">
        <v>0</v>
      </c>
      <c r="H78" s="109">
        <v>0</v>
      </c>
      <c r="I78" s="109">
        <v>0</v>
      </c>
    </row>
    <row r="79" spans="1:9" x14ac:dyDescent="0.25">
      <c r="A79" s="84"/>
      <c r="B79" s="38" t="s">
        <v>41</v>
      </c>
      <c r="C79" s="95" t="s">
        <v>9</v>
      </c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</row>
    <row r="80" spans="1:9" x14ac:dyDescent="0.25">
      <c r="A80" s="84"/>
      <c r="B80" s="95"/>
      <c r="C80" s="95" t="s">
        <v>10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</v>
      </c>
    </row>
    <row r="81" spans="1:9" x14ac:dyDescent="0.25">
      <c r="A81" s="84"/>
      <c r="B81" s="95"/>
      <c r="C81" s="95" t="s">
        <v>14</v>
      </c>
      <c r="D81" s="108">
        <v>0</v>
      </c>
      <c r="E81" s="108">
        <v>0</v>
      </c>
      <c r="F81" s="108">
        <v>0</v>
      </c>
      <c r="G81" s="108">
        <v>0</v>
      </c>
      <c r="H81" s="108">
        <v>0</v>
      </c>
      <c r="I81" s="108">
        <v>0</v>
      </c>
    </row>
    <row r="82" spans="1:9" x14ac:dyDescent="0.25">
      <c r="A82" s="84"/>
      <c r="B82" s="95"/>
      <c r="C82" s="96" t="s">
        <v>43</v>
      </c>
      <c r="D82" s="108">
        <v>0</v>
      </c>
      <c r="E82" s="108">
        <v>2.1801137690000001</v>
      </c>
      <c r="F82" s="108">
        <v>5.5611902310000003</v>
      </c>
      <c r="G82" s="108">
        <v>0</v>
      </c>
      <c r="H82" s="108">
        <v>0</v>
      </c>
      <c r="I82" s="108">
        <v>0</v>
      </c>
    </row>
    <row r="83" spans="1:9" x14ac:dyDescent="0.25">
      <c r="A83" s="84"/>
      <c r="B83" s="95"/>
      <c r="C83" s="96" t="s">
        <v>31</v>
      </c>
      <c r="D83" s="108">
        <v>0</v>
      </c>
      <c r="E83" s="108">
        <v>0</v>
      </c>
      <c r="F83" s="108">
        <v>0</v>
      </c>
      <c r="G83" s="108">
        <v>0</v>
      </c>
      <c r="H83" s="108">
        <v>0</v>
      </c>
      <c r="I83" s="108">
        <v>0</v>
      </c>
    </row>
    <row r="84" spans="1:9" x14ac:dyDescent="0.25">
      <c r="A84" s="84"/>
      <c r="B84" s="95"/>
      <c r="C84" s="96" t="s">
        <v>18</v>
      </c>
      <c r="D84" s="108">
        <v>0</v>
      </c>
      <c r="E84" s="108">
        <v>0</v>
      </c>
      <c r="F84" s="108">
        <v>0</v>
      </c>
      <c r="G84" s="108">
        <v>0</v>
      </c>
      <c r="H84" s="108">
        <v>0</v>
      </c>
      <c r="I84" s="108">
        <v>0</v>
      </c>
    </row>
    <row r="85" spans="1:9" x14ac:dyDescent="0.25">
      <c r="A85" s="84"/>
      <c r="B85" s="95"/>
      <c r="C85" s="96" t="s">
        <v>19</v>
      </c>
      <c r="D85" s="108">
        <v>0</v>
      </c>
      <c r="E85" s="108">
        <v>0.81219000000000008</v>
      </c>
      <c r="F85" s="108">
        <v>0</v>
      </c>
      <c r="G85" s="108">
        <v>0</v>
      </c>
      <c r="H85" s="108">
        <v>0</v>
      </c>
      <c r="I85" s="108">
        <v>0</v>
      </c>
    </row>
    <row r="86" spans="1:9" x14ac:dyDescent="0.25">
      <c r="A86" s="84"/>
      <c r="B86" s="95"/>
      <c r="C86" s="96" t="s">
        <v>12</v>
      </c>
      <c r="D86" s="108">
        <v>0</v>
      </c>
      <c r="E86" s="108">
        <v>0</v>
      </c>
      <c r="F86" s="108">
        <v>0</v>
      </c>
      <c r="G86" s="108">
        <v>0</v>
      </c>
      <c r="H86" s="108">
        <v>0</v>
      </c>
      <c r="I86" s="108">
        <v>0</v>
      </c>
    </row>
    <row r="87" spans="1:9" ht="15.75" thickBot="1" x14ac:dyDescent="0.3">
      <c r="A87" s="84"/>
      <c r="B87" s="89"/>
      <c r="C87" s="89" t="s">
        <v>20</v>
      </c>
      <c r="D87" s="109">
        <v>0</v>
      </c>
      <c r="E87" s="109">
        <v>2.9923037690000003</v>
      </c>
      <c r="F87" s="109">
        <v>5.5611902310000003</v>
      </c>
      <c r="G87" s="109">
        <v>0</v>
      </c>
      <c r="H87" s="109">
        <v>0</v>
      </c>
      <c r="I87" s="109">
        <v>0</v>
      </c>
    </row>
    <row r="88" spans="1:9" x14ac:dyDescent="0.25">
      <c r="A88" s="84"/>
      <c r="B88" s="38" t="s">
        <v>107</v>
      </c>
      <c r="C88" s="95" t="s">
        <v>9</v>
      </c>
      <c r="D88" s="107">
        <v>0</v>
      </c>
      <c r="E88" s="107">
        <v>0</v>
      </c>
      <c r="F88" s="107">
        <v>0</v>
      </c>
      <c r="G88" s="107">
        <v>0</v>
      </c>
      <c r="H88" s="107">
        <v>0</v>
      </c>
      <c r="I88" s="107">
        <v>0</v>
      </c>
    </row>
    <row r="89" spans="1:9" x14ac:dyDescent="0.25">
      <c r="A89" s="84"/>
      <c r="B89" s="95"/>
      <c r="C89" s="95" t="s">
        <v>10</v>
      </c>
      <c r="D89" s="108">
        <v>0</v>
      </c>
      <c r="E89" s="108">
        <v>0</v>
      </c>
      <c r="F89" s="108">
        <v>0</v>
      </c>
      <c r="G89" s="108">
        <v>0</v>
      </c>
      <c r="H89" s="108">
        <v>0</v>
      </c>
      <c r="I89" s="108">
        <v>0</v>
      </c>
    </row>
    <row r="90" spans="1:9" x14ac:dyDescent="0.25">
      <c r="A90" s="84"/>
      <c r="B90" s="95"/>
      <c r="C90" s="95" t="s">
        <v>14</v>
      </c>
      <c r="D90" s="108">
        <v>0</v>
      </c>
      <c r="E90" s="108">
        <v>0</v>
      </c>
      <c r="F90" s="108">
        <v>0</v>
      </c>
      <c r="G90" s="108">
        <v>0</v>
      </c>
      <c r="H90" s="108">
        <v>0</v>
      </c>
      <c r="I90" s="108">
        <v>0</v>
      </c>
    </row>
    <row r="91" spans="1:9" x14ac:dyDescent="0.25">
      <c r="A91" s="84"/>
      <c r="B91" s="95"/>
      <c r="C91" s="96" t="s">
        <v>43</v>
      </c>
      <c r="D91" s="108">
        <v>0</v>
      </c>
      <c r="E91" s="108">
        <v>0.41980000000000001</v>
      </c>
      <c r="F91" s="108">
        <v>1.2328776269999997</v>
      </c>
      <c r="G91" s="108">
        <v>0</v>
      </c>
      <c r="H91" s="108">
        <v>0</v>
      </c>
      <c r="I91" s="108">
        <v>0</v>
      </c>
    </row>
    <row r="92" spans="1:9" x14ac:dyDescent="0.25">
      <c r="A92" s="84"/>
      <c r="B92" s="95"/>
      <c r="C92" s="96" t="s">
        <v>31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  <c r="I92" s="108">
        <v>0</v>
      </c>
    </row>
    <row r="93" spans="1:9" x14ac:dyDescent="0.25">
      <c r="A93" s="84"/>
      <c r="B93" s="95"/>
      <c r="C93" s="96" t="s">
        <v>18</v>
      </c>
      <c r="D93" s="108">
        <v>0</v>
      </c>
      <c r="E93" s="108">
        <v>3.2000000000000008E-2</v>
      </c>
      <c r="F93" s="108">
        <v>0</v>
      </c>
      <c r="G93" s="108">
        <v>0</v>
      </c>
      <c r="H93" s="108">
        <v>0</v>
      </c>
      <c r="I93" s="108">
        <v>0</v>
      </c>
    </row>
    <row r="94" spans="1:9" x14ac:dyDescent="0.25">
      <c r="A94" s="84"/>
      <c r="B94" s="95"/>
      <c r="C94" s="96" t="s">
        <v>19</v>
      </c>
      <c r="D94" s="108">
        <v>0</v>
      </c>
      <c r="E94" s="108">
        <v>14.273787025000001</v>
      </c>
      <c r="F94" s="108">
        <v>0</v>
      </c>
      <c r="G94" s="108">
        <v>0</v>
      </c>
      <c r="H94" s="108">
        <v>0</v>
      </c>
      <c r="I94" s="108">
        <v>0</v>
      </c>
    </row>
    <row r="95" spans="1:9" x14ac:dyDescent="0.25">
      <c r="A95" s="84"/>
      <c r="B95" s="95"/>
      <c r="C95" s="96" t="s">
        <v>12</v>
      </c>
      <c r="D95" s="108">
        <v>0</v>
      </c>
      <c r="E95" s="108">
        <v>0</v>
      </c>
      <c r="F95" s="108">
        <v>0</v>
      </c>
      <c r="G95" s="108">
        <v>0</v>
      </c>
      <c r="H95" s="108">
        <v>0</v>
      </c>
      <c r="I95" s="108">
        <v>0</v>
      </c>
    </row>
    <row r="96" spans="1:9" ht="15.75" thickBot="1" x14ac:dyDescent="0.3">
      <c r="A96" s="84"/>
      <c r="B96" s="89"/>
      <c r="C96" s="89" t="s">
        <v>20</v>
      </c>
      <c r="D96" s="166">
        <v>0</v>
      </c>
      <c r="E96" s="166">
        <v>14.725587025000001</v>
      </c>
      <c r="F96" s="166">
        <v>1.2328776269999997</v>
      </c>
      <c r="G96" s="166">
        <v>0</v>
      </c>
      <c r="H96" s="166">
        <v>0</v>
      </c>
      <c r="I96" s="166">
        <v>0</v>
      </c>
    </row>
    <row r="97" spans="1:9" x14ac:dyDescent="0.25">
      <c r="A97" s="84"/>
      <c r="B97" s="38" t="s">
        <v>106</v>
      </c>
      <c r="C97" s="95" t="s">
        <v>9</v>
      </c>
      <c r="D97" s="167">
        <v>0</v>
      </c>
      <c r="E97" s="167">
        <v>0</v>
      </c>
      <c r="F97" s="167">
        <v>0</v>
      </c>
      <c r="G97" s="167">
        <v>0</v>
      </c>
      <c r="H97" s="167">
        <v>0</v>
      </c>
      <c r="I97" s="167">
        <v>0</v>
      </c>
    </row>
    <row r="98" spans="1:9" x14ac:dyDescent="0.25">
      <c r="A98" s="84"/>
      <c r="B98" s="95"/>
      <c r="C98" s="95" t="s">
        <v>10</v>
      </c>
      <c r="D98" s="109">
        <v>0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</row>
    <row r="99" spans="1:9" x14ac:dyDescent="0.25">
      <c r="A99" s="84"/>
      <c r="B99" s="95"/>
      <c r="C99" s="95" t="s">
        <v>14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</row>
    <row r="100" spans="1:9" x14ac:dyDescent="0.25">
      <c r="A100" s="84"/>
      <c r="B100" s="95"/>
      <c r="C100" s="96" t="s">
        <v>43</v>
      </c>
      <c r="D100" s="109">
        <v>0</v>
      </c>
      <c r="E100" s="109">
        <v>0</v>
      </c>
      <c r="F100" s="109">
        <v>0.13600000000000001</v>
      </c>
      <c r="G100" s="109">
        <v>0</v>
      </c>
      <c r="H100" s="109">
        <v>0</v>
      </c>
      <c r="I100" s="109">
        <v>0</v>
      </c>
    </row>
    <row r="101" spans="1:9" x14ac:dyDescent="0.25">
      <c r="A101" s="84"/>
      <c r="B101" s="95"/>
      <c r="C101" s="96" t="s">
        <v>31</v>
      </c>
      <c r="D101" s="109">
        <v>0</v>
      </c>
      <c r="E101" s="109">
        <v>0</v>
      </c>
      <c r="F101" s="109">
        <v>0</v>
      </c>
      <c r="G101" s="109">
        <v>0</v>
      </c>
      <c r="H101" s="109">
        <v>0</v>
      </c>
      <c r="I101" s="109">
        <v>0</v>
      </c>
    </row>
    <row r="102" spans="1:9" x14ac:dyDescent="0.25">
      <c r="A102" s="84"/>
      <c r="B102" s="95"/>
      <c r="C102" s="96" t="s">
        <v>18</v>
      </c>
      <c r="D102" s="109">
        <v>0</v>
      </c>
      <c r="E102" s="109">
        <v>0</v>
      </c>
      <c r="F102" s="109">
        <v>0</v>
      </c>
      <c r="G102" s="109">
        <v>0</v>
      </c>
      <c r="H102" s="109">
        <v>0</v>
      </c>
      <c r="I102" s="109">
        <v>1.1699999999999999E-2</v>
      </c>
    </row>
    <row r="103" spans="1:9" x14ac:dyDescent="0.25">
      <c r="A103" s="84"/>
      <c r="B103" s="95"/>
      <c r="C103" s="96" t="s">
        <v>19</v>
      </c>
      <c r="D103" s="109">
        <v>0</v>
      </c>
      <c r="E103" s="109">
        <v>15.045777217000001</v>
      </c>
      <c r="F103" s="109">
        <v>0</v>
      </c>
      <c r="G103" s="109">
        <v>0</v>
      </c>
      <c r="H103" s="109">
        <v>0</v>
      </c>
      <c r="I103" s="109">
        <v>1.3366207170000002</v>
      </c>
    </row>
    <row r="104" spans="1:9" x14ac:dyDescent="0.25">
      <c r="A104" s="84"/>
      <c r="B104" s="95"/>
      <c r="C104" s="96" t="s">
        <v>12</v>
      </c>
      <c r="D104" s="109">
        <v>0</v>
      </c>
      <c r="E104" s="109">
        <v>1.2441</v>
      </c>
      <c r="F104" s="109">
        <v>0</v>
      </c>
      <c r="G104" s="109">
        <v>7.0735728906072382E-2</v>
      </c>
      <c r="H104" s="109">
        <v>0.12397692990239557</v>
      </c>
      <c r="I104" s="109">
        <v>0</v>
      </c>
    </row>
    <row r="105" spans="1:9" ht="15.75" thickBot="1" x14ac:dyDescent="0.3">
      <c r="A105" s="84"/>
      <c r="B105" s="89"/>
      <c r="C105" s="89" t="s">
        <v>20</v>
      </c>
      <c r="D105" s="108">
        <v>0</v>
      </c>
      <c r="E105" s="108">
        <v>15.045777217000001</v>
      </c>
      <c r="F105" s="108">
        <v>0.13600000000000001</v>
      </c>
      <c r="G105" s="108">
        <v>0</v>
      </c>
      <c r="H105" s="108">
        <v>0</v>
      </c>
      <c r="I105" s="108">
        <v>1.3483207170000002</v>
      </c>
    </row>
    <row r="106" spans="1:9" x14ac:dyDescent="0.25">
      <c r="A106" s="84"/>
      <c r="B106" s="38" t="s">
        <v>33</v>
      </c>
      <c r="C106" s="95" t="s">
        <v>9</v>
      </c>
      <c r="D106" s="107">
        <v>0</v>
      </c>
      <c r="E106" s="107">
        <v>0</v>
      </c>
      <c r="F106" s="107">
        <v>0</v>
      </c>
      <c r="G106" s="107">
        <v>0</v>
      </c>
      <c r="H106" s="107">
        <v>0</v>
      </c>
      <c r="I106" s="107">
        <v>0</v>
      </c>
    </row>
    <row r="107" spans="1:9" x14ac:dyDescent="0.25">
      <c r="A107" s="84"/>
      <c r="B107" s="95"/>
      <c r="C107" s="95" t="s">
        <v>10</v>
      </c>
      <c r="D107" s="108">
        <v>0</v>
      </c>
      <c r="E107" s="108">
        <v>0</v>
      </c>
      <c r="F107" s="108">
        <v>0</v>
      </c>
      <c r="G107" s="108">
        <v>0</v>
      </c>
      <c r="H107" s="108">
        <v>0</v>
      </c>
      <c r="I107" s="108">
        <v>0</v>
      </c>
    </row>
    <row r="108" spans="1:9" x14ac:dyDescent="0.25">
      <c r="A108" s="84"/>
      <c r="B108" s="95"/>
      <c r="C108" s="95" t="s">
        <v>14</v>
      </c>
      <c r="D108" s="108">
        <v>0</v>
      </c>
      <c r="E108" s="108">
        <v>0</v>
      </c>
      <c r="F108" s="108">
        <v>0</v>
      </c>
      <c r="G108" s="108">
        <v>0</v>
      </c>
      <c r="H108" s="108">
        <v>0</v>
      </c>
      <c r="I108" s="108">
        <v>0</v>
      </c>
    </row>
    <row r="109" spans="1:9" x14ac:dyDescent="0.25">
      <c r="A109" s="84"/>
      <c r="B109" s="95"/>
      <c r="C109" s="96" t="s">
        <v>43</v>
      </c>
      <c r="D109" s="108">
        <v>0</v>
      </c>
      <c r="E109" s="108">
        <v>0</v>
      </c>
      <c r="F109" s="108">
        <v>1.1105138219999999</v>
      </c>
      <c r="G109" s="108">
        <v>0</v>
      </c>
      <c r="H109" s="108">
        <v>0</v>
      </c>
      <c r="I109" s="108">
        <v>0</v>
      </c>
    </row>
    <row r="110" spans="1:9" x14ac:dyDescent="0.25">
      <c r="A110" s="84"/>
      <c r="B110" s="95"/>
      <c r="C110" s="96" t="s">
        <v>31</v>
      </c>
      <c r="D110" s="108">
        <v>0</v>
      </c>
      <c r="E110" s="108">
        <v>0</v>
      </c>
      <c r="F110" s="108">
        <v>0</v>
      </c>
      <c r="G110" s="108">
        <v>0</v>
      </c>
      <c r="H110" s="108">
        <v>0</v>
      </c>
      <c r="I110" s="108">
        <v>0</v>
      </c>
    </row>
    <row r="111" spans="1:9" x14ac:dyDescent="0.25">
      <c r="A111" s="84"/>
      <c r="B111" s="95"/>
      <c r="C111" s="96" t="s">
        <v>18</v>
      </c>
      <c r="D111" s="108">
        <v>0</v>
      </c>
      <c r="E111" s="108">
        <v>0</v>
      </c>
      <c r="F111" s="108">
        <v>0</v>
      </c>
      <c r="G111" s="108">
        <v>0</v>
      </c>
      <c r="H111" s="108">
        <v>0</v>
      </c>
      <c r="I111" s="108">
        <v>0</v>
      </c>
    </row>
    <row r="112" spans="1:9" x14ac:dyDescent="0.25">
      <c r="A112" s="84"/>
      <c r="B112" s="95"/>
      <c r="C112" s="96" t="s">
        <v>19</v>
      </c>
      <c r="D112" s="108">
        <v>0</v>
      </c>
      <c r="E112" s="108">
        <v>3.55302637</v>
      </c>
      <c r="F112" s="108">
        <v>0</v>
      </c>
      <c r="G112" s="108">
        <v>0</v>
      </c>
      <c r="H112" s="108">
        <v>0</v>
      </c>
      <c r="I112" s="108">
        <v>0</v>
      </c>
    </row>
    <row r="113" spans="1:9" x14ac:dyDescent="0.25">
      <c r="A113" s="84"/>
      <c r="B113" s="95"/>
      <c r="C113" s="96" t="s">
        <v>12</v>
      </c>
      <c r="D113" s="108">
        <v>0</v>
      </c>
      <c r="E113" s="108">
        <v>0</v>
      </c>
      <c r="F113" s="108">
        <v>0</v>
      </c>
      <c r="G113" s="108">
        <v>0</v>
      </c>
      <c r="H113" s="108">
        <v>0</v>
      </c>
      <c r="I113" s="108">
        <v>0</v>
      </c>
    </row>
    <row r="114" spans="1:9" ht="15.75" thickBot="1" x14ac:dyDescent="0.3">
      <c r="A114" s="84"/>
      <c r="B114" s="89"/>
      <c r="C114" s="89" t="s">
        <v>20</v>
      </c>
      <c r="D114" s="109">
        <v>0</v>
      </c>
      <c r="E114" s="109">
        <v>3.55302637</v>
      </c>
      <c r="F114" s="109">
        <v>1.1105138219999999</v>
      </c>
      <c r="G114" s="109">
        <v>0</v>
      </c>
      <c r="H114" s="109">
        <v>0</v>
      </c>
      <c r="I114" s="109">
        <v>0</v>
      </c>
    </row>
    <row r="115" spans="1:9" x14ac:dyDescent="0.25">
      <c r="A115" s="84"/>
      <c r="B115" s="38" t="s">
        <v>37</v>
      </c>
      <c r="C115" s="95" t="s">
        <v>9</v>
      </c>
      <c r="D115" s="107">
        <v>0</v>
      </c>
      <c r="E115" s="107">
        <v>0</v>
      </c>
      <c r="F115" s="107">
        <v>0</v>
      </c>
      <c r="G115" s="107">
        <v>0</v>
      </c>
      <c r="H115" s="107">
        <v>0</v>
      </c>
      <c r="I115" s="107">
        <v>0</v>
      </c>
    </row>
    <row r="116" spans="1:9" x14ac:dyDescent="0.25">
      <c r="A116" s="84"/>
      <c r="B116" s="95"/>
      <c r="C116" s="95" t="s">
        <v>10</v>
      </c>
      <c r="D116" s="108">
        <v>0</v>
      </c>
      <c r="E116" s="108">
        <v>0</v>
      </c>
      <c r="F116" s="108">
        <v>0</v>
      </c>
      <c r="G116" s="108">
        <v>0</v>
      </c>
      <c r="H116" s="108">
        <v>0</v>
      </c>
      <c r="I116" s="108">
        <v>0</v>
      </c>
    </row>
    <row r="117" spans="1:9" x14ac:dyDescent="0.25">
      <c r="A117" s="84"/>
      <c r="B117" s="95"/>
      <c r="C117" s="95" t="s">
        <v>14</v>
      </c>
      <c r="D117" s="108">
        <v>0</v>
      </c>
      <c r="E117" s="108">
        <v>0</v>
      </c>
      <c r="F117" s="108">
        <v>0</v>
      </c>
      <c r="G117" s="108">
        <v>0</v>
      </c>
      <c r="H117" s="108">
        <v>0</v>
      </c>
      <c r="I117" s="108">
        <v>0</v>
      </c>
    </row>
    <row r="118" spans="1:9" x14ac:dyDescent="0.25">
      <c r="A118" s="84"/>
      <c r="B118" s="95"/>
      <c r="C118" s="96" t="s">
        <v>43</v>
      </c>
      <c r="D118" s="108">
        <v>0</v>
      </c>
      <c r="E118" s="108">
        <v>0.223</v>
      </c>
      <c r="F118" s="108">
        <v>2.178588671</v>
      </c>
      <c r="G118" s="108">
        <v>0</v>
      </c>
      <c r="H118" s="108">
        <v>0</v>
      </c>
      <c r="I118" s="108">
        <v>0</v>
      </c>
    </row>
    <row r="119" spans="1:9" x14ac:dyDescent="0.25">
      <c r="A119" s="84"/>
      <c r="B119" s="95"/>
      <c r="C119" s="96" t="s">
        <v>31</v>
      </c>
      <c r="D119" s="108">
        <v>0</v>
      </c>
      <c r="E119" s="108">
        <v>0</v>
      </c>
      <c r="F119" s="108">
        <v>0</v>
      </c>
      <c r="G119" s="108">
        <v>0</v>
      </c>
      <c r="H119" s="108">
        <v>0</v>
      </c>
      <c r="I119" s="108">
        <v>0</v>
      </c>
    </row>
    <row r="120" spans="1:9" x14ac:dyDescent="0.25">
      <c r="A120" s="84"/>
      <c r="B120" s="95"/>
      <c r="C120" s="96" t="s">
        <v>18</v>
      </c>
      <c r="D120" s="108">
        <v>0</v>
      </c>
      <c r="E120" s="108">
        <v>4.2790000000000002E-2</v>
      </c>
      <c r="F120" s="108">
        <v>0</v>
      </c>
      <c r="G120" s="108">
        <v>0</v>
      </c>
      <c r="H120" s="108">
        <v>0</v>
      </c>
      <c r="I120" s="108">
        <v>0</v>
      </c>
    </row>
    <row r="121" spans="1:9" x14ac:dyDescent="0.25">
      <c r="A121" s="84"/>
      <c r="B121" s="95"/>
      <c r="C121" s="96" t="s">
        <v>19</v>
      </c>
      <c r="D121" s="108">
        <v>0</v>
      </c>
      <c r="E121" s="108">
        <v>0.71420000000000006</v>
      </c>
      <c r="F121" s="108">
        <v>0</v>
      </c>
      <c r="G121" s="108">
        <v>0</v>
      </c>
      <c r="H121" s="108">
        <v>0</v>
      </c>
      <c r="I121" s="108">
        <v>0</v>
      </c>
    </row>
    <row r="122" spans="1:9" x14ac:dyDescent="0.25">
      <c r="A122" s="84"/>
      <c r="B122" s="95"/>
      <c r="C122" s="96" t="s">
        <v>12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  <c r="I122" s="108">
        <v>0</v>
      </c>
    </row>
    <row r="123" spans="1:9" ht="15.75" thickBot="1" x14ac:dyDescent="0.3">
      <c r="A123" s="84"/>
      <c r="B123" s="89"/>
      <c r="C123" s="89" t="s">
        <v>20</v>
      </c>
      <c r="D123" s="109">
        <v>0</v>
      </c>
      <c r="E123" s="109">
        <v>0.97999000000000014</v>
      </c>
      <c r="F123" s="109">
        <v>2.178588671</v>
      </c>
      <c r="G123" s="109">
        <v>0</v>
      </c>
      <c r="H123" s="109">
        <v>0</v>
      </c>
      <c r="I123" s="109">
        <v>0</v>
      </c>
    </row>
    <row r="124" spans="1:9" x14ac:dyDescent="0.25">
      <c r="A124" s="84"/>
      <c r="B124" s="95"/>
      <c r="C124" s="95"/>
      <c r="D124" s="107"/>
      <c r="E124" s="107"/>
      <c r="F124" s="107"/>
      <c r="G124" s="107"/>
      <c r="H124" s="107"/>
      <c r="I124" s="107"/>
    </row>
    <row r="125" spans="1:9" x14ac:dyDescent="0.25">
      <c r="A125" s="84"/>
      <c r="B125" s="95"/>
      <c r="C125" s="95"/>
      <c r="D125" s="95"/>
      <c r="E125" s="95"/>
      <c r="F125" s="95"/>
      <c r="G125" s="95"/>
      <c r="H125" s="95"/>
      <c r="I125" s="95"/>
    </row>
    <row r="126" spans="1:9" x14ac:dyDescent="0.25">
      <c r="A126" s="84"/>
      <c r="B126" s="95"/>
      <c r="C126" s="95"/>
      <c r="D126" s="95"/>
      <c r="E126" s="95"/>
      <c r="F126" s="95"/>
      <c r="G126" s="95"/>
      <c r="H126" s="95"/>
      <c r="I126" s="95"/>
    </row>
    <row r="127" spans="1:9" x14ac:dyDescent="0.25">
      <c r="A127" s="84"/>
      <c r="B127" s="95"/>
      <c r="C127" s="95"/>
      <c r="D127" s="95"/>
      <c r="E127" s="95"/>
      <c r="F127" s="95"/>
      <c r="G127" s="95"/>
      <c r="H127" s="95"/>
      <c r="I127" s="95"/>
    </row>
    <row r="128" spans="1:9" x14ac:dyDescent="0.25">
      <c r="A128" s="84"/>
      <c r="B128" s="95"/>
      <c r="C128" s="95"/>
      <c r="D128" s="95"/>
      <c r="E128" s="95"/>
      <c r="F128" s="95"/>
      <c r="G128" s="95"/>
      <c r="H128" s="95"/>
      <c r="I128" s="95"/>
    </row>
    <row r="129" spans="1:9" x14ac:dyDescent="0.25">
      <c r="A129" s="84"/>
      <c r="B129" s="95"/>
      <c r="C129" s="95"/>
      <c r="D129" s="95"/>
      <c r="E129" s="95"/>
      <c r="F129" s="95"/>
      <c r="G129" s="95"/>
      <c r="H129" s="95"/>
      <c r="I129" s="95"/>
    </row>
    <row r="130" spans="1:9" x14ac:dyDescent="0.25">
      <c r="A130" s="84"/>
      <c r="B130" s="95"/>
      <c r="C130" s="95"/>
      <c r="D130" s="95"/>
      <c r="E130" s="95"/>
      <c r="F130" s="95"/>
      <c r="G130" s="95"/>
      <c r="H130" s="95"/>
      <c r="I130" s="95"/>
    </row>
    <row r="131" spans="1:9" x14ac:dyDescent="0.25">
      <c r="A131" s="84"/>
      <c r="B131" s="95"/>
      <c r="C131" s="95"/>
      <c r="D131" s="95"/>
      <c r="E131" s="95"/>
      <c r="F131" s="95"/>
      <c r="G131" s="95"/>
      <c r="H131" s="95"/>
      <c r="I131" s="95"/>
    </row>
    <row r="132" spans="1:9" x14ac:dyDescent="0.25">
      <c r="A132" s="84"/>
      <c r="B132" s="95"/>
      <c r="C132" s="95"/>
      <c r="D132" s="95"/>
      <c r="E132" s="95"/>
      <c r="F132" s="95"/>
      <c r="G132" s="95"/>
      <c r="H132" s="95"/>
      <c r="I132" s="95"/>
    </row>
    <row r="133" spans="1:9" x14ac:dyDescent="0.25">
      <c r="A133" s="84"/>
      <c r="B133" s="95"/>
      <c r="C133" s="95"/>
      <c r="D133" s="95"/>
      <c r="E133" s="95"/>
      <c r="F133" s="95"/>
      <c r="G133" s="95"/>
      <c r="H133" s="95"/>
      <c r="I133" s="95"/>
    </row>
    <row r="134" spans="1:9" x14ac:dyDescent="0.25">
      <c r="A134" s="84"/>
      <c r="B134" s="95"/>
      <c r="C134" s="95"/>
      <c r="D134" s="95"/>
      <c r="E134" s="95"/>
      <c r="F134" s="95"/>
      <c r="G134" s="95"/>
      <c r="H134" s="95"/>
      <c r="I134" s="95"/>
    </row>
    <row r="135" spans="1:9" x14ac:dyDescent="0.25">
      <c r="A135" s="84"/>
      <c r="B135" s="95"/>
      <c r="C135" s="95"/>
      <c r="D135" s="95"/>
      <c r="E135" s="95"/>
      <c r="F135" s="95"/>
      <c r="G135" s="95"/>
      <c r="H135" s="95"/>
      <c r="I135" s="95"/>
    </row>
    <row r="136" spans="1:9" x14ac:dyDescent="0.25">
      <c r="A136" s="84"/>
      <c r="B136" s="95"/>
      <c r="C136" s="95"/>
      <c r="D136" s="95"/>
      <c r="E136" s="95"/>
      <c r="F136" s="95"/>
      <c r="G136" s="95"/>
      <c r="H136" s="95"/>
      <c r="I136" s="95"/>
    </row>
    <row r="137" spans="1:9" x14ac:dyDescent="0.25">
      <c r="A137" s="95"/>
      <c r="B137" s="95"/>
      <c r="C137" s="95"/>
      <c r="D137" s="95"/>
      <c r="E137" s="95"/>
      <c r="F137" s="95"/>
      <c r="G137" s="95"/>
      <c r="H137" s="95"/>
      <c r="I137" s="95"/>
    </row>
    <row r="138" spans="1:9" x14ac:dyDescent="0.25">
      <c r="A138" s="95"/>
      <c r="B138" s="95"/>
      <c r="C138" s="95"/>
      <c r="D138" s="95"/>
      <c r="E138" s="95"/>
      <c r="F138" s="95"/>
      <c r="G138" s="95"/>
      <c r="H138" s="95"/>
      <c r="I138" s="95"/>
    </row>
    <row r="139" spans="1:9" x14ac:dyDescent="0.25">
      <c r="A139" s="95"/>
      <c r="B139" s="95"/>
      <c r="C139" s="95"/>
      <c r="D139" s="95"/>
      <c r="E139" s="95"/>
      <c r="F139" s="95"/>
      <c r="G139" s="95"/>
      <c r="H139" s="95"/>
      <c r="I139" s="95"/>
    </row>
    <row r="140" spans="1:9" x14ac:dyDescent="0.25">
      <c r="A140" s="95"/>
      <c r="B140" s="95"/>
      <c r="C140" s="95"/>
      <c r="D140" s="95"/>
      <c r="E140" s="95"/>
      <c r="F140" s="95"/>
      <c r="G140" s="95"/>
      <c r="H140" s="95"/>
      <c r="I140" s="95"/>
    </row>
    <row r="141" spans="1:9" x14ac:dyDescent="0.25">
      <c r="A141" s="95"/>
      <c r="B141" s="95"/>
      <c r="C141" s="95"/>
      <c r="D141" s="95"/>
      <c r="E141" s="95"/>
      <c r="F141" s="95"/>
      <c r="G141" s="95"/>
      <c r="H141" s="95"/>
      <c r="I141" s="95"/>
    </row>
    <row r="142" spans="1:9" x14ac:dyDescent="0.25">
      <c r="A142" s="95"/>
      <c r="B142" s="95"/>
      <c r="C142" s="95"/>
      <c r="D142" s="95"/>
      <c r="E142" s="95"/>
      <c r="F142" s="95"/>
      <c r="G142" s="95"/>
      <c r="H142" s="95"/>
      <c r="I142" s="95"/>
    </row>
    <row r="143" spans="1:9" x14ac:dyDescent="0.25">
      <c r="A143" s="95"/>
      <c r="B143" s="95"/>
      <c r="C143" s="95"/>
      <c r="D143" s="95"/>
      <c r="E143" s="95"/>
      <c r="F143" s="95"/>
      <c r="G143" s="95"/>
      <c r="H143" s="95"/>
      <c r="I143" s="95"/>
    </row>
    <row r="144" spans="1:9" x14ac:dyDescent="0.25">
      <c r="A144" s="95"/>
      <c r="B144" s="95"/>
      <c r="C144" s="95"/>
      <c r="D144" s="95"/>
      <c r="E144" s="95"/>
      <c r="F144" s="95"/>
      <c r="G144" s="95"/>
      <c r="H144" s="95"/>
      <c r="I144" s="95"/>
    </row>
    <row r="145" spans="1:9" x14ac:dyDescent="0.25">
      <c r="A145" s="95"/>
      <c r="B145" s="95"/>
      <c r="C145" s="95"/>
      <c r="D145" s="95"/>
      <c r="E145" s="95"/>
      <c r="F145" s="95"/>
      <c r="G145" s="95"/>
      <c r="H145" s="95"/>
      <c r="I145" s="95"/>
    </row>
    <row r="146" spans="1:9" x14ac:dyDescent="0.25">
      <c r="A146" s="95"/>
      <c r="B146" s="95"/>
      <c r="C146" s="95"/>
      <c r="D146" s="95"/>
      <c r="E146" s="95"/>
      <c r="F146" s="95"/>
      <c r="G146" s="95"/>
      <c r="H146" s="95"/>
      <c r="I146" s="95"/>
    </row>
    <row r="147" spans="1:9" x14ac:dyDescent="0.25">
      <c r="A147" s="95"/>
      <c r="B147" s="95"/>
      <c r="C147" s="95"/>
      <c r="D147" s="95"/>
      <c r="E147" s="95"/>
      <c r="F147" s="95"/>
      <c r="G147" s="95"/>
      <c r="H147" s="95"/>
      <c r="I147" s="95"/>
    </row>
    <row r="148" spans="1:9" x14ac:dyDescent="0.25">
      <c r="A148" s="95"/>
      <c r="B148" s="95"/>
      <c r="C148" s="95"/>
      <c r="D148" s="95"/>
      <c r="E148" s="95"/>
      <c r="F148" s="95"/>
      <c r="G148" s="95"/>
      <c r="H148" s="95"/>
      <c r="I148" s="95"/>
    </row>
    <row r="149" spans="1:9" x14ac:dyDescent="0.25">
      <c r="A149" s="95"/>
      <c r="B149" s="95"/>
      <c r="C149" s="95"/>
      <c r="D149" s="95"/>
      <c r="E149" s="95"/>
      <c r="F149" s="95"/>
      <c r="G149" s="95"/>
      <c r="H149" s="95"/>
      <c r="I149" s="95"/>
    </row>
    <row r="150" spans="1:9" x14ac:dyDescent="0.25">
      <c r="A150" s="95"/>
      <c r="B150" s="95"/>
      <c r="C150" s="95"/>
      <c r="D150" s="95"/>
      <c r="E150" s="95"/>
      <c r="F150" s="95"/>
      <c r="G150" s="95"/>
      <c r="H150" s="95"/>
      <c r="I150" s="95"/>
    </row>
    <row r="151" spans="1:9" x14ac:dyDescent="0.25">
      <c r="A151" s="95"/>
      <c r="B151" s="95"/>
      <c r="C151" s="95"/>
      <c r="D151" s="95"/>
      <c r="E151" s="95"/>
      <c r="F151" s="95"/>
      <c r="G151" s="95"/>
      <c r="H151" s="95"/>
      <c r="I151" s="95"/>
    </row>
    <row r="152" spans="1:9" x14ac:dyDescent="0.25">
      <c r="A152" s="95"/>
      <c r="B152" s="95"/>
      <c r="C152" s="95"/>
      <c r="D152" s="95"/>
      <c r="E152" s="95"/>
      <c r="F152" s="95"/>
      <c r="G152" s="95"/>
      <c r="H152" s="95"/>
      <c r="I152" s="95"/>
    </row>
    <row r="153" spans="1:9" x14ac:dyDescent="0.25">
      <c r="A153" s="95"/>
      <c r="B153" s="95"/>
      <c r="C153" s="95"/>
      <c r="D153" s="95"/>
      <c r="E153" s="95"/>
      <c r="F153" s="95"/>
      <c r="G153" s="95"/>
      <c r="H153" s="95"/>
      <c r="I153" s="95"/>
    </row>
    <row r="154" spans="1:9" x14ac:dyDescent="0.25">
      <c r="A154" s="95"/>
      <c r="B154" s="95"/>
      <c r="C154" s="95"/>
      <c r="D154" s="95"/>
      <c r="E154" s="95"/>
      <c r="F154" s="95"/>
      <c r="G154" s="95"/>
      <c r="H154" s="95"/>
      <c r="I154" s="95"/>
    </row>
    <row r="155" spans="1:9" x14ac:dyDescent="0.25">
      <c r="A155" s="95"/>
      <c r="B155" s="95"/>
      <c r="C155" s="95"/>
      <c r="D155" s="95"/>
      <c r="E155" s="95"/>
      <c r="F155" s="95"/>
      <c r="G155" s="95"/>
      <c r="H155" s="95"/>
      <c r="I155" s="95"/>
    </row>
    <row r="156" spans="1:9" x14ac:dyDescent="0.25">
      <c r="A156" s="95"/>
      <c r="B156" s="95"/>
      <c r="C156" s="95"/>
      <c r="D156" s="95"/>
      <c r="E156" s="95"/>
      <c r="F156" s="95"/>
      <c r="G156" s="95"/>
      <c r="H156" s="95"/>
      <c r="I156" s="95"/>
    </row>
    <row r="157" spans="1:9" x14ac:dyDescent="0.25">
      <c r="A157" s="95"/>
      <c r="B157" s="95"/>
      <c r="C157" s="95"/>
      <c r="D157" s="95"/>
      <c r="E157" s="95"/>
      <c r="F157" s="95"/>
      <c r="G157" s="95"/>
      <c r="H157" s="95"/>
      <c r="I157" s="95"/>
    </row>
    <row r="158" spans="1:9" x14ac:dyDescent="0.25">
      <c r="A158" s="95"/>
      <c r="B158" s="95"/>
      <c r="C158" s="95"/>
      <c r="D158" s="95"/>
      <c r="E158" s="95"/>
      <c r="F158" s="95"/>
      <c r="G158" s="95"/>
      <c r="H158" s="95"/>
      <c r="I158" s="95"/>
    </row>
    <row r="159" spans="1:9" x14ac:dyDescent="0.25">
      <c r="A159" s="95"/>
      <c r="B159" s="95"/>
      <c r="C159" s="95"/>
      <c r="D159" s="95"/>
      <c r="E159" s="95"/>
      <c r="F159" s="95"/>
      <c r="G159" s="95"/>
      <c r="H159" s="95"/>
      <c r="I159" s="95"/>
    </row>
    <row r="160" spans="1:9" x14ac:dyDescent="0.25">
      <c r="A160" s="95"/>
      <c r="B160" s="95"/>
      <c r="C160" s="95"/>
      <c r="D160" s="95"/>
      <c r="E160" s="95"/>
      <c r="F160" s="95"/>
      <c r="G160" s="95"/>
      <c r="H160" s="95"/>
      <c r="I160" s="95"/>
    </row>
    <row r="161" spans="1:9" x14ac:dyDescent="0.25">
      <c r="A161" s="95"/>
      <c r="B161" s="95"/>
      <c r="C161" s="95"/>
      <c r="D161" s="95"/>
      <c r="E161" s="95"/>
      <c r="F161" s="95"/>
      <c r="G161" s="95"/>
      <c r="H161" s="95"/>
      <c r="I161" s="95"/>
    </row>
    <row r="162" spans="1:9" x14ac:dyDescent="0.25">
      <c r="A162" s="95"/>
      <c r="B162" s="95"/>
      <c r="C162" s="95"/>
      <c r="D162" s="95"/>
      <c r="E162" s="95"/>
      <c r="F162" s="95"/>
      <c r="G162" s="95"/>
      <c r="H162" s="95"/>
      <c r="I162" s="95"/>
    </row>
    <row r="163" spans="1:9" x14ac:dyDescent="0.25">
      <c r="A163" s="95"/>
      <c r="B163" s="95"/>
      <c r="C163" s="95"/>
      <c r="D163" s="95"/>
      <c r="E163" s="95"/>
      <c r="F163" s="95"/>
      <c r="G163" s="95"/>
      <c r="H163" s="95"/>
      <c r="I163" s="95"/>
    </row>
    <row r="164" spans="1:9" x14ac:dyDescent="0.25">
      <c r="A164" s="95"/>
      <c r="B164" s="95"/>
      <c r="C164" s="95"/>
      <c r="D164" s="95"/>
      <c r="E164" s="95"/>
      <c r="F164" s="95"/>
      <c r="G164" s="95"/>
      <c r="H164" s="95"/>
      <c r="I164" s="95"/>
    </row>
    <row r="165" spans="1:9" x14ac:dyDescent="0.25">
      <c r="A165" s="95"/>
      <c r="B165" s="95"/>
      <c r="C165" s="95"/>
      <c r="D165" s="95"/>
      <c r="E165" s="95"/>
      <c r="F165" s="95"/>
      <c r="G165" s="95"/>
      <c r="H165" s="95"/>
      <c r="I165" s="95"/>
    </row>
    <row r="166" spans="1:9" x14ac:dyDescent="0.25">
      <c r="A166" s="95"/>
      <c r="B166" s="95"/>
      <c r="C166" s="95"/>
      <c r="D166" s="95"/>
      <c r="E166" s="95"/>
      <c r="F166" s="95"/>
      <c r="G166" s="95"/>
      <c r="H166" s="95"/>
      <c r="I166" s="95"/>
    </row>
    <row r="167" spans="1:9" x14ac:dyDescent="0.25">
      <c r="A167" s="95"/>
      <c r="B167" s="95"/>
      <c r="C167" s="95"/>
      <c r="D167" s="95"/>
      <c r="E167" s="95"/>
      <c r="F167" s="95"/>
      <c r="G167" s="95"/>
      <c r="H167" s="95"/>
      <c r="I167" s="95"/>
    </row>
    <row r="168" spans="1:9" x14ac:dyDescent="0.25">
      <c r="A168" s="95"/>
      <c r="B168" s="95"/>
      <c r="C168" s="95"/>
      <c r="D168" s="95"/>
      <c r="E168" s="95"/>
      <c r="F168" s="95"/>
      <c r="G168" s="95"/>
      <c r="H168" s="95"/>
      <c r="I168" s="95"/>
    </row>
    <row r="169" spans="1:9" x14ac:dyDescent="0.25">
      <c r="A169" s="95"/>
      <c r="B169" s="95"/>
      <c r="C169" s="95"/>
      <c r="D169" s="95"/>
      <c r="E169" s="95"/>
      <c r="F169" s="95"/>
      <c r="G169" s="95"/>
      <c r="H169" s="95"/>
      <c r="I169" s="95"/>
    </row>
    <row r="170" spans="1:9" x14ac:dyDescent="0.25">
      <c r="A170" s="95"/>
      <c r="B170" s="95"/>
      <c r="C170" s="95"/>
      <c r="D170" s="95"/>
      <c r="E170" s="95"/>
      <c r="F170" s="95"/>
      <c r="G170" s="95"/>
      <c r="H170" s="95"/>
      <c r="I170" s="95"/>
    </row>
    <row r="171" spans="1:9" x14ac:dyDescent="0.25">
      <c r="A171" s="95"/>
      <c r="B171" s="95"/>
      <c r="C171" s="95"/>
      <c r="D171" s="95"/>
      <c r="E171" s="95"/>
      <c r="F171" s="95"/>
      <c r="G171" s="95"/>
      <c r="H171" s="95"/>
      <c r="I171" s="95"/>
    </row>
    <row r="172" spans="1:9" x14ac:dyDescent="0.25">
      <c r="A172" s="95"/>
      <c r="B172" s="95"/>
      <c r="C172" s="95"/>
      <c r="D172" s="95"/>
      <c r="E172" s="95"/>
      <c r="F172" s="95"/>
      <c r="G172" s="95"/>
      <c r="H172" s="95"/>
      <c r="I172" s="95"/>
    </row>
    <row r="173" spans="1:9" x14ac:dyDescent="0.25">
      <c r="A173" s="95"/>
      <c r="B173" s="95"/>
      <c r="C173" s="95"/>
      <c r="D173" s="95"/>
      <c r="E173" s="95"/>
      <c r="F173" s="95"/>
      <c r="G173" s="95"/>
      <c r="H173" s="95"/>
      <c r="I173" s="95"/>
    </row>
    <row r="174" spans="1:9" x14ac:dyDescent="0.25">
      <c r="A174" s="95"/>
      <c r="B174" s="95"/>
      <c r="C174" s="95"/>
      <c r="D174" s="95"/>
      <c r="E174" s="95"/>
      <c r="F174" s="95"/>
      <c r="G174" s="95"/>
      <c r="H174" s="95"/>
      <c r="I174" s="95"/>
    </row>
    <row r="175" spans="1:9" x14ac:dyDescent="0.25">
      <c r="A175" s="95"/>
      <c r="B175" s="95"/>
      <c r="C175" s="95"/>
      <c r="D175" s="95"/>
      <c r="E175" s="95"/>
      <c r="F175" s="95"/>
      <c r="G175" s="95"/>
      <c r="H175" s="95"/>
      <c r="I175" s="95"/>
    </row>
    <row r="176" spans="1:9" x14ac:dyDescent="0.25">
      <c r="A176" s="95"/>
      <c r="B176" s="95"/>
      <c r="C176" s="95"/>
      <c r="D176" s="95"/>
      <c r="E176" s="95"/>
      <c r="F176" s="95"/>
      <c r="G176" s="95"/>
      <c r="H176" s="95"/>
      <c r="I176" s="95"/>
    </row>
    <row r="177" spans="1:9" x14ac:dyDescent="0.25">
      <c r="A177" s="95"/>
      <c r="B177" s="95"/>
      <c r="C177" s="95"/>
      <c r="D177" s="95"/>
      <c r="E177" s="95"/>
      <c r="F177" s="95"/>
      <c r="G177" s="95"/>
      <c r="H177" s="95"/>
      <c r="I177" s="95"/>
    </row>
    <row r="178" spans="1:9" x14ac:dyDescent="0.25">
      <c r="A178" s="95"/>
      <c r="B178" s="95"/>
      <c r="C178" s="95"/>
      <c r="D178" s="95"/>
      <c r="E178" s="95"/>
      <c r="F178" s="95"/>
      <c r="G178" s="95"/>
      <c r="H178" s="95"/>
      <c r="I178" s="95"/>
    </row>
    <row r="179" spans="1:9" x14ac:dyDescent="0.25">
      <c r="A179" s="95"/>
      <c r="B179" s="95"/>
      <c r="C179" s="95"/>
      <c r="D179" s="95"/>
      <c r="E179" s="95"/>
      <c r="F179" s="95"/>
      <c r="G179" s="95"/>
      <c r="H179" s="95"/>
      <c r="I179" s="95"/>
    </row>
    <row r="180" spans="1:9" x14ac:dyDescent="0.25">
      <c r="A180" s="95"/>
      <c r="B180" s="95"/>
      <c r="C180" s="95"/>
      <c r="D180" s="95"/>
      <c r="E180" s="95"/>
      <c r="F180" s="95"/>
      <c r="G180" s="95"/>
      <c r="H180" s="95"/>
      <c r="I180" s="95"/>
    </row>
    <row r="181" spans="1:9" x14ac:dyDescent="0.25">
      <c r="A181" s="95"/>
      <c r="B181" s="95"/>
      <c r="C181" s="95"/>
      <c r="D181" s="95"/>
      <c r="E181" s="95"/>
      <c r="F181" s="95"/>
      <c r="G181" s="95"/>
      <c r="H181" s="95"/>
      <c r="I181" s="95"/>
    </row>
    <row r="182" spans="1:9" x14ac:dyDescent="0.25">
      <c r="A182" s="95"/>
      <c r="B182" s="95"/>
      <c r="C182" s="95"/>
      <c r="D182" s="95"/>
      <c r="E182" s="95"/>
      <c r="F182" s="95"/>
      <c r="G182" s="95"/>
      <c r="H182" s="95"/>
      <c r="I182" s="95"/>
    </row>
    <row r="183" spans="1:9" x14ac:dyDescent="0.25">
      <c r="A183" s="95"/>
      <c r="B183" s="95"/>
      <c r="C183" s="95"/>
      <c r="D183" s="95"/>
      <c r="E183" s="95"/>
      <c r="F183" s="95"/>
      <c r="G183" s="95"/>
      <c r="H183" s="95"/>
      <c r="I183" s="95"/>
    </row>
    <row r="184" spans="1:9" x14ac:dyDescent="0.25">
      <c r="A184" s="95"/>
      <c r="B184" s="95"/>
      <c r="C184" s="95"/>
      <c r="D184" s="95"/>
      <c r="E184" s="95"/>
      <c r="F184" s="95"/>
      <c r="G184" s="95"/>
      <c r="H184" s="95"/>
      <c r="I184" s="95"/>
    </row>
    <row r="185" spans="1:9" x14ac:dyDescent="0.25">
      <c r="A185" s="95"/>
      <c r="B185" s="95"/>
      <c r="C185" s="95"/>
      <c r="D185" s="95"/>
      <c r="E185" s="95"/>
      <c r="F185" s="95"/>
      <c r="G185" s="95"/>
      <c r="H185" s="95"/>
      <c r="I185" s="95"/>
    </row>
    <row r="186" spans="1:9" x14ac:dyDescent="0.25">
      <c r="A186" s="95"/>
      <c r="B186" s="95"/>
      <c r="C186" s="95"/>
      <c r="D186" s="95"/>
      <c r="E186" s="95"/>
      <c r="F186" s="95"/>
      <c r="G186" s="95"/>
      <c r="H186" s="95"/>
      <c r="I186" s="95"/>
    </row>
    <row r="187" spans="1:9" x14ac:dyDescent="0.25">
      <c r="A187" s="95"/>
      <c r="B187" s="95"/>
      <c r="C187" s="95"/>
      <c r="D187" s="95"/>
      <c r="E187" s="95"/>
      <c r="F187" s="95"/>
      <c r="G187" s="95"/>
      <c r="H187" s="95"/>
      <c r="I187" s="95"/>
    </row>
    <row r="188" spans="1:9" x14ac:dyDescent="0.25">
      <c r="A188" s="95"/>
      <c r="B188" s="95"/>
      <c r="C188" s="95"/>
      <c r="D188" s="95"/>
      <c r="E188" s="95"/>
      <c r="F188" s="95"/>
      <c r="G188" s="95"/>
      <c r="H188" s="95"/>
      <c r="I188" s="95"/>
    </row>
    <row r="189" spans="1:9" x14ac:dyDescent="0.25">
      <c r="A189" s="95"/>
      <c r="B189" s="95"/>
      <c r="C189" s="95"/>
      <c r="D189" s="95"/>
      <c r="E189" s="95"/>
      <c r="F189" s="95"/>
      <c r="G189" s="95"/>
      <c r="H189" s="95"/>
      <c r="I189" s="95"/>
    </row>
    <row r="190" spans="1:9" x14ac:dyDescent="0.25">
      <c r="A190" s="95"/>
      <c r="B190" s="95"/>
      <c r="C190" s="95"/>
      <c r="D190" s="95"/>
      <c r="E190" s="95"/>
      <c r="F190" s="95"/>
      <c r="G190" s="95"/>
      <c r="H190" s="95"/>
      <c r="I190" s="95"/>
    </row>
    <row r="191" spans="1:9" x14ac:dyDescent="0.25">
      <c r="A191" s="95"/>
      <c r="B191" s="95"/>
      <c r="C191" s="95"/>
      <c r="D191" s="95"/>
      <c r="E191" s="95"/>
      <c r="F191" s="95"/>
      <c r="G191" s="95"/>
      <c r="H191" s="95"/>
      <c r="I191" s="95"/>
    </row>
    <row r="192" spans="1:9" x14ac:dyDescent="0.25">
      <c r="A192" s="95"/>
      <c r="B192" s="95"/>
      <c r="C192" s="95"/>
      <c r="D192" s="95"/>
      <c r="E192" s="95"/>
      <c r="F192" s="95"/>
      <c r="G192" s="95"/>
      <c r="H192" s="95"/>
      <c r="I192" s="95"/>
    </row>
    <row r="193" spans="1:9" x14ac:dyDescent="0.25">
      <c r="A193" s="95"/>
      <c r="B193" s="95"/>
      <c r="C193" s="95"/>
      <c r="D193" s="95"/>
      <c r="E193" s="95"/>
      <c r="F193" s="95"/>
      <c r="G193" s="95"/>
      <c r="H193" s="95"/>
      <c r="I193" s="95"/>
    </row>
    <row r="194" spans="1:9" x14ac:dyDescent="0.25">
      <c r="A194" s="95"/>
      <c r="B194" s="95"/>
      <c r="C194" s="95"/>
      <c r="D194" s="95"/>
      <c r="E194" s="95"/>
      <c r="F194" s="95"/>
      <c r="G194" s="95"/>
      <c r="H194" s="95"/>
      <c r="I194" s="95"/>
    </row>
    <row r="195" spans="1:9" x14ac:dyDescent="0.25">
      <c r="A195" s="95"/>
      <c r="B195" s="95"/>
      <c r="C195" s="95"/>
      <c r="D195" s="95"/>
      <c r="E195" s="95"/>
      <c r="F195" s="95"/>
      <c r="G195" s="95"/>
      <c r="H195" s="95"/>
      <c r="I195" s="95"/>
    </row>
    <row r="196" spans="1:9" x14ac:dyDescent="0.25">
      <c r="A196" s="95"/>
      <c r="B196" s="95"/>
      <c r="C196" s="95"/>
      <c r="D196" s="95"/>
      <c r="E196" s="95"/>
      <c r="F196" s="95"/>
      <c r="G196" s="95"/>
      <c r="H196" s="95"/>
      <c r="I196" s="95"/>
    </row>
    <row r="197" spans="1:9" x14ac:dyDescent="0.25">
      <c r="A197" s="95"/>
      <c r="B197" s="95"/>
      <c r="C197" s="95"/>
      <c r="D197" s="95"/>
      <c r="E197" s="95"/>
      <c r="F197" s="95"/>
      <c r="G197" s="95"/>
      <c r="H197" s="95"/>
      <c r="I197" s="95"/>
    </row>
    <row r="198" spans="1:9" x14ac:dyDescent="0.25">
      <c r="A198" s="95"/>
      <c r="B198" s="95"/>
      <c r="C198" s="95"/>
      <c r="D198" s="95"/>
      <c r="E198" s="95"/>
      <c r="F198" s="95"/>
      <c r="G198" s="95"/>
      <c r="H198" s="95"/>
      <c r="I198" s="95"/>
    </row>
    <row r="199" spans="1:9" x14ac:dyDescent="0.25">
      <c r="A199" s="95"/>
      <c r="B199" s="95"/>
      <c r="C199" s="95"/>
      <c r="D199" s="95"/>
      <c r="E199" s="95"/>
      <c r="F199" s="95"/>
      <c r="G199" s="95"/>
      <c r="H199" s="95"/>
      <c r="I199" s="95"/>
    </row>
    <row r="200" spans="1:9" x14ac:dyDescent="0.25">
      <c r="A200" s="95"/>
      <c r="B200" s="95"/>
      <c r="C200" s="95"/>
      <c r="D200" s="95"/>
      <c r="E200" s="95"/>
      <c r="F200" s="95"/>
      <c r="G200" s="95"/>
      <c r="H200" s="95"/>
      <c r="I200" s="95"/>
    </row>
    <row r="201" spans="1:9" x14ac:dyDescent="0.25">
      <c r="A201" s="95"/>
      <c r="B201" s="95"/>
      <c r="C201" s="95"/>
      <c r="D201" s="95"/>
      <c r="E201" s="95"/>
      <c r="F201" s="95"/>
      <c r="G201" s="95"/>
      <c r="H201" s="95"/>
      <c r="I201" s="95"/>
    </row>
    <row r="202" spans="1:9" x14ac:dyDescent="0.25">
      <c r="A202" s="95"/>
      <c r="B202" s="95"/>
      <c r="C202" s="95"/>
      <c r="D202" s="95"/>
      <c r="E202" s="95"/>
      <c r="F202" s="95"/>
      <c r="G202" s="95"/>
      <c r="H202" s="95"/>
      <c r="I202" s="95"/>
    </row>
    <row r="203" spans="1:9" x14ac:dyDescent="0.25">
      <c r="A203" s="95"/>
      <c r="B203" s="95"/>
      <c r="C203" s="95"/>
      <c r="D203" s="95"/>
      <c r="E203" s="95"/>
      <c r="F203" s="95"/>
      <c r="G203" s="95"/>
      <c r="H203" s="95"/>
      <c r="I203" s="95"/>
    </row>
    <row r="204" spans="1:9" x14ac:dyDescent="0.25">
      <c r="A204" s="95"/>
      <c r="B204" s="95"/>
      <c r="C204" s="95"/>
      <c r="D204" s="95"/>
      <c r="E204" s="95"/>
      <c r="F204" s="95"/>
      <c r="G204" s="95"/>
      <c r="H204" s="95"/>
      <c r="I204" s="95"/>
    </row>
    <row r="205" spans="1:9" x14ac:dyDescent="0.25">
      <c r="A205" s="95"/>
      <c r="B205" s="95"/>
      <c r="C205" s="95"/>
      <c r="D205" s="95"/>
      <c r="E205" s="95"/>
      <c r="F205" s="95"/>
      <c r="G205" s="95"/>
      <c r="H205" s="95"/>
      <c r="I205" s="95"/>
    </row>
    <row r="206" spans="1:9" x14ac:dyDescent="0.25">
      <c r="A206" s="95"/>
      <c r="B206" s="95"/>
      <c r="C206" s="95"/>
      <c r="D206" s="95"/>
      <c r="E206" s="95"/>
      <c r="F206" s="95"/>
      <c r="G206" s="95"/>
      <c r="H206" s="95"/>
      <c r="I206" s="95"/>
    </row>
    <row r="207" spans="1:9" x14ac:dyDescent="0.25">
      <c r="A207" s="95"/>
      <c r="B207" s="95"/>
      <c r="C207" s="95"/>
      <c r="D207" s="95"/>
      <c r="E207" s="95"/>
      <c r="F207" s="95"/>
      <c r="G207" s="95"/>
      <c r="H207" s="95"/>
      <c r="I207" s="95"/>
    </row>
    <row r="208" spans="1:9" x14ac:dyDescent="0.25">
      <c r="A208" s="95"/>
      <c r="B208" s="95"/>
      <c r="C208" s="95"/>
      <c r="D208" s="95"/>
      <c r="E208" s="95"/>
      <c r="F208" s="95"/>
      <c r="G208" s="95"/>
      <c r="H208" s="95"/>
      <c r="I208" s="95"/>
    </row>
    <row r="209" spans="1:9" x14ac:dyDescent="0.25">
      <c r="A209" s="95"/>
      <c r="B209" s="95"/>
      <c r="C209" s="95"/>
      <c r="D209" s="95"/>
      <c r="E209" s="95"/>
      <c r="F209" s="95"/>
      <c r="G209" s="95"/>
      <c r="H209" s="95"/>
      <c r="I209" s="95"/>
    </row>
    <row r="210" spans="1:9" x14ac:dyDescent="0.25">
      <c r="A210" s="95"/>
      <c r="B210" s="95"/>
      <c r="C210" s="95"/>
      <c r="D210" s="95"/>
      <c r="E210" s="95"/>
      <c r="F210" s="95"/>
      <c r="G210" s="95"/>
      <c r="H210" s="95"/>
      <c r="I210" s="95"/>
    </row>
    <row r="211" spans="1:9" x14ac:dyDescent="0.25">
      <c r="A211" s="95"/>
      <c r="B211" s="95"/>
      <c r="C211" s="95"/>
      <c r="D211" s="95"/>
      <c r="E211" s="95"/>
      <c r="F211" s="95"/>
      <c r="G211" s="95"/>
      <c r="H211" s="95"/>
      <c r="I211" s="95"/>
    </row>
    <row r="212" spans="1:9" x14ac:dyDescent="0.25">
      <c r="A212" s="95"/>
      <c r="B212" s="95"/>
      <c r="C212" s="95"/>
      <c r="D212" s="95"/>
      <c r="E212" s="95"/>
      <c r="F212" s="95"/>
      <c r="G212" s="95"/>
      <c r="H212" s="95"/>
      <c r="I212" s="95"/>
    </row>
    <row r="213" spans="1:9" x14ac:dyDescent="0.25">
      <c r="A213" s="95"/>
      <c r="B213" s="95"/>
      <c r="C213" s="95"/>
      <c r="D213" s="95"/>
      <c r="E213" s="95"/>
      <c r="F213" s="95"/>
      <c r="G213" s="95"/>
      <c r="H213" s="95"/>
      <c r="I213" s="95"/>
    </row>
    <row r="214" spans="1:9" x14ac:dyDescent="0.25">
      <c r="A214" s="95"/>
      <c r="B214" s="95"/>
      <c r="C214" s="95"/>
      <c r="D214" s="95"/>
      <c r="E214" s="95"/>
      <c r="F214" s="95"/>
      <c r="G214" s="95"/>
      <c r="H214" s="95"/>
      <c r="I214" s="95"/>
    </row>
    <row r="215" spans="1:9" x14ac:dyDescent="0.25">
      <c r="A215" s="95"/>
      <c r="B215" s="95"/>
      <c r="C215" s="95"/>
      <c r="D215" s="95"/>
      <c r="E215" s="95"/>
      <c r="F215" s="95"/>
      <c r="G215" s="95"/>
      <c r="H215" s="95"/>
      <c r="I215" s="95"/>
    </row>
    <row r="216" spans="1:9" x14ac:dyDescent="0.25">
      <c r="A216" s="95"/>
      <c r="B216" s="95"/>
      <c r="C216" s="95"/>
      <c r="D216" s="95"/>
      <c r="E216" s="95"/>
      <c r="F216" s="95"/>
      <c r="G216" s="95"/>
      <c r="H216" s="95"/>
      <c r="I216" s="95"/>
    </row>
    <row r="217" spans="1:9" x14ac:dyDescent="0.25">
      <c r="A217" s="95"/>
      <c r="B217" s="95"/>
      <c r="C217" s="95"/>
      <c r="D217" s="95"/>
      <c r="E217" s="95"/>
      <c r="F217" s="95"/>
      <c r="G217" s="95"/>
      <c r="H217" s="95"/>
      <c r="I217" s="95"/>
    </row>
    <row r="218" spans="1:9" x14ac:dyDescent="0.25">
      <c r="A218" s="95"/>
      <c r="B218" s="95"/>
      <c r="C218" s="95"/>
      <c r="D218" s="95"/>
      <c r="E218" s="95"/>
      <c r="F218" s="95"/>
      <c r="G218" s="95"/>
      <c r="H218" s="95"/>
      <c r="I218" s="95"/>
    </row>
    <row r="219" spans="1:9" x14ac:dyDescent="0.25">
      <c r="A219" s="95"/>
      <c r="B219" s="95"/>
      <c r="C219" s="95"/>
      <c r="D219" s="95"/>
      <c r="E219" s="95"/>
      <c r="F219" s="95"/>
      <c r="G219" s="95"/>
      <c r="H219" s="95"/>
      <c r="I219" s="95"/>
    </row>
    <row r="220" spans="1:9" x14ac:dyDescent="0.25">
      <c r="A220" s="95"/>
      <c r="B220" s="95"/>
      <c r="C220" s="95"/>
      <c r="D220" s="95"/>
      <c r="E220" s="95"/>
      <c r="F220" s="95"/>
      <c r="G220" s="95"/>
      <c r="H220" s="95"/>
      <c r="I220" s="95"/>
    </row>
    <row r="221" spans="1:9" x14ac:dyDescent="0.25">
      <c r="A221" s="95"/>
      <c r="B221" s="95"/>
      <c r="C221" s="95"/>
      <c r="D221" s="95"/>
      <c r="E221" s="95"/>
      <c r="F221" s="95"/>
      <c r="G221" s="95"/>
      <c r="H221" s="95"/>
      <c r="I221" s="95"/>
    </row>
    <row r="222" spans="1:9" x14ac:dyDescent="0.25">
      <c r="A222" s="95"/>
      <c r="B222" s="95"/>
      <c r="C222" s="95"/>
      <c r="D222" s="95"/>
      <c r="E222" s="95"/>
      <c r="F222" s="95"/>
      <c r="G222" s="95"/>
      <c r="H222" s="95"/>
      <c r="I222" s="95"/>
    </row>
    <row r="223" spans="1:9" x14ac:dyDescent="0.25">
      <c r="A223" s="95"/>
      <c r="B223" s="95"/>
      <c r="C223" s="95"/>
      <c r="D223" s="95"/>
      <c r="E223" s="95"/>
      <c r="F223" s="95"/>
      <c r="G223" s="95"/>
      <c r="H223" s="95"/>
      <c r="I223" s="95"/>
    </row>
    <row r="224" spans="1:9" x14ac:dyDescent="0.25">
      <c r="A224" s="95"/>
      <c r="B224" s="95"/>
      <c r="C224" s="95"/>
      <c r="D224" s="95"/>
      <c r="E224" s="95"/>
      <c r="F224" s="95"/>
      <c r="G224" s="95"/>
      <c r="H224" s="95"/>
      <c r="I224" s="95"/>
    </row>
    <row r="225" spans="1:9" x14ac:dyDescent="0.25">
      <c r="A225" s="95"/>
      <c r="B225" s="95"/>
      <c r="C225" s="95"/>
      <c r="D225" s="95"/>
      <c r="E225" s="95"/>
      <c r="F225" s="95"/>
      <c r="G225" s="95"/>
      <c r="H225" s="95"/>
      <c r="I225" s="95"/>
    </row>
    <row r="226" spans="1:9" x14ac:dyDescent="0.25">
      <c r="A226" s="95"/>
      <c r="B226" s="95"/>
      <c r="C226" s="95"/>
      <c r="D226" s="95"/>
      <c r="E226" s="95"/>
      <c r="F226" s="95"/>
      <c r="G226" s="95"/>
      <c r="H226" s="95"/>
      <c r="I226" s="95"/>
    </row>
    <row r="227" spans="1:9" x14ac:dyDescent="0.25">
      <c r="A227" s="95"/>
      <c r="B227" s="95"/>
      <c r="C227" s="95"/>
      <c r="D227" s="95"/>
      <c r="E227" s="95"/>
      <c r="F227" s="95"/>
      <c r="G227" s="95"/>
      <c r="H227" s="95"/>
      <c r="I227" s="95"/>
    </row>
    <row r="228" spans="1:9" x14ac:dyDescent="0.25">
      <c r="A228" s="95"/>
      <c r="B228" s="95"/>
      <c r="C228" s="95"/>
      <c r="D228" s="95"/>
      <c r="E228" s="95"/>
      <c r="F228" s="95"/>
      <c r="G228" s="95"/>
      <c r="H228" s="95"/>
      <c r="I228" s="95"/>
    </row>
    <row r="229" spans="1:9" x14ac:dyDescent="0.25">
      <c r="A229" s="95"/>
      <c r="B229" s="95"/>
      <c r="C229" s="95"/>
      <c r="D229" s="95"/>
      <c r="E229" s="95"/>
      <c r="F229" s="95"/>
      <c r="G229" s="95"/>
      <c r="H229" s="95"/>
      <c r="I229" s="95"/>
    </row>
    <row r="230" spans="1:9" x14ac:dyDescent="0.25">
      <c r="A230" s="95"/>
      <c r="B230" s="95"/>
      <c r="C230" s="95"/>
      <c r="D230" s="95"/>
      <c r="E230" s="95"/>
      <c r="F230" s="95"/>
      <c r="G230" s="95"/>
      <c r="H230" s="95"/>
      <c r="I230" s="95"/>
    </row>
    <row r="231" spans="1:9" x14ac:dyDescent="0.25">
      <c r="A231" s="95"/>
      <c r="B231" s="95"/>
      <c r="C231" s="95"/>
      <c r="D231" s="95"/>
      <c r="E231" s="95"/>
      <c r="F231" s="95"/>
      <c r="G231" s="95"/>
      <c r="H231" s="95"/>
      <c r="I231" s="95"/>
    </row>
    <row r="232" spans="1:9" x14ac:dyDescent="0.25">
      <c r="A232" s="95"/>
      <c r="B232" s="95"/>
      <c r="C232" s="95"/>
      <c r="D232" s="95"/>
      <c r="E232" s="95"/>
      <c r="F232" s="95"/>
      <c r="G232" s="95"/>
      <c r="H232" s="95"/>
      <c r="I232" s="95"/>
    </row>
    <row r="233" spans="1:9" x14ac:dyDescent="0.25">
      <c r="A233" s="95"/>
      <c r="B233" s="95"/>
      <c r="C233" s="95"/>
      <c r="D233" s="95"/>
      <c r="E233" s="95"/>
      <c r="F233" s="95"/>
      <c r="G233" s="95"/>
      <c r="H233" s="95"/>
      <c r="I233" s="95"/>
    </row>
    <row r="234" spans="1:9" x14ac:dyDescent="0.25">
      <c r="A234" s="95"/>
      <c r="B234" s="95"/>
      <c r="C234" s="95"/>
      <c r="D234" s="95"/>
      <c r="E234" s="95"/>
      <c r="F234" s="95"/>
      <c r="G234" s="95"/>
      <c r="H234" s="95"/>
      <c r="I234" s="95"/>
    </row>
    <row r="235" spans="1:9" x14ac:dyDescent="0.25">
      <c r="A235" s="95"/>
      <c r="B235" s="95"/>
      <c r="C235" s="95"/>
      <c r="D235" s="95"/>
      <c r="E235" s="95"/>
      <c r="F235" s="95"/>
      <c r="G235" s="95"/>
      <c r="H235" s="95"/>
      <c r="I235" s="95"/>
    </row>
    <row r="236" spans="1:9" x14ac:dyDescent="0.25">
      <c r="A236" s="95"/>
      <c r="B236" s="95"/>
      <c r="C236" s="95"/>
      <c r="D236" s="95"/>
      <c r="E236" s="95"/>
      <c r="F236" s="95"/>
      <c r="G236" s="95"/>
      <c r="H236" s="95"/>
      <c r="I236" s="95"/>
    </row>
    <row r="237" spans="1:9" x14ac:dyDescent="0.25">
      <c r="A237" s="95"/>
      <c r="B237" s="95"/>
      <c r="C237" s="95"/>
      <c r="D237" s="95"/>
      <c r="E237" s="95"/>
      <c r="F237" s="95"/>
      <c r="G237" s="95"/>
      <c r="H237" s="95"/>
      <c r="I237" s="95"/>
    </row>
    <row r="238" spans="1:9" x14ac:dyDescent="0.25">
      <c r="A238" s="95"/>
      <c r="B238" s="95"/>
      <c r="C238" s="95"/>
      <c r="D238" s="95"/>
      <c r="E238" s="95"/>
      <c r="F238" s="95"/>
      <c r="G238" s="95"/>
      <c r="H238" s="95"/>
      <c r="I238" s="95"/>
    </row>
    <row r="239" spans="1:9" x14ac:dyDescent="0.25">
      <c r="A239" s="95"/>
      <c r="B239" s="95"/>
      <c r="C239" s="95"/>
      <c r="D239" s="95"/>
      <c r="E239" s="95"/>
      <c r="F239" s="95"/>
      <c r="G239" s="95"/>
      <c r="H239" s="95"/>
      <c r="I239" s="95"/>
    </row>
    <row r="240" spans="1:9" x14ac:dyDescent="0.25">
      <c r="A240" s="95"/>
      <c r="B240" s="95"/>
      <c r="C240" s="95"/>
      <c r="D240" s="95"/>
      <c r="E240" s="95"/>
      <c r="F240" s="95"/>
      <c r="G240" s="95"/>
      <c r="H240" s="95"/>
      <c r="I240" s="95"/>
    </row>
    <row r="241" spans="1:9" x14ac:dyDescent="0.25">
      <c r="A241" s="95"/>
      <c r="B241" s="95"/>
      <c r="C241" s="95"/>
      <c r="D241" s="95"/>
      <c r="E241" s="95"/>
      <c r="F241" s="95"/>
      <c r="G241" s="95"/>
      <c r="H241" s="95"/>
      <c r="I241" s="95"/>
    </row>
    <row r="242" spans="1:9" x14ac:dyDescent="0.25">
      <c r="A242" s="95"/>
      <c r="B242" s="95"/>
      <c r="C242" s="95"/>
      <c r="D242" s="95"/>
      <c r="E242" s="95"/>
      <c r="F242" s="95"/>
      <c r="G242" s="95"/>
      <c r="H242" s="95"/>
      <c r="I242" s="95"/>
    </row>
    <row r="243" spans="1:9" x14ac:dyDescent="0.25">
      <c r="A243" s="95"/>
      <c r="B243" s="95"/>
      <c r="C243" s="95"/>
      <c r="D243" s="95"/>
      <c r="E243" s="95"/>
      <c r="F243" s="95"/>
      <c r="G243" s="95"/>
      <c r="H243" s="95"/>
      <c r="I243" s="95"/>
    </row>
    <row r="244" spans="1:9" x14ac:dyDescent="0.25">
      <c r="A244" s="95"/>
      <c r="B244" s="95"/>
      <c r="C244" s="95"/>
      <c r="D244" s="95"/>
      <c r="E244" s="95"/>
      <c r="F244" s="95"/>
      <c r="G244" s="95"/>
      <c r="H244" s="95"/>
      <c r="I244" s="95"/>
    </row>
    <row r="245" spans="1:9" x14ac:dyDescent="0.25">
      <c r="A245" s="95"/>
      <c r="B245" s="95"/>
      <c r="C245" s="95"/>
      <c r="D245" s="95"/>
      <c r="E245" s="95"/>
      <c r="F245" s="95"/>
      <c r="G245" s="95"/>
      <c r="H245" s="95"/>
      <c r="I245" s="95"/>
    </row>
    <row r="246" spans="1:9" x14ac:dyDescent="0.25">
      <c r="A246" s="95"/>
      <c r="B246" s="95"/>
      <c r="C246" s="95"/>
      <c r="D246" s="95"/>
      <c r="E246" s="95"/>
      <c r="F246" s="95"/>
      <c r="G246" s="95"/>
      <c r="H246" s="95"/>
      <c r="I246" s="95"/>
    </row>
    <row r="247" spans="1:9" x14ac:dyDescent="0.25">
      <c r="A247" s="95"/>
      <c r="B247" s="95"/>
      <c r="C247" s="95"/>
      <c r="D247" s="95"/>
      <c r="E247" s="95"/>
      <c r="F247" s="95"/>
      <c r="G247" s="95"/>
      <c r="H247" s="95"/>
      <c r="I247" s="95"/>
    </row>
    <row r="248" spans="1:9" x14ac:dyDescent="0.25">
      <c r="A248" s="95"/>
      <c r="B248" s="95"/>
      <c r="C248" s="95"/>
      <c r="D248" s="95"/>
      <c r="E248" s="95"/>
      <c r="F248" s="95"/>
      <c r="G248" s="95"/>
      <c r="H248" s="95"/>
      <c r="I248" s="95"/>
    </row>
    <row r="249" spans="1:9" x14ac:dyDescent="0.25">
      <c r="A249" s="95"/>
      <c r="B249" s="95"/>
      <c r="C249" s="95"/>
      <c r="D249" s="95"/>
      <c r="E249" s="95"/>
      <c r="F249" s="95"/>
      <c r="G249" s="95"/>
      <c r="H249" s="95"/>
      <c r="I249" s="95"/>
    </row>
    <row r="250" spans="1:9" x14ac:dyDescent="0.25">
      <c r="A250" s="95"/>
      <c r="B250" s="95"/>
      <c r="C250" s="95"/>
      <c r="D250" s="95"/>
      <c r="E250" s="95"/>
      <c r="F250" s="95"/>
      <c r="G250" s="95"/>
      <c r="H250" s="95"/>
      <c r="I250" s="95"/>
    </row>
    <row r="251" spans="1:9" x14ac:dyDescent="0.25">
      <c r="A251" s="95"/>
      <c r="B251" s="95"/>
      <c r="C251" s="95"/>
      <c r="D251" s="95"/>
      <c r="E251" s="95"/>
      <c r="F251" s="95"/>
      <c r="G251" s="95"/>
      <c r="H251" s="95"/>
      <c r="I251" s="95"/>
    </row>
    <row r="252" spans="1:9" x14ac:dyDescent="0.25">
      <c r="A252" s="95"/>
      <c r="B252" s="95"/>
      <c r="C252" s="95"/>
      <c r="D252" s="95"/>
      <c r="E252" s="95"/>
      <c r="F252" s="95"/>
      <c r="G252" s="95"/>
      <c r="H252" s="95"/>
      <c r="I252" s="95"/>
    </row>
    <row r="253" spans="1:9" x14ac:dyDescent="0.25">
      <c r="A253" s="95"/>
      <c r="B253" s="95"/>
      <c r="C253" s="95"/>
      <c r="D253" s="95"/>
      <c r="E253" s="95"/>
      <c r="F253" s="95"/>
      <c r="G253" s="95"/>
      <c r="H253" s="95"/>
      <c r="I253" s="95"/>
    </row>
    <row r="254" spans="1:9" x14ac:dyDescent="0.25">
      <c r="A254" s="95"/>
      <c r="B254" s="95"/>
      <c r="C254" s="95"/>
      <c r="D254" s="95"/>
      <c r="E254" s="95"/>
      <c r="F254" s="95"/>
      <c r="G254" s="95"/>
      <c r="H254" s="95"/>
      <c r="I254" s="95"/>
    </row>
    <row r="255" spans="1:9" x14ac:dyDescent="0.25">
      <c r="A255" s="95"/>
      <c r="B255" s="95"/>
      <c r="C255" s="95"/>
      <c r="D255" s="95"/>
      <c r="E255" s="95"/>
      <c r="F255" s="95"/>
      <c r="G255" s="95"/>
      <c r="H255" s="95"/>
      <c r="I255" s="95"/>
    </row>
    <row r="256" spans="1:9" x14ac:dyDescent="0.25">
      <c r="A256" s="95"/>
      <c r="B256" s="95"/>
      <c r="C256" s="95"/>
      <c r="D256" s="95"/>
      <c r="E256" s="95"/>
      <c r="F256" s="95"/>
      <c r="G256" s="95"/>
      <c r="H256" s="95"/>
      <c r="I256" s="95"/>
    </row>
    <row r="257" spans="1:9" x14ac:dyDescent="0.25">
      <c r="A257" s="95"/>
      <c r="B257" s="95"/>
      <c r="C257" s="95"/>
      <c r="D257" s="95"/>
      <c r="E257" s="95"/>
      <c r="F257" s="95"/>
      <c r="G257" s="95"/>
      <c r="H257" s="95"/>
      <c r="I257" s="95"/>
    </row>
    <row r="258" spans="1:9" x14ac:dyDescent="0.25">
      <c r="A258" s="95"/>
      <c r="B258" s="95"/>
      <c r="C258" s="95"/>
      <c r="D258" s="95"/>
      <c r="E258" s="95"/>
      <c r="F258" s="95"/>
      <c r="G258" s="95"/>
      <c r="H258" s="95"/>
      <c r="I258" s="95"/>
    </row>
    <row r="259" spans="1:9" x14ac:dyDescent="0.25">
      <c r="A259" s="95"/>
      <c r="B259" s="95"/>
      <c r="C259" s="95"/>
      <c r="D259" s="95"/>
      <c r="E259" s="95"/>
      <c r="F259" s="95"/>
      <c r="G259" s="95"/>
      <c r="H259" s="95"/>
      <c r="I259" s="95"/>
    </row>
    <row r="260" spans="1:9" x14ac:dyDescent="0.25">
      <c r="A260" s="95"/>
      <c r="B260" s="95"/>
      <c r="C260" s="95"/>
      <c r="D260" s="95"/>
      <c r="E260" s="95"/>
      <c r="F260" s="95"/>
      <c r="G260" s="95"/>
      <c r="H260" s="95"/>
      <c r="I260" s="95"/>
    </row>
    <row r="261" spans="1:9" x14ac:dyDescent="0.25">
      <c r="A261" s="95"/>
      <c r="B261" s="95"/>
      <c r="C261" s="95"/>
      <c r="D261" s="95"/>
      <c r="E261" s="95"/>
      <c r="F261" s="95"/>
      <c r="G261" s="95"/>
      <c r="H261" s="95"/>
      <c r="I261" s="95"/>
    </row>
    <row r="262" spans="1:9" x14ac:dyDescent="0.25">
      <c r="A262" s="95"/>
      <c r="B262" s="95"/>
      <c r="C262" s="95"/>
      <c r="D262" s="95"/>
      <c r="E262" s="95"/>
      <c r="F262" s="95"/>
      <c r="G262" s="95"/>
      <c r="H262" s="95"/>
      <c r="I262" s="95"/>
    </row>
    <row r="263" spans="1:9" x14ac:dyDescent="0.25">
      <c r="A263" s="95"/>
      <c r="B263" s="95"/>
      <c r="C263" s="95"/>
      <c r="D263" s="95"/>
      <c r="E263" s="95"/>
      <c r="F263" s="95"/>
      <c r="G263" s="95"/>
      <c r="H263" s="95"/>
      <c r="I263" s="95"/>
    </row>
    <row r="264" spans="1:9" x14ac:dyDescent="0.25">
      <c r="A264" s="95"/>
      <c r="B264" s="95"/>
      <c r="C264" s="95"/>
      <c r="D264" s="95"/>
      <c r="E264" s="95"/>
      <c r="F264" s="95"/>
      <c r="G264" s="95"/>
      <c r="H264" s="95"/>
      <c r="I264" s="95"/>
    </row>
    <row r="265" spans="1:9" x14ac:dyDescent="0.25">
      <c r="A265" s="95"/>
      <c r="B265" s="95"/>
      <c r="C265" s="95"/>
      <c r="D265" s="95"/>
      <c r="E265" s="95"/>
      <c r="F265" s="95"/>
      <c r="G265" s="95"/>
      <c r="H265" s="95"/>
      <c r="I265" s="95"/>
    </row>
    <row r="266" spans="1:9" x14ac:dyDescent="0.25">
      <c r="A266" s="95"/>
      <c r="B266" s="95"/>
      <c r="C266" s="95"/>
      <c r="D266" s="95"/>
      <c r="E266" s="95"/>
      <c r="F266" s="95"/>
      <c r="G266" s="95"/>
      <c r="H266" s="95"/>
      <c r="I266" s="95"/>
    </row>
    <row r="267" spans="1:9" x14ac:dyDescent="0.25">
      <c r="A267" s="95"/>
      <c r="B267" s="95"/>
      <c r="C267" s="95"/>
      <c r="D267" s="95"/>
      <c r="E267" s="95"/>
      <c r="F267" s="95"/>
      <c r="G267" s="95"/>
      <c r="H267" s="95"/>
      <c r="I267" s="95"/>
    </row>
    <row r="268" spans="1:9" x14ac:dyDescent="0.25">
      <c r="A268" s="95"/>
      <c r="B268" s="95"/>
      <c r="C268" s="95"/>
      <c r="D268" s="95"/>
      <c r="E268" s="95"/>
      <c r="F268" s="95"/>
      <c r="G268" s="95"/>
      <c r="H268" s="95"/>
      <c r="I268" s="95"/>
    </row>
    <row r="269" spans="1:9" x14ac:dyDescent="0.25">
      <c r="A269" s="95"/>
      <c r="B269" s="95"/>
      <c r="C269" s="95"/>
      <c r="D269" s="95"/>
      <c r="E269" s="95"/>
      <c r="F269" s="95"/>
      <c r="G269" s="95"/>
      <c r="H269" s="95"/>
      <c r="I269" s="95"/>
    </row>
    <row r="270" spans="1:9" x14ac:dyDescent="0.25">
      <c r="A270" s="95"/>
      <c r="B270" s="95"/>
      <c r="C270" s="95"/>
      <c r="D270" s="95"/>
      <c r="E270" s="95"/>
      <c r="F270" s="95"/>
      <c r="G270" s="95"/>
      <c r="H270" s="95"/>
      <c r="I270" s="95"/>
    </row>
    <row r="271" spans="1:9" x14ac:dyDescent="0.25">
      <c r="A271" s="95"/>
      <c r="B271" s="95"/>
      <c r="C271" s="95"/>
      <c r="D271" s="95"/>
      <c r="E271" s="95"/>
      <c r="F271" s="95"/>
      <c r="G271" s="95"/>
      <c r="H271" s="95"/>
      <c r="I271" s="95"/>
    </row>
    <row r="272" spans="1:9" x14ac:dyDescent="0.25">
      <c r="A272" s="95"/>
      <c r="B272" s="95"/>
      <c r="C272" s="95"/>
      <c r="D272" s="95"/>
      <c r="E272" s="95"/>
      <c r="F272" s="95"/>
      <c r="G272" s="95"/>
      <c r="H272" s="95"/>
      <c r="I272" s="95"/>
    </row>
    <row r="273" spans="1:9" x14ac:dyDescent="0.25">
      <c r="A273" s="95"/>
      <c r="B273" s="95"/>
      <c r="C273" s="95"/>
      <c r="D273" s="95"/>
      <c r="E273" s="95"/>
      <c r="F273" s="95"/>
      <c r="G273" s="95"/>
      <c r="H273" s="95"/>
      <c r="I273" s="95"/>
    </row>
    <row r="274" spans="1:9" x14ac:dyDescent="0.25">
      <c r="A274" s="95"/>
      <c r="B274" s="95"/>
      <c r="C274" s="95"/>
      <c r="D274" s="95"/>
      <c r="E274" s="95"/>
      <c r="F274" s="95"/>
      <c r="G274" s="95"/>
      <c r="H274" s="95"/>
      <c r="I274" s="95"/>
    </row>
    <row r="275" spans="1:9" x14ac:dyDescent="0.25">
      <c r="A275" s="95"/>
      <c r="B275" s="95"/>
      <c r="C275" s="95"/>
      <c r="D275" s="95"/>
      <c r="E275" s="95"/>
      <c r="F275" s="95"/>
      <c r="G275" s="95"/>
      <c r="H275" s="95"/>
      <c r="I275" s="95"/>
    </row>
    <row r="276" spans="1:9" x14ac:dyDescent="0.25">
      <c r="A276" s="95"/>
      <c r="B276" s="95"/>
      <c r="C276" s="95"/>
      <c r="D276" s="95"/>
      <c r="E276" s="95"/>
      <c r="F276" s="95"/>
      <c r="G276" s="95"/>
      <c r="H276" s="95"/>
      <c r="I276" s="95"/>
    </row>
    <row r="277" spans="1:9" x14ac:dyDescent="0.25">
      <c r="A277" s="95"/>
      <c r="B277" s="95"/>
      <c r="C277" s="95"/>
      <c r="D277" s="95"/>
      <c r="E277" s="95"/>
      <c r="F277" s="95"/>
      <c r="G277" s="95"/>
      <c r="H277" s="95"/>
      <c r="I277" s="95"/>
    </row>
    <row r="278" spans="1:9" x14ac:dyDescent="0.25">
      <c r="A278" s="95"/>
      <c r="B278" s="95"/>
      <c r="C278" s="95"/>
      <c r="D278" s="95"/>
      <c r="E278" s="95"/>
      <c r="F278" s="95"/>
      <c r="G278" s="95"/>
      <c r="H278" s="95"/>
      <c r="I278" s="95"/>
    </row>
    <row r="279" spans="1:9" x14ac:dyDescent="0.25">
      <c r="A279" s="95"/>
      <c r="B279" s="95"/>
      <c r="C279" s="95"/>
      <c r="D279" s="95"/>
      <c r="E279" s="95"/>
      <c r="F279" s="95"/>
      <c r="G279" s="95"/>
      <c r="H279" s="95"/>
      <c r="I279" s="95"/>
    </row>
    <row r="280" spans="1:9" x14ac:dyDescent="0.25">
      <c r="A280" s="95"/>
      <c r="B280" s="95"/>
      <c r="C280" s="95"/>
      <c r="D280" s="95"/>
      <c r="E280" s="95"/>
      <c r="F280" s="95"/>
      <c r="G280" s="95"/>
      <c r="H280" s="95"/>
      <c r="I280" s="95"/>
    </row>
    <row r="281" spans="1:9" x14ac:dyDescent="0.25">
      <c r="A281" s="95"/>
      <c r="B281" s="95"/>
      <c r="C281" s="95"/>
      <c r="D281" s="95"/>
      <c r="E281" s="95"/>
      <c r="F281" s="95"/>
      <c r="G281" s="95"/>
      <c r="H281" s="95"/>
      <c r="I281" s="95"/>
    </row>
    <row r="282" spans="1:9" x14ac:dyDescent="0.25">
      <c r="A282" s="95"/>
      <c r="B282" s="95"/>
      <c r="C282" s="95"/>
      <c r="D282" s="95"/>
      <c r="E282" s="95"/>
      <c r="F282" s="95"/>
      <c r="G282" s="95"/>
      <c r="H282" s="95"/>
      <c r="I282" s="95"/>
    </row>
    <row r="283" spans="1:9" x14ac:dyDescent="0.25">
      <c r="A283" s="95"/>
      <c r="B283" s="95"/>
      <c r="C283" s="95"/>
      <c r="D283" s="95"/>
      <c r="E283" s="95"/>
      <c r="F283" s="95"/>
      <c r="G283" s="95"/>
      <c r="H283" s="95"/>
      <c r="I283" s="95"/>
    </row>
    <row r="284" spans="1:9" x14ac:dyDescent="0.25">
      <c r="A284" s="95"/>
      <c r="B284" s="95"/>
      <c r="C284" s="95"/>
      <c r="D284" s="95"/>
      <c r="E284" s="95"/>
      <c r="F284" s="95"/>
      <c r="G284" s="95"/>
      <c r="H284" s="95"/>
      <c r="I284" s="95"/>
    </row>
    <row r="285" spans="1:9" x14ac:dyDescent="0.25">
      <c r="A285" s="95"/>
      <c r="B285" s="95"/>
      <c r="C285" s="95"/>
      <c r="D285" s="95"/>
      <c r="E285" s="95"/>
      <c r="F285" s="95"/>
      <c r="G285" s="95"/>
      <c r="H285" s="95"/>
      <c r="I285" s="95"/>
    </row>
    <row r="286" spans="1:9" x14ac:dyDescent="0.25">
      <c r="A286" s="95"/>
      <c r="B286" s="95"/>
      <c r="C286" s="95"/>
      <c r="D286" s="95"/>
      <c r="E286" s="95"/>
      <c r="F286" s="95"/>
      <c r="G286" s="95"/>
      <c r="H286" s="95"/>
      <c r="I286" s="95"/>
    </row>
    <row r="287" spans="1:9" x14ac:dyDescent="0.25">
      <c r="A287" s="95"/>
      <c r="B287" s="95"/>
      <c r="C287" s="95"/>
      <c r="D287" s="95"/>
      <c r="E287" s="95"/>
      <c r="F287" s="95"/>
      <c r="G287" s="95"/>
      <c r="H287" s="95"/>
      <c r="I287" s="95"/>
    </row>
    <row r="288" spans="1:9" x14ac:dyDescent="0.25">
      <c r="A288" s="95"/>
      <c r="B288" s="95"/>
      <c r="C288" s="95"/>
      <c r="D288" s="95"/>
      <c r="E288" s="95"/>
      <c r="F288" s="95"/>
      <c r="G288" s="95"/>
      <c r="H288" s="95"/>
      <c r="I288" s="95"/>
    </row>
    <row r="289" spans="1:9" x14ac:dyDescent="0.25">
      <c r="A289" s="95"/>
      <c r="B289" s="95"/>
      <c r="C289" s="95"/>
      <c r="D289" s="95"/>
      <c r="E289" s="95"/>
      <c r="F289" s="95"/>
      <c r="G289" s="95"/>
      <c r="H289" s="95"/>
      <c r="I289" s="95"/>
    </row>
    <row r="290" spans="1:9" x14ac:dyDescent="0.25">
      <c r="A290" s="95"/>
      <c r="B290" s="95"/>
      <c r="C290" s="95"/>
      <c r="D290" s="95"/>
      <c r="E290" s="95"/>
      <c r="F290" s="95"/>
      <c r="G290" s="95"/>
      <c r="H290" s="95"/>
      <c r="I290" s="95"/>
    </row>
    <row r="291" spans="1:9" x14ac:dyDescent="0.25">
      <c r="A291" s="95"/>
      <c r="B291" s="95"/>
      <c r="C291" s="95"/>
      <c r="D291" s="95"/>
      <c r="E291" s="95"/>
      <c r="F291" s="95"/>
      <c r="G291" s="95"/>
      <c r="H291" s="95"/>
      <c r="I291" s="95"/>
    </row>
    <row r="292" spans="1:9" x14ac:dyDescent="0.25">
      <c r="A292" s="95"/>
      <c r="B292" s="95"/>
      <c r="C292" s="95"/>
      <c r="D292" s="95"/>
      <c r="E292" s="95"/>
      <c r="F292" s="95"/>
      <c r="G292" s="95"/>
      <c r="H292" s="95"/>
      <c r="I292" s="95"/>
    </row>
    <row r="293" spans="1:9" x14ac:dyDescent="0.25">
      <c r="A293" s="95"/>
      <c r="B293" s="95"/>
      <c r="C293" s="95"/>
      <c r="D293" s="95"/>
      <c r="E293" s="95"/>
      <c r="F293" s="95"/>
      <c r="G293" s="95"/>
      <c r="H293" s="95"/>
      <c r="I293" s="95"/>
    </row>
    <row r="294" spans="1:9" x14ac:dyDescent="0.25">
      <c r="A294" s="95"/>
      <c r="B294" s="95"/>
      <c r="C294" s="95"/>
      <c r="D294" s="95"/>
      <c r="E294" s="95"/>
      <c r="F294" s="95"/>
      <c r="G294" s="95"/>
      <c r="H294" s="95"/>
      <c r="I294" s="95"/>
    </row>
    <row r="295" spans="1:9" x14ac:dyDescent="0.25">
      <c r="A295" s="95"/>
      <c r="B295" s="95"/>
      <c r="C295" s="95"/>
      <c r="D295" s="95"/>
      <c r="E295" s="95"/>
      <c r="F295" s="95"/>
      <c r="G295" s="95"/>
      <c r="H295" s="95"/>
      <c r="I295" s="95"/>
    </row>
    <row r="296" spans="1:9" x14ac:dyDescent="0.25">
      <c r="A296" s="95"/>
      <c r="B296" s="95"/>
      <c r="C296" s="95"/>
      <c r="D296" s="95"/>
      <c r="E296" s="95"/>
      <c r="F296" s="95"/>
      <c r="G296" s="95"/>
      <c r="H296" s="95"/>
      <c r="I296" s="95"/>
    </row>
    <row r="297" spans="1:9" x14ac:dyDescent="0.25">
      <c r="A297" s="95"/>
      <c r="B297" s="95"/>
      <c r="C297" s="95"/>
      <c r="D297" s="95"/>
      <c r="E297" s="95"/>
      <c r="F297" s="95"/>
      <c r="G297" s="95"/>
      <c r="H297" s="95"/>
      <c r="I297" s="95"/>
    </row>
    <row r="298" spans="1:9" x14ac:dyDescent="0.25">
      <c r="A298" s="95"/>
      <c r="B298" s="95"/>
      <c r="C298" s="95"/>
      <c r="D298" s="95"/>
      <c r="E298" s="95"/>
      <c r="F298" s="95"/>
      <c r="G298" s="95"/>
      <c r="H298" s="95"/>
      <c r="I298" s="95"/>
    </row>
    <row r="299" spans="1:9" x14ac:dyDescent="0.25">
      <c r="A299" s="95"/>
      <c r="B299" s="95"/>
      <c r="C299" s="95"/>
      <c r="D299" s="95"/>
      <c r="E299" s="95"/>
      <c r="F299" s="95"/>
      <c r="G299" s="95"/>
      <c r="H299" s="95"/>
      <c r="I299" s="95"/>
    </row>
    <row r="300" spans="1:9" x14ac:dyDescent="0.25">
      <c r="A300" s="95"/>
      <c r="B300" s="95"/>
      <c r="C300" s="95"/>
      <c r="D300" s="95"/>
      <c r="E300" s="95"/>
      <c r="F300" s="95"/>
      <c r="G300" s="95"/>
      <c r="H300" s="95"/>
      <c r="I300" s="95"/>
    </row>
    <row r="301" spans="1:9" x14ac:dyDescent="0.25">
      <c r="A301" s="95"/>
      <c r="B301" s="95"/>
      <c r="C301" s="95"/>
      <c r="D301" s="95"/>
      <c r="E301" s="95"/>
      <c r="F301" s="95"/>
      <c r="G301" s="95"/>
      <c r="H301" s="95"/>
      <c r="I301" s="95"/>
    </row>
    <row r="302" spans="1:9" x14ac:dyDescent="0.25">
      <c r="A302" s="95"/>
      <c r="B302" s="95"/>
      <c r="C302" s="95"/>
      <c r="D302" s="95"/>
      <c r="E302" s="95"/>
      <c r="F302" s="95"/>
      <c r="G302" s="95"/>
      <c r="H302" s="95"/>
      <c r="I302" s="95"/>
    </row>
    <row r="303" spans="1:9" x14ac:dyDescent="0.25">
      <c r="A303" s="95"/>
      <c r="B303" s="95"/>
      <c r="C303" s="95"/>
      <c r="D303" s="95"/>
      <c r="E303" s="95"/>
      <c r="F303" s="95"/>
      <c r="G303" s="95"/>
      <c r="H303" s="95"/>
      <c r="I303" s="95"/>
    </row>
    <row r="304" spans="1:9" x14ac:dyDescent="0.25">
      <c r="A304" s="95"/>
      <c r="B304" s="95"/>
      <c r="C304" s="95"/>
      <c r="D304" s="95"/>
      <c r="E304" s="95"/>
      <c r="F304" s="95"/>
      <c r="G304" s="95"/>
      <c r="H304" s="95"/>
      <c r="I304" s="95"/>
    </row>
    <row r="305" spans="1:9" x14ac:dyDescent="0.25">
      <c r="A305" s="95"/>
      <c r="B305" s="95"/>
      <c r="C305" s="95"/>
      <c r="D305" s="95"/>
      <c r="E305" s="95"/>
      <c r="F305" s="95"/>
      <c r="G305" s="95"/>
      <c r="H305" s="95"/>
      <c r="I305" s="95"/>
    </row>
    <row r="306" spans="1:9" x14ac:dyDescent="0.25">
      <c r="A306" s="95"/>
      <c r="B306" s="95"/>
      <c r="C306" s="95"/>
      <c r="D306" s="95"/>
      <c r="E306" s="95"/>
      <c r="F306" s="95"/>
      <c r="G306" s="95"/>
      <c r="H306" s="95"/>
      <c r="I306" s="95"/>
    </row>
    <row r="307" spans="1:9" x14ac:dyDescent="0.25">
      <c r="A307" s="95"/>
      <c r="B307" s="95"/>
      <c r="C307" s="95"/>
      <c r="D307" s="95"/>
      <c r="E307" s="95"/>
      <c r="F307" s="95"/>
      <c r="G307" s="95"/>
      <c r="H307" s="95"/>
      <c r="I307" s="95"/>
    </row>
    <row r="308" spans="1:9" x14ac:dyDescent="0.25">
      <c r="A308" s="95"/>
      <c r="B308" s="95"/>
      <c r="C308" s="95"/>
      <c r="D308" s="95"/>
      <c r="E308" s="95"/>
      <c r="F308" s="95"/>
      <c r="G308" s="95"/>
      <c r="H308" s="95"/>
      <c r="I308" s="95"/>
    </row>
    <row r="309" spans="1:9" x14ac:dyDescent="0.25">
      <c r="A309" s="95"/>
      <c r="B309" s="95"/>
      <c r="C309" s="95"/>
      <c r="D309" s="95"/>
      <c r="E309" s="95"/>
      <c r="F309" s="95"/>
      <c r="G309" s="95"/>
      <c r="H309" s="95"/>
      <c r="I309" s="95"/>
    </row>
    <row r="310" spans="1:9" x14ac:dyDescent="0.25">
      <c r="A310" s="95"/>
      <c r="B310" s="95"/>
      <c r="C310" s="95"/>
      <c r="D310" s="95"/>
      <c r="E310" s="95"/>
      <c r="F310" s="95"/>
      <c r="G310" s="95"/>
      <c r="H310" s="95"/>
      <c r="I310" s="95"/>
    </row>
    <row r="311" spans="1:9" x14ac:dyDescent="0.25">
      <c r="A311" s="95"/>
      <c r="B311" s="95"/>
      <c r="C311" s="95"/>
      <c r="D311" s="95"/>
      <c r="E311" s="95"/>
      <c r="F311" s="95"/>
      <c r="G311" s="95"/>
      <c r="H311" s="95"/>
      <c r="I311" s="95"/>
    </row>
  </sheetData>
  <mergeCells count="1">
    <mergeCell ref="B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zoomScale="85" zoomScaleNormal="85" workbookViewId="0">
      <pane xSplit="3" ySplit="6" topLeftCell="D7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x14ac:dyDescent="0.25"/>
  <cols>
    <col min="1" max="1" width="3.28515625" style="54" customWidth="1"/>
    <col min="2" max="2" width="38.28515625" style="54" bestFit="1" customWidth="1"/>
    <col min="3" max="3" width="25.5703125" style="54" bestFit="1" customWidth="1"/>
    <col min="4" max="9" width="11.5703125" style="54" customWidth="1"/>
    <col min="10" max="16384" width="9.140625" style="96"/>
  </cols>
  <sheetData>
    <row r="1" spans="1:9" ht="15.75" thickBot="1" x14ac:dyDescent="0.3">
      <c r="A1" s="22"/>
      <c r="B1" s="21"/>
      <c r="C1" s="21"/>
      <c r="D1" s="23"/>
      <c r="E1" s="23"/>
      <c r="F1" s="23"/>
      <c r="G1" s="23"/>
      <c r="H1" s="23"/>
      <c r="I1" s="23"/>
    </row>
    <row r="2" spans="1:9" ht="19.5" thickBot="1" x14ac:dyDescent="0.3">
      <c r="A2" s="22"/>
      <c r="B2" s="181" t="s">
        <v>28</v>
      </c>
      <c r="C2" s="182"/>
      <c r="D2" s="182"/>
      <c r="E2" s="182"/>
      <c r="F2" s="182"/>
      <c r="G2" s="182"/>
      <c r="H2" s="182"/>
      <c r="I2" s="182"/>
    </row>
    <row r="3" spans="1:9" x14ac:dyDescent="0.25">
      <c r="A3" s="25"/>
      <c r="B3" s="93" t="s">
        <v>104</v>
      </c>
      <c r="C3" s="56"/>
      <c r="D3" s="57"/>
      <c r="E3" s="57"/>
      <c r="F3" s="57"/>
      <c r="G3" s="57"/>
      <c r="H3" s="57"/>
      <c r="I3" s="57"/>
    </row>
    <row r="4" spans="1:9" x14ac:dyDescent="0.25">
      <c r="B4" s="149">
        <v>41715</v>
      </c>
    </row>
    <row r="5" spans="1:9" x14ac:dyDescent="0.25">
      <c r="A5" s="95"/>
      <c r="B5" s="147"/>
      <c r="C5" s="95"/>
      <c r="D5" s="95"/>
      <c r="E5" s="95"/>
      <c r="F5" s="95"/>
      <c r="G5" s="95"/>
      <c r="H5" s="95"/>
      <c r="I5" s="95"/>
    </row>
    <row r="6" spans="1:9" ht="15.75" thickBot="1" x14ac:dyDescent="0.3">
      <c r="A6" s="27"/>
      <c r="B6" s="67"/>
      <c r="C6" s="67" t="s">
        <v>89</v>
      </c>
      <c r="D6" s="102">
        <v>2013</v>
      </c>
      <c r="E6" s="102">
        <v>2014</v>
      </c>
      <c r="F6" s="102">
        <v>2016</v>
      </c>
      <c r="G6" s="102">
        <v>2018</v>
      </c>
      <c r="H6" s="102">
        <v>2020</v>
      </c>
      <c r="I6" s="102">
        <v>2025</v>
      </c>
    </row>
    <row r="7" spans="1:9" x14ac:dyDescent="0.25">
      <c r="A7" s="56"/>
      <c r="B7" s="38" t="s">
        <v>75</v>
      </c>
      <c r="C7" s="54" t="s">
        <v>9</v>
      </c>
      <c r="D7" s="130">
        <v>9.1900000000000009E-2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</row>
    <row r="8" spans="1:9" x14ac:dyDescent="0.25">
      <c r="A8" s="84"/>
      <c r="B8" s="95"/>
      <c r="C8" s="95" t="s">
        <v>10</v>
      </c>
      <c r="D8" s="131">
        <v>0.22582500000000003</v>
      </c>
      <c r="E8" s="131">
        <v>0.80290000000000006</v>
      </c>
      <c r="F8" s="131">
        <v>3.6980999999999997</v>
      </c>
      <c r="G8" s="131">
        <v>0.71900000000000008</v>
      </c>
      <c r="H8" s="131">
        <v>1.4E-2</v>
      </c>
      <c r="I8" s="131">
        <v>0</v>
      </c>
    </row>
    <row r="9" spans="1:9" x14ac:dyDescent="0.25">
      <c r="A9" s="84"/>
      <c r="B9" s="95"/>
      <c r="C9" s="95" t="s">
        <v>14</v>
      </c>
      <c r="D9" s="131">
        <v>2.9900000000000003E-2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</row>
    <row r="10" spans="1:9" x14ac:dyDescent="0.25">
      <c r="A10" s="84"/>
      <c r="B10" s="95"/>
      <c r="C10" s="96" t="s">
        <v>43</v>
      </c>
      <c r="D10" s="131">
        <v>4.3254999999999999</v>
      </c>
      <c r="E10" s="131">
        <v>2.2614000000000001</v>
      </c>
      <c r="F10" s="131">
        <v>15.10642</v>
      </c>
      <c r="G10" s="131">
        <v>0.80697000000000008</v>
      </c>
      <c r="H10" s="131">
        <v>0</v>
      </c>
      <c r="I10" s="131">
        <v>0</v>
      </c>
    </row>
    <row r="11" spans="1:9" x14ac:dyDescent="0.25">
      <c r="A11" s="84"/>
      <c r="B11" s="95"/>
      <c r="C11" s="96" t="s">
        <v>31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</row>
    <row r="12" spans="1:9" x14ac:dyDescent="0.25">
      <c r="A12" s="84"/>
      <c r="B12" s="95"/>
      <c r="C12" s="96" t="s">
        <v>18</v>
      </c>
      <c r="D12" s="131">
        <v>6.5807000000000004E-2</v>
      </c>
      <c r="E12" s="131">
        <v>4.41E-2</v>
      </c>
      <c r="F12" s="131">
        <v>0.1162</v>
      </c>
      <c r="G12" s="131">
        <v>0.19120000000000004</v>
      </c>
      <c r="H12" s="131">
        <v>0.27960000000000002</v>
      </c>
      <c r="I12" s="131">
        <v>0.37280000000000008</v>
      </c>
    </row>
    <row r="13" spans="1:9" x14ac:dyDescent="0.25">
      <c r="A13" s="84"/>
      <c r="B13" s="95"/>
      <c r="C13" s="96" t="s">
        <v>19</v>
      </c>
      <c r="D13" s="131">
        <v>3.0858059999999998</v>
      </c>
      <c r="E13" s="131">
        <v>1.23E-2</v>
      </c>
      <c r="F13" s="131">
        <v>0.17630000000000001</v>
      </c>
      <c r="G13" s="131">
        <v>0</v>
      </c>
      <c r="H13" s="131">
        <v>0</v>
      </c>
      <c r="I13" s="131">
        <v>0</v>
      </c>
    </row>
    <row r="14" spans="1:9" x14ac:dyDescent="0.25">
      <c r="A14" s="84"/>
      <c r="B14" s="95"/>
      <c r="C14" s="96" t="s">
        <v>12</v>
      </c>
      <c r="D14" s="131">
        <v>2.25</v>
      </c>
      <c r="E14" s="131">
        <v>0.60424999999999995</v>
      </c>
      <c r="F14" s="131">
        <v>0</v>
      </c>
      <c r="G14" s="131">
        <v>0</v>
      </c>
      <c r="H14" s="131">
        <v>0.61899999999999999</v>
      </c>
      <c r="I14" s="131">
        <v>0</v>
      </c>
    </row>
    <row r="15" spans="1:9" ht="15.75" thickBot="1" x14ac:dyDescent="0.3">
      <c r="A15" s="84"/>
      <c r="B15" s="89"/>
      <c r="C15" s="89" t="s">
        <v>20</v>
      </c>
      <c r="D15" s="132">
        <v>10.074738</v>
      </c>
      <c r="E15" s="132">
        <v>3.7249500000000002</v>
      </c>
      <c r="F15" s="132">
        <v>19.097020000000001</v>
      </c>
      <c r="G15" s="132">
        <v>1.7171700000000001</v>
      </c>
      <c r="H15" s="132">
        <v>0.91260000000000008</v>
      </c>
      <c r="I15" s="132">
        <v>0.37280000000000008</v>
      </c>
    </row>
    <row r="16" spans="1:9" x14ac:dyDescent="0.25">
      <c r="A16" s="84"/>
      <c r="B16" s="38" t="s">
        <v>34</v>
      </c>
      <c r="C16" s="95" t="s">
        <v>9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</row>
    <row r="17" spans="1:10" x14ac:dyDescent="0.25">
      <c r="A17" s="84"/>
      <c r="B17" s="88"/>
      <c r="C17" s="95" t="s">
        <v>10</v>
      </c>
      <c r="D17" s="131">
        <v>1.1925000000000002E-2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</row>
    <row r="18" spans="1:10" x14ac:dyDescent="0.25">
      <c r="A18" s="84"/>
      <c r="B18" s="88"/>
      <c r="C18" s="95" t="s">
        <v>14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</row>
    <row r="19" spans="1:10" x14ac:dyDescent="0.25">
      <c r="A19" s="84"/>
      <c r="B19" s="88"/>
      <c r="C19" s="96" t="s">
        <v>43</v>
      </c>
      <c r="D19" s="131">
        <v>0</v>
      </c>
      <c r="E19" s="131">
        <v>0.14980000000000002</v>
      </c>
      <c r="F19" s="131">
        <v>0</v>
      </c>
      <c r="G19" s="131">
        <v>0</v>
      </c>
      <c r="H19" s="131">
        <v>0</v>
      </c>
      <c r="I19" s="131">
        <v>0</v>
      </c>
    </row>
    <row r="20" spans="1:10" x14ac:dyDescent="0.25">
      <c r="A20" s="84"/>
      <c r="B20" s="88"/>
      <c r="C20" s="96" t="s">
        <v>31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</row>
    <row r="21" spans="1:10" x14ac:dyDescent="0.25">
      <c r="A21" s="84"/>
      <c r="B21" s="88"/>
      <c r="C21" s="96" t="s">
        <v>18</v>
      </c>
      <c r="D21" s="131">
        <v>4.4350000000000006E-3</v>
      </c>
      <c r="E21" s="131">
        <v>5.0999999999999995E-3</v>
      </c>
      <c r="F21" s="131">
        <v>0</v>
      </c>
      <c r="G21" s="131">
        <v>0</v>
      </c>
      <c r="H21" s="131">
        <v>0</v>
      </c>
      <c r="I21" s="131">
        <v>0</v>
      </c>
    </row>
    <row r="22" spans="1:10" x14ac:dyDescent="0.25">
      <c r="A22" s="84"/>
      <c r="B22" s="88"/>
      <c r="C22" s="96" t="s">
        <v>19</v>
      </c>
      <c r="D22" s="131">
        <v>0.34930600000000001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</row>
    <row r="23" spans="1:10" x14ac:dyDescent="0.25">
      <c r="A23" s="84"/>
      <c r="B23" s="88"/>
      <c r="C23" s="96" t="s">
        <v>12</v>
      </c>
      <c r="D23" s="131">
        <v>0</v>
      </c>
      <c r="E23" s="131">
        <v>0.60424999999999995</v>
      </c>
      <c r="F23" s="131">
        <v>0</v>
      </c>
      <c r="G23" s="131">
        <v>0</v>
      </c>
      <c r="H23" s="131">
        <v>0</v>
      </c>
      <c r="I23" s="131">
        <v>0</v>
      </c>
    </row>
    <row r="24" spans="1:10" ht="15.75" thickBot="1" x14ac:dyDescent="0.3">
      <c r="A24" s="84"/>
      <c r="B24" s="89"/>
      <c r="C24" s="89" t="s">
        <v>20</v>
      </c>
      <c r="D24" s="132">
        <v>0.36566599999999999</v>
      </c>
      <c r="E24" s="132">
        <v>0.15490000000000001</v>
      </c>
      <c r="F24" s="132">
        <v>0</v>
      </c>
      <c r="G24" s="132">
        <v>0</v>
      </c>
      <c r="H24" s="132">
        <v>0</v>
      </c>
      <c r="I24" s="132">
        <v>0</v>
      </c>
      <c r="J24" s="88"/>
    </row>
    <row r="25" spans="1:10" x14ac:dyDescent="0.25">
      <c r="A25" s="84"/>
      <c r="B25" s="38" t="s">
        <v>36</v>
      </c>
      <c r="C25" s="95" t="s">
        <v>9</v>
      </c>
      <c r="D25" s="130">
        <v>5.6899999999999999E-2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</row>
    <row r="26" spans="1:10" x14ac:dyDescent="0.25">
      <c r="A26" s="84"/>
      <c r="B26" s="95"/>
      <c r="C26" s="95" t="s">
        <v>10</v>
      </c>
      <c r="D26" s="131">
        <v>5.4000000000000003E-3</v>
      </c>
      <c r="E26" s="131">
        <v>0.10929999999999999</v>
      </c>
      <c r="F26" s="131">
        <v>0.4108</v>
      </c>
      <c r="G26" s="131">
        <v>0</v>
      </c>
      <c r="H26" s="131">
        <v>0</v>
      </c>
      <c r="I26" s="131">
        <v>0</v>
      </c>
    </row>
    <row r="27" spans="1:10" x14ac:dyDescent="0.25">
      <c r="A27" s="84"/>
      <c r="B27" s="95"/>
      <c r="C27" s="95" t="s">
        <v>14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</row>
    <row r="28" spans="1:10" x14ac:dyDescent="0.25">
      <c r="A28" s="84"/>
      <c r="B28" s="95"/>
      <c r="C28" s="96" t="s">
        <v>43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88"/>
    </row>
    <row r="29" spans="1:10" x14ac:dyDescent="0.25">
      <c r="A29" s="84"/>
      <c r="B29" s="95"/>
      <c r="C29" s="96" t="s">
        <v>31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</row>
    <row r="30" spans="1:10" x14ac:dyDescent="0.25">
      <c r="A30" s="84"/>
      <c r="B30" s="95"/>
      <c r="C30" s="96" t="s">
        <v>18</v>
      </c>
      <c r="D30" s="131">
        <v>3.4719999999999998E-3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</row>
    <row r="31" spans="1:10" x14ac:dyDescent="0.25">
      <c r="A31" s="84"/>
      <c r="B31" s="95"/>
      <c r="C31" s="96" t="s">
        <v>19</v>
      </c>
      <c r="D31" s="131">
        <v>0</v>
      </c>
      <c r="E31" s="131">
        <v>0</v>
      </c>
      <c r="F31" s="131">
        <v>0.17630000000000001</v>
      </c>
      <c r="G31" s="131">
        <v>0</v>
      </c>
      <c r="H31" s="131">
        <v>0</v>
      </c>
      <c r="I31" s="131">
        <v>0</v>
      </c>
    </row>
    <row r="32" spans="1:10" x14ac:dyDescent="0.25">
      <c r="A32" s="84"/>
      <c r="B32" s="95"/>
      <c r="C32" s="96" t="s">
        <v>12</v>
      </c>
      <c r="D32" s="131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</row>
    <row r="33" spans="1:10" ht="15.75" thickBot="1" x14ac:dyDescent="0.3">
      <c r="A33" s="84"/>
      <c r="B33" s="89"/>
      <c r="C33" s="89" t="s">
        <v>20</v>
      </c>
      <c r="D33" s="132">
        <v>6.5771999999999997E-2</v>
      </c>
      <c r="E33" s="132">
        <v>0.10929999999999999</v>
      </c>
      <c r="F33" s="132">
        <v>0.58709999999999996</v>
      </c>
      <c r="G33" s="132">
        <v>0</v>
      </c>
      <c r="H33" s="132">
        <v>0</v>
      </c>
      <c r="I33" s="132">
        <v>0</v>
      </c>
      <c r="J33" s="88"/>
    </row>
    <row r="34" spans="1:10" x14ac:dyDescent="0.25">
      <c r="A34" s="84"/>
      <c r="B34" s="38" t="s">
        <v>35</v>
      </c>
      <c r="C34" s="95" t="s">
        <v>9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</row>
    <row r="35" spans="1:10" x14ac:dyDescent="0.25">
      <c r="A35" s="84"/>
      <c r="B35" s="95"/>
      <c r="C35" s="95" t="s">
        <v>10</v>
      </c>
      <c r="D35" s="131">
        <v>1.7000000000000001E-2</v>
      </c>
      <c r="E35" s="131">
        <v>0</v>
      </c>
      <c r="F35" s="131">
        <v>2.3000000000000004E-3</v>
      </c>
      <c r="G35" s="131">
        <v>4.5999999999999999E-2</v>
      </c>
      <c r="H35" s="131">
        <v>0</v>
      </c>
      <c r="I35" s="131">
        <v>0</v>
      </c>
    </row>
    <row r="36" spans="1:10" x14ac:dyDescent="0.25">
      <c r="A36" s="84"/>
      <c r="B36" s="95"/>
      <c r="C36" s="95" t="s">
        <v>14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</row>
    <row r="37" spans="1:10" x14ac:dyDescent="0.25">
      <c r="A37" s="84"/>
      <c r="B37" s="95"/>
      <c r="C37" s="96" t="s">
        <v>43</v>
      </c>
      <c r="D37" s="131">
        <v>0</v>
      </c>
      <c r="E37" s="131">
        <v>0.35</v>
      </c>
      <c r="F37" s="131">
        <v>1.5784200000000004</v>
      </c>
      <c r="G37" s="131">
        <v>0</v>
      </c>
      <c r="H37" s="131">
        <v>0</v>
      </c>
      <c r="I37" s="131">
        <v>0</v>
      </c>
    </row>
    <row r="38" spans="1:10" x14ac:dyDescent="0.25">
      <c r="A38" s="84"/>
      <c r="B38" s="95"/>
      <c r="C38" s="96" t="s">
        <v>31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</row>
    <row r="39" spans="1:10" x14ac:dyDescent="0.25">
      <c r="A39" s="84"/>
      <c r="B39" s="95"/>
      <c r="C39" s="96" t="s">
        <v>18</v>
      </c>
      <c r="D39" s="131">
        <v>0</v>
      </c>
      <c r="E39" s="131">
        <v>0</v>
      </c>
      <c r="F39" s="131">
        <v>0</v>
      </c>
      <c r="G39" s="131">
        <v>4.8000000000000004E-3</v>
      </c>
      <c r="H39" s="131">
        <v>0</v>
      </c>
      <c r="I39" s="131">
        <v>0</v>
      </c>
    </row>
    <row r="40" spans="1:10" x14ac:dyDescent="0.25">
      <c r="A40" s="84"/>
      <c r="B40" s="95"/>
      <c r="C40" s="96" t="s">
        <v>19</v>
      </c>
      <c r="D40" s="131">
        <v>0</v>
      </c>
      <c r="E40" s="131">
        <v>1.23E-2</v>
      </c>
      <c r="F40" s="131">
        <v>0</v>
      </c>
      <c r="G40" s="131">
        <v>0</v>
      </c>
      <c r="H40" s="131">
        <v>0</v>
      </c>
      <c r="I40" s="131">
        <v>0</v>
      </c>
    </row>
    <row r="41" spans="1:10" x14ac:dyDescent="0.25">
      <c r="A41" s="84"/>
      <c r="B41" s="95"/>
      <c r="C41" s="96" t="s">
        <v>12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</row>
    <row r="42" spans="1:10" ht="15.75" thickBot="1" x14ac:dyDescent="0.3">
      <c r="A42" s="84"/>
      <c r="B42" s="89"/>
      <c r="C42" s="89" t="s">
        <v>20</v>
      </c>
      <c r="D42" s="134">
        <v>1.7000000000000001E-2</v>
      </c>
      <c r="E42" s="134">
        <v>0.36229999999999996</v>
      </c>
      <c r="F42" s="134">
        <v>1.5807200000000003</v>
      </c>
      <c r="G42" s="134">
        <v>5.0799999999999998E-2</v>
      </c>
      <c r="H42" s="134">
        <v>0</v>
      </c>
      <c r="I42" s="134">
        <v>0</v>
      </c>
    </row>
    <row r="43" spans="1:10" x14ac:dyDescent="0.25">
      <c r="A43" s="84"/>
      <c r="B43" s="38" t="s">
        <v>105</v>
      </c>
      <c r="C43" s="95" t="s">
        <v>9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143">
        <v>0</v>
      </c>
    </row>
    <row r="44" spans="1:10" x14ac:dyDescent="0.25">
      <c r="A44" s="84"/>
      <c r="B44" s="95"/>
      <c r="C44" s="95" t="s">
        <v>10</v>
      </c>
      <c r="D44" s="134">
        <v>0</v>
      </c>
      <c r="E44" s="134">
        <v>0.47200000000000003</v>
      </c>
      <c r="F44" s="134">
        <v>2.9959999999999996</v>
      </c>
      <c r="G44" s="134">
        <v>0</v>
      </c>
      <c r="H44" s="134">
        <v>0</v>
      </c>
      <c r="I44" s="134">
        <v>0</v>
      </c>
    </row>
    <row r="45" spans="1:10" x14ac:dyDescent="0.25">
      <c r="A45" s="84"/>
      <c r="B45" s="95"/>
      <c r="C45" s="95" t="s">
        <v>14</v>
      </c>
      <c r="D45" s="134">
        <v>0</v>
      </c>
      <c r="E45" s="134">
        <v>0</v>
      </c>
      <c r="F45" s="134">
        <v>0</v>
      </c>
      <c r="G45" s="134">
        <v>0</v>
      </c>
      <c r="H45" s="134">
        <v>0</v>
      </c>
      <c r="I45" s="134">
        <v>0</v>
      </c>
    </row>
    <row r="46" spans="1:10" x14ac:dyDescent="0.25">
      <c r="A46" s="84"/>
      <c r="B46" s="95"/>
      <c r="C46" s="96" t="s">
        <v>43</v>
      </c>
      <c r="D46" s="134">
        <v>1.3439999999999999</v>
      </c>
      <c r="E46" s="134">
        <v>0.94600000000000006</v>
      </c>
      <c r="F46" s="134">
        <v>8.379999999999999</v>
      </c>
      <c r="G46" s="134">
        <v>0</v>
      </c>
      <c r="H46" s="134">
        <v>0</v>
      </c>
      <c r="I46" s="134">
        <v>0</v>
      </c>
    </row>
    <row r="47" spans="1:10" x14ac:dyDescent="0.25">
      <c r="A47" s="84"/>
      <c r="B47" s="95"/>
      <c r="C47" s="96" t="s">
        <v>31</v>
      </c>
      <c r="D47" s="134">
        <v>0</v>
      </c>
      <c r="E47" s="134">
        <v>0</v>
      </c>
      <c r="F47" s="134">
        <v>0</v>
      </c>
      <c r="G47" s="134">
        <v>0</v>
      </c>
      <c r="H47" s="134">
        <v>0</v>
      </c>
      <c r="I47" s="134">
        <v>0</v>
      </c>
    </row>
    <row r="48" spans="1:10" x14ac:dyDescent="0.25">
      <c r="A48" s="84"/>
      <c r="B48" s="95"/>
      <c r="C48" s="96" t="s">
        <v>18</v>
      </c>
      <c r="D48" s="134">
        <v>8.6000000000000017E-3</v>
      </c>
      <c r="E48" s="134">
        <v>0</v>
      </c>
      <c r="F48" s="134">
        <v>0</v>
      </c>
      <c r="G48" s="134">
        <v>0</v>
      </c>
      <c r="H48" s="134">
        <v>0</v>
      </c>
      <c r="I48" s="134">
        <v>0</v>
      </c>
    </row>
    <row r="49" spans="1:9" x14ac:dyDescent="0.25">
      <c r="A49" s="84"/>
      <c r="B49" s="95"/>
      <c r="C49" s="96" t="s">
        <v>19</v>
      </c>
      <c r="D49" s="134">
        <v>0</v>
      </c>
      <c r="E49" s="134">
        <v>0</v>
      </c>
      <c r="F49" s="134">
        <v>0</v>
      </c>
      <c r="G49" s="134">
        <v>0</v>
      </c>
      <c r="H49" s="134">
        <v>0</v>
      </c>
      <c r="I49" s="134">
        <v>0</v>
      </c>
    </row>
    <row r="50" spans="1:9" x14ac:dyDescent="0.25">
      <c r="A50" s="84"/>
      <c r="B50" s="95"/>
      <c r="C50" s="96" t="s">
        <v>12</v>
      </c>
      <c r="D50" s="134">
        <v>0</v>
      </c>
      <c r="E50" s="134">
        <v>0</v>
      </c>
      <c r="F50" s="134">
        <v>0</v>
      </c>
      <c r="G50" s="134">
        <v>0</v>
      </c>
      <c r="H50" s="134">
        <v>0.61899999999999999</v>
      </c>
      <c r="I50" s="134">
        <v>0</v>
      </c>
    </row>
    <row r="51" spans="1:9" ht="15.75" thickBot="1" x14ac:dyDescent="0.3">
      <c r="A51" s="84"/>
      <c r="B51" s="89"/>
      <c r="C51" s="89" t="s">
        <v>20</v>
      </c>
      <c r="D51" s="132">
        <v>1.3526</v>
      </c>
      <c r="E51" s="132">
        <v>1.4180000000000001</v>
      </c>
      <c r="F51" s="132">
        <v>11.375999999999999</v>
      </c>
      <c r="G51" s="132">
        <v>0</v>
      </c>
      <c r="H51" s="132">
        <v>0</v>
      </c>
      <c r="I51" s="132">
        <v>0</v>
      </c>
    </row>
    <row r="52" spans="1:9" x14ac:dyDescent="0.25">
      <c r="A52" s="84"/>
      <c r="B52" s="38" t="s">
        <v>38</v>
      </c>
      <c r="C52" s="95" t="s">
        <v>9</v>
      </c>
      <c r="D52" s="130">
        <v>0</v>
      </c>
      <c r="E52" s="130">
        <v>0</v>
      </c>
      <c r="F52" s="130">
        <v>0</v>
      </c>
      <c r="G52" s="130">
        <v>0</v>
      </c>
      <c r="H52" s="130">
        <v>0</v>
      </c>
      <c r="I52" s="130">
        <v>0</v>
      </c>
    </row>
    <row r="53" spans="1:9" x14ac:dyDescent="0.25">
      <c r="A53" s="84"/>
      <c r="B53" s="95"/>
      <c r="C53" s="95" t="s">
        <v>10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</row>
    <row r="54" spans="1:9" x14ac:dyDescent="0.25">
      <c r="A54" s="84"/>
      <c r="B54" s="95"/>
      <c r="C54" s="95" t="s">
        <v>14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</row>
    <row r="55" spans="1:9" x14ac:dyDescent="0.25">
      <c r="A55" s="84"/>
      <c r="B55" s="95"/>
      <c r="C55" s="96" t="s">
        <v>43</v>
      </c>
      <c r="D55" s="131">
        <v>0.222</v>
      </c>
      <c r="E55" s="131">
        <v>0.222</v>
      </c>
      <c r="F55" s="131">
        <v>1.655</v>
      </c>
      <c r="G55" s="131">
        <v>0</v>
      </c>
      <c r="H55" s="131">
        <v>0</v>
      </c>
      <c r="I55" s="131">
        <v>0</v>
      </c>
    </row>
    <row r="56" spans="1:9" x14ac:dyDescent="0.25">
      <c r="A56" s="84"/>
      <c r="B56" s="95"/>
      <c r="C56" s="96" t="s">
        <v>31</v>
      </c>
      <c r="D56" s="131">
        <v>0</v>
      </c>
      <c r="E56" s="131">
        <v>0</v>
      </c>
      <c r="F56" s="131">
        <v>0</v>
      </c>
      <c r="G56" s="131">
        <v>0</v>
      </c>
      <c r="H56" s="131">
        <v>0</v>
      </c>
      <c r="I56" s="131">
        <v>0</v>
      </c>
    </row>
    <row r="57" spans="1:9" x14ac:dyDescent="0.25">
      <c r="A57" s="84"/>
      <c r="B57" s="95"/>
      <c r="C57" s="96" t="s">
        <v>18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</row>
    <row r="58" spans="1:9" x14ac:dyDescent="0.25">
      <c r="A58" s="84"/>
      <c r="B58" s="95"/>
      <c r="C58" s="96" t="s">
        <v>19</v>
      </c>
      <c r="D58" s="131">
        <v>0</v>
      </c>
      <c r="E58" s="131">
        <v>0</v>
      </c>
      <c r="F58" s="131">
        <v>0</v>
      </c>
      <c r="G58" s="131">
        <v>0</v>
      </c>
      <c r="H58" s="131">
        <v>0</v>
      </c>
      <c r="I58" s="131">
        <v>0</v>
      </c>
    </row>
    <row r="59" spans="1:9" x14ac:dyDescent="0.25">
      <c r="A59" s="84"/>
      <c r="B59" s="95"/>
      <c r="C59" s="96" t="s">
        <v>12</v>
      </c>
      <c r="D59" s="131">
        <v>0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</row>
    <row r="60" spans="1:9" ht="15.75" thickBot="1" x14ac:dyDescent="0.3">
      <c r="A60" s="84"/>
      <c r="B60" s="89"/>
      <c r="C60" s="89" t="s">
        <v>20</v>
      </c>
      <c r="D60" s="134">
        <v>0.222</v>
      </c>
      <c r="E60" s="134">
        <v>0.222</v>
      </c>
      <c r="F60" s="134">
        <v>1.655</v>
      </c>
      <c r="G60" s="134">
        <v>0</v>
      </c>
      <c r="H60" s="134">
        <v>0</v>
      </c>
      <c r="I60" s="134">
        <v>0</v>
      </c>
    </row>
    <row r="61" spans="1:9" x14ac:dyDescent="0.25">
      <c r="A61" s="84"/>
      <c r="B61" s="38" t="s">
        <v>39</v>
      </c>
      <c r="C61" s="95" t="s">
        <v>9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</row>
    <row r="62" spans="1:9" x14ac:dyDescent="0.25">
      <c r="A62" s="84"/>
      <c r="B62" s="95"/>
      <c r="C62" s="95" t="s">
        <v>10</v>
      </c>
      <c r="D62" s="131">
        <v>0</v>
      </c>
      <c r="E62" s="131">
        <v>0</v>
      </c>
      <c r="F62" s="131">
        <v>6.0999999999999999E-2</v>
      </c>
      <c r="G62" s="131">
        <v>0</v>
      </c>
      <c r="H62" s="131">
        <v>0</v>
      </c>
      <c r="I62" s="131">
        <v>0</v>
      </c>
    </row>
    <row r="63" spans="1:9" x14ac:dyDescent="0.25">
      <c r="A63" s="84"/>
      <c r="B63" s="95"/>
      <c r="C63" s="95" t="s">
        <v>14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</row>
    <row r="64" spans="1:9" x14ac:dyDescent="0.25">
      <c r="A64" s="84"/>
      <c r="B64" s="95"/>
      <c r="C64" s="96" t="s">
        <v>43</v>
      </c>
      <c r="D64" s="131">
        <v>0</v>
      </c>
      <c r="E64" s="131">
        <v>0</v>
      </c>
      <c r="F64" s="131">
        <v>0</v>
      </c>
      <c r="G64" s="131">
        <v>0</v>
      </c>
      <c r="H64" s="131">
        <v>0</v>
      </c>
      <c r="I64" s="131">
        <v>0</v>
      </c>
    </row>
    <row r="65" spans="1:9" x14ac:dyDescent="0.25">
      <c r="A65" s="84"/>
      <c r="B65" s="95"/>
      <c r="C65" s="96" t="s">
        <v>31</v>
      </c>
      <c r="D65" s="131">
        <v>0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</row>
    <row r="66" spans="1:9" x14ac:dyDescent="0.25">
      <c r="A66" s="84"/>
      <c r="B66" s="95"/>
      <c r="C66" s="96" t="s">
        <v>18</v>
      </c>
      <c r="D66" s="131">
        <v>0</v>
      </c>
      <c r="E66" s="131">
        <v>0</v>
      </c>
      <c r="F66" s="131">
        <v>0</v>
      </c>
      <c r="G66" s="131">
        <v>0</v>
      </c>
      <c r="H66" s="131">
        <v>0</v>
      </c>
      <c r="I66" s="131">
        <v>0</v>
      </c>
    </row>
    <row r="67" spans="1:9" x14ac:dyDescent="0.25">
      <c r="A67" s="84"/>
      <c r="B67" s="95"/>
      <c r="C67" s="96" t="s">
        <v>19</v>
      </c>
      <c r="D67" s="131">
        <v>4.19E-2</v>
      </c>
      <c r="E67" s="131">
        <v>0</v>
      </c>
      <c r="F67" s="131">
        <v>0</v>
      </c>
      <c r="G67" s="131">
        <v>0</v>
      </c>
      <c r="H67" s="131">
        <v>0</v>
      </c>
      <c r="I67" s="131">
        <v>0</v>
      </c>
    </row>
    <row r="68" spans="1:9" x14ac:dyDescent="0.25">
      <c r="A68" s="84"/>
      <c r="B68" s="95"/>
      <c r="C68" s="96" t="s">
        <v>12</v>
      </c>
      <c r="D68" s="131">
        <v>0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</row>
    <row r="69" spans="1:9" ht="15.75" thickBot="1" x14ac:dyDescent="0.3">
      <c r="A69" s="84"/>
      <c r="B69" s="89"/>
      <c r="C69" s="89" t="s">
        <v>20</v>
      </c>
      <c r="D69" s="134">
        <v>4.19E-2</v>
      </c>
      <c r="E69" s="134">
        <v>0</v>
      </c>
      <c r="F69" s="134">
        <v>6.0999999999999999E-2</v>
      </c>
      <c r="G69" s="134">
        <v>0</v>
      </c>
      <c r="H69" s="134">
        <v>0</v>
      </c>
      <c r="I69" s="134">
        <v>0</v>
      </c>
    </row>
    <row r="70" spans="1:9" x14ac:dyDescent="0.25">
      <c r="A70" s="84"/>
      <c r="B70" s="38" t="s">
        <v>40</v>
      </c>
      <c r="C70" s="95" t="s">
        <v>9</v>
      </c>
      <c r="D70" s="130">
        <v>0</v>
      </c>
      <c r="E70" s="130">
        <v>0</v>
      </c>
      <c r="F70" s="130">
        <v>0</v>
      </c>
      <c r="G70" s="130">
        <v>0</v>
      </c>
      <c r="H70" s="130">
        <v>0</v>
      </c>
      <c r="I70" s="130">
        <v>0</v>
      </c>
    </row>
    <row r="71" spans="1:9" x14ac:dyDescent="0.25">
      <c r="A71" s="84"/>
      <c r="B71" s="95"/>
      <c r="C71" s="95" t="s">
        <v>10</v>
      </c>
      <c r="D71" s="131">
        <v>0.13600000000000001</v>
      </c>
      <c r="E71" s="131">
        <v>0</v>
      </c>
      <c r="F71" s="131">
        <v>0</v>
      </c>
      <c r="G71" s="131">
        <v>0</v>
      </c>
      <c r="H71" s="131">
        <v>0</v>
      </c>
      <c r="I71" s="131">
        <v>0</v>
      </c>
    </row>
    <row r="72" spans="1:9" x14ac:dyDescent="0.25">
      <c r="A72" s="84"/>
      <c r="B72" s="95"/>
      <c r="C72" s="95" t="s">
        <v>14</v>
      </c>
      <c r="D72" s="131">
        <v>0</v>
      </c>
      <c r="E72" s="131">
        <v>0</v>
      </c>
      <c r="F72" s="131">
        <v>0</v>
      </c>
      <c r="G72" s="131">
        <v>0</v>
      </c>
      <c r="H72" s="131">
        <v>0</v>
      </c>
      <c r="I72" s="131">
        <v>0</v>
      </c>
    </row>
    <row r="73" spans="1:9" x14ac:dyDescent="0.25">
      <c r="A73" s="84"/>
      <c r="B73" s="95"/>
      <c r="C73" s="96" t="s">
        <v>43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</row>
    <row r="74" spans="1:9" x14ac:dyDescent="0.25">
      <c r="A74" s="84"/>
      <c r="B74" s="95"/>
      <c r="C74" s="96" t="s">
        <v>31</v>
      </c>
      <c r="D74" s="131">
        <v>0</v>
      </c>
      <c r="E74" s="131">
        <v>0</v>
      </c>
      <c r="F74" s="131">
        <v>0</v>
      </c>
      <c r="G74" s="131">
        <v>0</v>
      </c>
      <c r="H74" s="131">
        <v>0</v>
      </c>
      <c r="I74" s="131">
        <v>0</v>
      </c>
    </row>
    <row r="75" spans="1:9" x14ac:dyDescent="0.25">
      <c r="A75" s="84"/>
      <c r="B75" s="95"/>
      <c r="C75" s="96" t="s">
        <v>18</v>
      </c>
      <c r="D75" s="131">
        <v>0</v>
      </c>
      <c r="E75" s="131">
        <v>0</v>
      </c>
      <c r="F75" s="131">
        <v>0</v>
      </c>
      <c r="G75" s="131">
        <v>0</v>
      </c>
      <c r="H75" s="131">
        <v>0</v>
      </c>
      <c r="I75" s="131">
        <v>0</v>
      </c>
    </row>
    <row r="76" spans="1:9" x14ac:dyDescent="0.25">
      <c r="A76" s="84"/>
      <c r="B76" s="95"/>
      <c r="C76" s="96" t="s">
        <v>19</v>
      </c>
      <c r="D76" s="131">
        <v>0</v>
      </c>
      <c r="E76" s="131">
        <v>0</v>
      </c>
      <c r="F76" s="131">
        <v>0</v>
      </c>
      <c r="G76" s="131">
        <v>0</v>
      </c>
      <c r="H76" s="131">
        <v>0</v>
      </c>
      <c r="I76" s="131">
        <v>0</v>
      </c>
    </row>
    <row r="77" spans="1:9" x14ac:dyDescent="0.25">
      <c r="A77" s="84"/>
      <c r="B77" s="95"/>
      <c r="C77" s="96" t="s">
        <v>12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</row>
    <row r="78" spans="1:9" ht="15.75" thickBot="1" x14ac:dyDescent="0.3">
      <c r="A78" s="84"/>
      <c r="B78" s="89"/>
      <c r="C78" s="89" t="s">
        <v>20</v>
      </c>
      <c r="D78" s="134">
        <v>0.13600000000000001</v>
      </c>
      <c r="E78" s="134">
        <v>0</v>
      </c>
      <c r="F78" s="134">
        <v>0</v>
      </c>
      <c r="G78" s="134">
        <v>0</v>
      </c>
      <c r="H78" s="134">
        <v>0</v>
      </c>
      <c r="I78" s="134">
        <v>0</v>
      </c>
    </row>
    <row r="79" spans="1:9" x14ac:dyDescent="0.25">
      <c r="A79" s="84"/>
      <c r="B79" s="38" t="s">
        <v>41</v>
      </c>
      <c r="C79" s="95" t="s">
        <v>9</v>
      </c>
      <c r="D79" s="130">
        <v>3.5000000000000003E-2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</row>
    <row r="80" spans="1:9" x14ac:dyDescent="0.25">
      <c r="A80" s="84"/>
      <c r="B80" s="95"/>
      <c r="C80" s="95" t="s">
        <v>10</v>
      </c>
      <c r="D80" s="131">
        <v>4.2000000000000003E-2</v>
      </c>
      <c r="E80" s="131">
        <v>0</v>
      </c>
      <c r="F80" s="131">
        <v>0</v>
      </c>
      <c r="G80" s="131">
        <v>0</v>
      </c>
      <c r="H80" s="131">
        <v>0</v>
      </c>
      <c r="I80" s="131">
        <v>0</v>
      </c>
    </row>
    <row r="81" spans="1:9" x14ac:dyDescent="0.25">
      <c r="A81" s="84"/>
      <c r="B81" s="95"/>
      <c r="C81" s="95" t="s">
        <v>14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</row>
    <row r="82" spans="1:9" x14ac:dyDescent="0.25">
      <c r="A82" s="84"/>
      <c r="B82" s="95"/>
      <c r="C82" s="96" t="s">
        <v>43</v>
      </c>
      <c r="D82" s="131">
        <v>1.907</v>
      </c>
      <c r="E82" s="131">
        <v>0</v>
      </c>
      <c r="F82" s="131">
        <v>2.0049999999999999</v>
      </c>
      <c r="G82" s="131">
        <v>0</v>
      </c>
      <c r="H82" s="131">
        <v>0</v>
      </c>
      <c r="I82" s="131">
        <v>0</v>
      </c>
    </row>
    <row r="83" spans="1:9" x14ac:dyDescent="0.25">
      <c r="A83" s="84"/>
      <c r="B83" s="95"/>
      <c r="C83" s="96" t="s">
        <v>31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</row>
    <row r="84" spans="1:9" x14ac:dyDescent="0.25">
      <c r="A84" s="84"/>
      <c r="B84" s="95"/>
      <c r="C84" s="96" t="s">
        <v>18</v>
      </c>
      <c r="D84" s="131">
        <v>0</v>
      </c>
      <c r="E84" s="131">
        <v>0</v>
      </c>
      <c r="F84" s="131">
        <v>0</v>
      </c>
      <c r="G84" s="131">
        <v>0</v>
      </c>
      <c r="H84" s="131">
        <v>0</v>
      </c>
      <c r="I84" s="131">
        <v>0</v>
      </c>
    </row>
    <row r="85" spans="1:9" x14ac:dyDescent="0.25">
      <c r="A85" s="84"/>
      <c r="B85" s="95"/>
      <c r="C85" s="96" t="s">
        <v>19</v>
      </c>
      <c r="D85" s="131">
        <v>7.3599999999999999E-2</v>
      </c>
      <c r="E85" s="131">
        <v>0</v>
      </c>
      <c r="F85" s="131">
        <v>0</v>
      </c>
      <c r="G85" s="131">
        <v>0</v>
      </c>
      <c r="H85" s="131">
        <v>0</v>
      </c>
      <c r="I85" s="131">
        <v>0</v>
      </c>
    </row>
    <row r="86" spans="1:9" x14ac:dyDescent="0.25">
      <c r="A86" s="84"/>
      <c r="B86" s="95"/>
      <c r="C86" s="96" t="s">
        <v>12</v>
      </c>
      <c r="D86" s="131">
        <v>0</v>
      </c>
      <c r="E86" s="131">
        <v>0</v>
      </c>
      <c r="F86" s="131">
        <v>0</v>
      </c>
      <c r="G86" s="131">
        <v>0</v>
      </c>
      <c r="H86" s="131">
        <v>0</v>
      </c>
      <c r="I86" s="131">
        <v>0</v>
      </c>
    </row>
    <row r="87" spans="1:9" ht="15.75" thickBot="1" x14ac:dyDescent="0.3">
      <c r="A87" s="84"/>
      <c r="B87" s="89"/>
      <c r="C87" s="89" t="s">
        <v>20</v>
      </c>
      <c r="D87" s="134">
        <v>2.0575999999999999</v>
      </c>
      <c r="E87" s="134">
        <v>0</v>
      </c>
      <c r="F87" s="134">
        <v>2.0049999999999999</v>
      </c>
      <c r="G87" s="134">
        <v>0</v>
      </c>
      <c r="H87" s="134">
        <v>0</v>
      </c>
      <c r="I87" s="134">
        <v>0</v>
      </c>
    </row>
    <row r="88" spans="1:9" x14ac:dyDescent="0.25">
      <c r="A88" s="84"/>
      <c r="B88" s="38" t="s">
        <v>107</v>
      </c>
      <c r="C88" s="95" t="s">
        <v>9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143">
        <v>0</v>
      </c>
    </row>
    <row r="89" spans="1:9" x14ac:dyDescent="0.25">
      <c r="A89" s="84"/>
      <c r="B89" s="95"/>
      <c r="C89" s="95" t="s">
        <v>10</v>
      </c>
      <c r="D89" s="134">
        <v>0</v>
      </c>
      <c r="E89" s="134">
        <v>0.21560000000000001</v>
      </c>
      <c r="F89" s="134">
        <v>0</v>
      </c>
      <c r="G89" s="134">
        <v>0</v>
      </c>
      <c r="H89" s="134">
        <v>0</v>
      </c>
      <c r="I89" s="134">
        <v>0</v>
      </c>
    </row>
    <row r="90" spans="1:9" x14ac:dyDescent="0.25">
      <c r="A90" s="84"/>
      <c r="B90" s="95"/>
      <c r="C90" s="95" t="s">
        <v>14</v>
      </c>
      <c r="D90" s="134">
        <v>2.9900000000000003E-2</v>
      </c>
      <c r="E90" s="134">
        <v>0</v>
      </c>
      <c r="F90" s="134">
        <v>0</v>
      </c>
      <c r="G90" s="134">
        <v>0</v>
      </c>
      <c r="H90" s="134">
        <v>0</v>
      </c>
      <c r="I90" s="134">
        <v>0</v>
      </c>
    </row>
    <row r="91" spans="1:9" x14ac:dyDescent="0.25">
      <c r="A91" s="84"/>
      <c r="B91" s="95"/>
      <c r="C91" s="96" t="s">
        <v>43</v>
      </c>
      <c r="D91" s="134">
        <v>0.60250000000000004</v>
      </c>
      <c r="E91" s="134">
        <v>6.5599999999999992E-2</v>
      </c>
      <c r="F91" s="134">
        <v>0.152</v>
      </c>
      <c r="G91" s="134">
        <v>0</v>
      </c>
      <c r="H91" s="134">
        <v>0</v>
      </c>
      <c r="I91" s="134">
        <v>0</v>
      </c>
    </row>
    <row r="92" spans="1:9" x14ac:dyDescent="0.25">
      <c r="A92" s="84"/>
      <c r="B92" s="95"/>
      <c r="C92" s="96" t="s">
        <v>31</v>
      </c>
      <c r="D92" s="134">
        <v>0</v>
      </c>
      <c r="E92" s="134">
        <v>0</v>
      </c>
      <c r="F92" s="134">
        <v>0</v>
      </c>
      <c r="G92" s="134">
        <v>0</v>
      </c>
      <c r="H92" s="134">
        <v>0</v>
      </c>
      <c r="I92" s="134">
        <v>0</v>
      </c>
    </row>
    <row r="93" spans="1:9" x14ac:dyDescent="0.25">
      <c r="A93" s="84"/>
      <c r="B93" s="95"/>
      <c r="C93" s="96" t="s">
        <v>18</v>
      </c>
      <c r="D93" s="134">
        <v>0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</row>
    <row r="94" spans="1:9" x14ac:dyDescent="0.25">
      <c r="A94" s="84"/>
      <c r="B94" s="95"/>
      <c r="C94" s="96" t="s">
        <v>19</v>
      </c>
      <c r="D94" s="134">
        <v>1.3540000000000001</v>
      </c>
      <c r="E94" s="134">
        <v>0</v>
      </c>
      <c r="F94" s="134">
        <v>0</v>
      </c>
      <c r="G94" s="134">
        <v>0</v>
      </c>
      <c r="H94" s="134">
        <v>0</v>
      </c>
      <c r="I94" s="134">
        <v>0</v>
      </c>
    </row>
    <row r="95" spans="1:9" x14ac:dyDescent="0.25">
      <c r="A95" s="84"/>
      <c r="B95" s="95"/>
      <c r="C95" s="96" t="s">
        <v>12</v>
      </c>
      <c r="D95" s="134">
        <v>2.25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</row>
    <row r="96" spans="1:9" ht="15.75" thickBot="1" x14ac:dyDescent="0.3">
      <c r="A96" s="84"/>
      <c r="B96" s="89"/>
      <c r="C96" s="89" t="s">
        <v>20</v>
      </c>
      <c r="D96" s="145">
        <v>1.9864000000000002</v>
      </c>
      <c r="E96" s="145">
        <v>0.28120000000000001</v>
      </c>
      <c r="F96" s="145">
        <v>0.152</v>
      </c>
      <c r="G96" s="145">
        <v>0</v>
      </c>
      <c r="H96" s="145">
        <v>0</v>
      </c>
      <c r="I96" s="145">
        <v>0</v>
      </c>
    </row>
    <row r="97" spans="1:9" x14ac:dyDescent="0.25">
      <c r="A97" s="84"/>
      <c r="B97" s="38" t="s">
        <v>32</v>
      </c>
      <c r="C97" s="95" t="s">
        <v>9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143">
        <v>0</v>
      </c>
    </row>
    <row r="98" spans="1:9" x14ac:dyDescent="0.25">
      <c r="A98" s="84"/>
      <c r="B98" s="95"/>
      <c r="C98" s="95" t="s">
        <v>10</v>
      </c>
      <c r="D98" s="134">
        <v>0</v>
      </c>
      <c r="E98" s="134">
        <v>0</v>
      </c>
      <c r="F98" s="134">
        <v>0</v>
      </c>
      <c r="G98" s="134">
        <v>0</v>
      </c>
      <c r="H98" s="134">
        <v>0</v>
      </c>
      <c r="I98" s="134">
        <v>0</v>
      </c>
    </row>
    <row r="99" spans="1:9" x14ac:dyDescent="0.25">
      <c r="A99" s="84"/>
      <c r="B99" s="95"/>
      <c r="C99" s="95" t="s">
        <v>14</v>
      </c>
      <c r="D99" s="134">
        <v>0</v>
      </c>
      <c r="E99" s="134">
        <v>0</v>
      </c>
      <c r="F99" s="134">
        <v>0</v>
      </c>
      <c r="G99" s="134">
        <v>0</v>
      </c>
      <c r="H99" s="134">
        <v>0</v>
      </c>
      <c r="I99" s="134">
        <v>0</v>
      </c>
    </row>
    <row r="100" spans="1:9" x14ac:dyDescent="0.25">
      <c r="A100" s="84"/>
      <c r="B100" s="95"/>
      <c r="C100" s="96" t="s">
        <v>43</v>
      </c>
      <c r="D100" s="134">
        <v>0</v>
      </c>
      <c r="E100" s="134">
        <v>0.52800000000000002</v>
      </c>
      <c r="F100" s="134">
        <v>0.47</v>
      </c>
      <c r="G100" s="134">
        <v>0.80697000000000008</v>
      </c>
      <c r="H100" s="134">
        <v>0</v>
      </c>
      <c r="I100" s="134">
        <v>0</v>
      </c>
    </row>
    <row r="101" spans="1:9" x14ac:dyDescent="0.25">
      <c r="A101" s="84"/>
      <c r="B101" s="95"/>
      <c r="C101" s="96" t="s">
        <v>31</v>
      </c>
      <c r="D101" s="134">
        <v>0</v>
      </c>
      <c r="E101" s="134">
        <v>0</v>
      </c>
      <c r="F101" s="134">
        <v>0</v>
      </c>
      <c r="G101" s="134">
        <v>0</v>
      </c>
      <c r="H101" s="134">
        <v>0</v>
      </c>
      <c r="I101" s="134">
        <v>0</v>
      </c>
    </row>
    <row r="102" spans="1:9" x14ac:dyDescent="0.25">
      <c r="A102" s="84"/>
      <c r="B102" s="95"/>
      <c r="C102" s="96" t="s">
        <v>18</v>
      </c>
      <c r="D102" s="134">
        <v>4.5999999999999999E-2</v>
      </c>
      <c r="E102" s="134">
        <v>2.3E-2</v>
      </c>
      <c r="F102" s="134">
        <v>2.3E-2</v>
      </c>
      <c r="G102" s="134">
        <v>0</v>
      </c>
      <c r="H102" s="134">
        <v>0</v>
      </c>
      <c r="I102" s="134">
        <v>0</v>
      </c>
    </row>
    <row r="103" spans="1:9" x14ac:dyDescent="0.25">
      <c r="A103" s="84"/>
      <c r="B103" s="95"/>
      <c r="C103" s="96" t="s">
        <v>19</v>
      </c>
      <c r="D103" s="134">
        <v>0</v>
      </c>
      <c r="E103" s="134">
        <v>0</v>
      </c>
      <c r="F103" s="134">
        <v>0</v>
      </c>
      <c r="G103" s="134">
        <v>0</v>
      </c>
      <c r="H103" s="134">
        <v>0</v>
      </c>
      <c r="I103" s="134">
        <v>0</v>
      </c>
    </row>
    <row r="104" spans="1:9" x14ac:dyDescent="0.25">
      <c r="A104" s="84"/>
      <c r="B104" s="95"/>
      <c r="C104" s="96" t="s">
        <v>12</v>
      </c>
      <c r="D104" s="134">
        <v>0</v>
      </c>
      <c r="E104" s="134">
        <v>0</v>
      </c>
      <c r="F104" s="134">
        <v>0</v>
      </c>
      <c r="G104" s="134">
        <v>0</v>
      </c>
      <c r="H104" s="134">
        <v>0</v>
      </c>
      <c r="I104" s="134">
        <v>0</v>
      </c>
    </row>
    <row r="105" spans="1:9" ht="15.75" thickBot="1" x14ac:dyDescent="0.3">
      <c r="A105" s="84"/>
      <c r="B105" s="89"/>
      <c r="C105" s="89" t="s">
        <v>20</v>
      </c>
      <c r="D105" s="132">
        <v>4.5999999999999999E-2</v>
      </c>
      <c r="E105" s="132">
        <v>0.55100000000000005</v>
      </c>
      <c r="F105" s="132">
        <v>0.49299999999999999</v>
      </c>
      <c r="G105" s="132">
        <v>0.80697000000000008</v>
      </c>
      <c r="H105" s="132">
        <v>0</v>
      </c>
      <c r="I105" s="132">
        <v>0</v>
      </c>
    </row>
    <row r="106" spans="1:9" x14ac:dyDescent="0.25">
      <c r="A106" s="84"/>
      <c r="B106" s="38" t="s">
        <v>33</v>
      </c>
      <c r="C106" s="95" t="s">
        <v>9</v>
      </c>
      <c r="D106" s="130">
        <v>0</v>
      </c>
      <c r="E106" s="130">
        <v>0</v>
      </c>
      <c r="F106" s="130">
        <v>0</v>
      </c>
      <c r="G106" s="130">
        <v>0</v>
      </c>
      <c r="H106" s="130">
        <v>0</v>
      </c>
      <c r="I106" s="130">
        <v>0</v>
      </c>
    </row>
    <row r="107" spans="1:9" x14ac:dyDescent="0.25">
      <c r="A107" s="84"/>
      <c r="B107" s="95"/>
      <c r="C107" s="95" t="s">
        <v>10</v>
      </c>
      <c r="D107" s="131">
        <v>1.35E-2</v>
      </c>
      <c r="E107" s="131">
        <v>6.0000000000000001E-3</v>
      </c>
      <c r="F107" s="131">
        <v>0.22800000000000001</v>
      </c>
      <c r="G107" s="131">
        <v>0.67300000000000004</v>
      </c>
      <c r="H107" s="131">
        <v>1.4E-2</v>
      </c>
      <c r="I107" s="131">
        <v>0</v>
      </c>
    </row>
    <row r="108" spans="1:9" x14ac:dyDescent="0.25">
      <c r="A108" s="84"/>
      <c r="B108" s="95"/>
      <c r="C108" s="95" t="s">
        <v>14</v>
      </c>
      <c r="D108" s="131">
        <v>0</v>
      </c>
      <c r="E108" s="131">
        <v>0</v>
      </c>
      <c r="F108" s="131">
        <v>0</v>
      </c>
      <c r="G108" s="131">
        <v>0</v>
      </c>
      <c r="H108" s="131">
        <v>0</v>
      </c>
      <c r="I108" s="131">
        <v>0</v>
      </c>
    </row>
    <row r="109" spans="1:9" x14ac:dyDescent="0.25">
      <c r="A109" s="84"/>
      <c r="B109" s="95"/>
      <c r="C109" s="96" t="s">
        <v>43</v>
      </c>
      <c r="D109" s="131">
        <v>0.25</v>
      </c>
      <c r="E109" s="131">
        <v>0</v>
      </c>
      <c r="F109" s="131">
        <v>0.86599999999999999</v>
      </c>
      <c r="G109" s="131">
        <v>0</v>
      </c>
      <c r="H109" s="131">
        <v>0</v>
      </c>
      <c r="I109" s="131">
        <v>0</v>
      </c>
    </row>
    <row r="110" spans="1:9" x14ac:dyDescent="0.25">
      <c r="A110" s="84"/>
      <c r="B110" s="95"/>
      <c r="C110" s="96" t="s">
        <v>31</v>
      </c>
      <c r="D110" s="131">
        <v>0</v>
      </c>
      <c r="E110" s="131">
        <v>0</v>
      </c>
      <c r="F110" s="131">
        <v>0</v>
      </c>
      <c r="G110" s="131">
        <v>0</v>
      </c>
      <c r="H110" s="131">
        <v>0</v>
      </c>
      <c r="I110" s="131">
        <v>0</v>
      </c>
    </row>
    <row r="111" spans="1:9" x14ac:dyDescent="0.25">
      <c r="A111" s="84"/>
      <c r="B111" s="95"/>
      <c r="C111" s="96" t="s">
        <v>18</v>
      </c>
      <c r="D111" s="131">
        <v>0</v>
      </c>
      <c r="E111" s="131">
        <v>0</v>
      </c>
      <c r="F111" s="131">
        <v>0</v>
      </c>
      <c r="G111" s="131">
        <v>0</v>
      </c>
      <c r="H111" s="131">
        <v>0</v>
      </c>
      <c r="I111" s="131">
        <v>0</v>
      </c>
    </row>
    <row r="112" spans="1:9" x14ac:dyDescent="0.25">
      <c r="A112" s="84"/>
      <c r="B112" s="95"/>
      <c r="C112" s="96" t="s">
        <v>19</v>
      </c>
      <c r="D112" s="131">
        <v>1.2669999999999999</v>
      </c>
      <c r="E112" s="131">
        <v>0</v>
      </c>
      <c r="F112" s="131">
        <v>0</v>
      </c>
      <c r="G112" s="131">
        <v>0</v>
      </c>
      <c r="H112" s="131">
        <v>0</v>
      </c>
      <c r="I112" s="131">
        <v>0</v>
      </c>
    </row>
    <row r="113" spans="1:9" x14ac:dyDescent="0.25">
      <c r="A113" s="84"/>
      <c r="B113" s="95"/>
      <c r="C113" s="96" t="s">
        <v>12</v>
      </c>
      <c r="D113" s="131">
        <v>0</v>
      </c>
      <c r="E113" s="131">
        <v>0</v>
      </c>
      <c r="F113" s="131">
        <v>0</v>
      </c>
      <c r="G113" s="131">
        <v>0</v>
      </c>
      <c r="H113" s="131">
        <v>0</v>
      </c>
      <c r="I113" s="131">
        <v>0</v>
      </c>
    </row>
    <row r="114" spans="1:9" ht="15.75" thickBot="1" x14ac:dyDescent="0.3">
      <c r="A114" s="84"/>
      <c r="B114" s="89"/>
      <c r="C114" s="89" t="s">
        <v>20</v>
      </c>
      <c r="D114" s="132">
        <v>1.5305</v>
      </c>
      <c r="E114" s="132">
        <v>6.0000000000000001E-3</v>
      </c>
      <c r="F114" s="132">
        <v>1.0940000000000001</v>
      </c>
      <c r="G114" s="132">
        <v>0.67300000000000004</v>
      </c>
      <c r="H114" s="132">
        <v>1.4E-2</v>
      </c>
      <c r="I114" s="132">
        <v>0</v>
      </c>
    </row>
    <row r="115" spans="1:9" x14ac:dyDescent="0.25">
      <c r="A115" s="84"/>
      <c r="B115" s="38" t="s">
        <v>37</v>
      </c>
      <c r="C115" s="95" t="s">
        <v>9</v>
      </c>
      <c r="D115" s="130">
        <v>0</v>
      </c>
      <c r="E115" s="130">
        <v>0</v>
      </c>
      <c r="F115" s="130">
        <v>0</v>
      </c>
      <c r="G115" s="130">
        <v>0</v>
      </c>
      <c r="H115" s="130">
        <v>0</v>
      </c>
      <c r="I115" s="130">
        <v>0</v>
      </c>
    </row>
    <row r="116" spans="1:9" x14ac:dyDescent="0.25">
      <c r="A116" s="84"/>
      <c r="B116" s="95"/>
      <c r="C116" s="95" t="s">
        <v>10</v>
      </c>
      <c r="D116" s="131">
        <v>0</v>
      </c>
      <c r="E116" s="131">
        <v>0</v>
      </c>
      <c r="F116" s="131">
        <v>0</v>
      </c>
      <c r="G116" s="131">
        <v>0</v>
      </c>
      <c r="H116" s="131">
        <v>0</v>
      </c>
      <c r="I116" s="131">
        <v>0</v>
      </c>
    </row>
    <row r="117" spans="1:9" x14ac:dyDescent="0.25">
      <c r="A117" s="84"/>
      <c r="B117" s="95"/>
      <c r="C117" s="95" t="s">
        <v>14</v>
      </c>
      <c r="D117" s="131">
        <v>0</v>
      </c>
      <c r="E117" s="131">
        <v>0</v>
      </c>
      <c r="F117" s="131">
        <v>0</v>
      </c>
      <c r="G117" s="131">
        <v>0</v>
      </c>
      <c r="H117" s="131">
        <v>0</v>
      </c>
      <c r="I117" s="131">
        <v>0</v>
      </c>
    </row>
    <row r="118" spans="1:9" x14ac:dyDescent="0.25">
      <c r="A118" s="84"/>
      <c r="B118" s="95"/>
      <c r="C118" s="96" t="s">
        <v>43</v>
      </c>
      <c r="D118" s="131">
        <v>0</v>
      </c>
      <c r="E118" s="131">
        <v>0</v>
      </c>
      <c r="F118" s="131">
        <v>0</v>
      </c>
      <c r="G118" s="131">
        <v>0</v>
      </c>
      <c r="H118" s="131">
        <v>0</v>
      </c>
      <c r="I118" s="131">
        <v>0</v>
      </c>
    </row>
    <row r="119" spans="1:9" x14ac:dyDescent="0.25">
      <c r="A119" s="84"/>
      <c r="B119" s="95"/>
      <c r="C119" s="96" t="s">
        <v>31</v>
      </c>
      <c r="D119" s="131">
        <v>0</v>
      </c>
      <c r="E119" s="131">
        <v>0</v>
      </c>
      <c r="F119" s="131">
        <v>0</v>
      </c>
      <c r="G119" s="131">
        <v>0</v>
      </c>
      <c r="H119" s="131">
        <v>0</v>
      </c>
      <c r="I119" s="131">
        <v>0</v>
      </c>
    </row>
    <row r="120" spans="1:9" x14ac:dyDescent="0.25">
      <c r="A120" s="84"/>
      <c r="B120" s="95"/>
      <c r="C120" s="96" t="s">
        <v>18</v>
      </c>
      <c r="D120" s="131">
        <v>3.3E-3</v>
      </c>
      <c r="E120" s="131">
        <v>1.6E-2</v>
      </c>
      <c r="F120" s="131">
        <v>9.3200000000000005E-2</v>
      </c>
      <c r="G120" s="131">
        <v>0.18640000000000004</v>
      </c>
      <c r="H120" s="131">
        <v>0.27960000000000002</v>
      </c>
      <c r="I120" s="131">
        <v>0.37280000000000008</v>
      </c>
    </row>
    <row r="121" spans="1:9" x14ac:dyDescent="0.25">
      <c r="A121" s="84"/>
      <c r="B121" s="95"/>
      <c r="C121" s="96" t="s">
        <v>19</v>
      </c>
      <c r="D121" s="131">
        <v>0</v>
      </c>
      <c r="E121" s="131">
        <v>0</v>
      </c>
      <c r="F121" s="131">
        <v>0</v>
      </c>
      <c r="G121" s="131">
        <v>0</v>
      </c>
      <c r="H121" s="131">
        <v>0</v>
      </c>
      <c r="I121" s="131">
        <v>0</v>
      </c>
    </row>
    <row r="122" spans="1:9" x14ac:dyDescent="0.25">
      <c r="A122" s="84"/>
      <c r="B122" s="95"/>
      <c r="C122" s="96" t="s">
        <v>12</v>
      </c>
      <c r="D122" s="131">
        <v>0</v>
      </c>
      <c r="E122" s="131">
        <v>0</v>
      </c>
      <c r="F122" s="131">
        <v>0</v>
      </c>
      <c r="G122" s="131">
        <v>0</v>
      </c>
      <c r="H122" s="131">
        <v>0</v>
      </c>
      <c r="I122" s="131">
        <v>0</v>
      </c>
    </row>
    <row r="123" spans="1:9" ht="15.75" thickBot="1" x14ac:dyDescent="0.3">
      <c r="A123" s="84"/>
      <c r="B123" s="89"/>
      <c r="C123" s="89" t="s">
        <v>20</v>
      </c>
      <c r="D123" s="132">
        <v>3.3E-3</v>
      </c>
      <c r="E123" s="132">
        <v>1.6E-2</v>
      </c>
      <c r="F123" s="132">
        <v>9.3200000000000005E-2</v>
      </c>
      <c r="G123" s="132">
        <v>0.18640000000000004</v>
      </c>
      <c r="H123" s="132">
        <v>0.27960000000000002</v>
      </c>
      <c r="I123" s="132">
        <v>0.37280000000000008</v>
      </c>
    </row>
    <row r="124" spans="1:9" x14ac:dyDescent="0.25">
      <c r="A124" s="95"/>
      <c r="B124" s="95"/>
      <c r="C124" s="95"/>
      <c r="D124" s="95"/>
      <c r="E124" s="95"/>
      <c r="F124" s="95"/>
      <c r="G124" s="95"/>
      <c r="H124" s="95"/>
      <c r="I124" s="95"/>
    </row>
    <row r="125" spans="1:9" x14ac:dyDescent="0.25">
      <c r="A125" s="95"/>
      <c r="B125" s="95"/>
      <c r="C125" s="95"/>
      <c r="D125" s="95"/>
      <c r="E125" s="95"/>
      <c r="F125" s="95"/>
      <c r="G125" s="95"/>
      <c r="H125" s="95"/>
      <c r="I125" s="95"/>
    </row>
    <row r="126" spans="1:9" x14ac:dyDescent="0.25">
      <c r="A126" s="95"/>
      <c r="B126" s="95"/>
      <c r="C126" s="95"/>
      <c r="D126" s="95"/>
      <c r="E126" s="95"/>
      <c r="F126" s="95"/>
      <c r="G126" s="95"/>
      <c r="H126" s="95"/>
      <c r="I126" s="95"/>
    </row>
    <row r="127" spans="1:9" x14ac:dyDescent="0.25">
      <c r="A127" s="95"/>
      <c r="B127" s="95"/>
      <c r="C127" s="95"/>
      <c r="D127" s="95"/>
      <c r="E127" s="95"/>
      <c r="F127" s="95"/>
      <c r="G127" s="95"/>
      <c r="H127" s="95"/>
      <c r="I127" s="95"/>
    </row>
    <row r="128" spans="1:9" x14ac:dyDescent="0.25">
      <c r="A128" s="95"/>
      <c r="B128" s="95"/>
      <c r="C128" s="95"/>
      <c r="D128" s="95"/>
      <c r="E128" s="95"/>
      <c r="F128" s="95"/>
      <c r="G128" s="95"/>
      <c r="H128" s="95"/>
      <c r="I128" s="95"/>
    </row>
    <row r="129" spans="1:9" x14ac:dyDescent="0.25">
      <c r="A129" s="95"/>
      <c r="B129" s="95"/>
      <c r="C129" s="95"/>
      <c r="D129" s="95"/>
      <c r="E129" s="95"/>
      <c r="F129" s="95"/>
      <c r="G129" s="95"/>
      <c r="H129" s="95"/>
      <c r="I129" s="95"/>
    </row>
    <row r="130" spans="1:9" x14ac:dyDescent="0.25">
      <c r="A130" s="95"/>
      <c r="B130" s="95"/>
      <c r="C130" s="95"/>
      <c r="D130" s="95"/>
      <c r="E130" s="95"/>
      <c r="F130" s="95"/>
      <c r="G130" s="95"/>
      <c r="H130" s="95"/>
      <c r="I130" s="95"/>
    </row>
    <row r="131" spans="1:9" x14ac:dyDescent="0.25">
      <c r="A131" s="95"/>
      <c r="B131" s="95"/>
      <c r="C131" s="95"/>
      <c r="D131" s="95"/>
      <c r="E131" s="95"/>
      <c r="F131" s="95"/>
      <c r="G131" s="95"/>
      <c r="H131" s="95"/>
      <c r="I131" s="95"/>
    </row>
    <row r="132" spans="1:9" x14ac:dyDescent="0.25">
      <c r="A132" s="95"/>
      <c r="B132" s="95"/>
      <c r="C132" s="95"/>
      <c r="D132" s="95"/>
      <c r="E132" s="95"/>
      <c r="F132" s="95"/>
      <c r="G132" s="95"/>
      <c r="H132" s="95"/>
      <c r="I132" s="95"/>
    </row>
    <row r="133" spans="1:9" x14ac:dyDescent="0.25">
      <c r="A133" s="95"/>
      <c r="B133" s="95"/>
      <c r="C133" s="95"/>
      <c r="D133" s="95"/>
      <c r="E133" s="95"/>
      <c r="F133" s="95"/>
      <c r="G133" s="95"/>
      <c r="H133" s="95"/>
      <c r="I133" s="95"/>
    </row>
    <row r="134" spans="1:9" x14ac:dyDescent="0.25">
      <c r="A134" s="95"/>
      <c r="B134" s="95"/>
      <c r="C134" s="95"/>
      <c r="D134" s="95"/>
      <c r="E134" s="95"/>
      <c r="F134" s="95"/>
      <c r="G134" s="95"/>
      <c r="H134" s="95"/>
      <c r="I134" s="95"/>
    </row>
    <row r="135" spans="1:9" x14ac:dyDescent="0.25">
      <c r="A135" s="95"/>
      <c r="B135" s="95"/>
      <c r="C135" s="95"/>
      <c r="D135" s="95"/>
      <c r="E135" s="95"/>
      <c r="F135" s="95"/>
      <c r="G135" s="95"/>
      <c r="H135" s="95"/>
      <c r="I135" s="95"/>
    </row>
    <row r="136" spans="1:9" x14ac:dyDescent="0.25">
      <c r="A136" s="95"/>
      <c r="B136" s="95"/>
      <c r="C136" s="95"/>
      <c r="D136" s="95"/>
      <c r="E136" s="95"/>
      <c r="F136" s="95"/>
      <c r="G136" s="95"/>
      <c r="H136" s="95"/>
      <c r="I136" s="95"/>
    </row>
    <row r="137" spans="1:9" x14ac:dyDescent="0.25">
      <c r="A137" s="95"/>
      <c r="B137" s="95"/>
      <c r="C137" s="95"/>
      <c r="D137" s="95"/>
      <c r="E137" s="95"/>
      <c r="F137" s="95"/>
      <c r="G137" s="95"/>
      <c r="H137" s="95"/>
      <c r="I137" s="95"/>
    </row>
    <row r="138" spans="1:9" x14ac:dyDescent="0.25">
      <c r="A138" s="95"/>
      <c r="B138" s="95"/>
      <c r="C138" s="95"/>
      <c r="D138" s="95"/>
      <c r="E138" s="95"/>
      <c r="F138" s="95"/>
      <c r="G138" s="95"/>
      <c r="H138" s="95"/>
      <c r="I138" s="95"/>
    </row>
    <row r="139" spans="1:9" x14ac:dyDescent="0.25">
      <c r="A139" s="95"/>
      <c r="B139" s="95"/>
      <c r="C139" s="95"/>
      <c r="D139" s="95"/>
      <c r="E139" s="95"/>
      <c r="F139" s="95"/>
      <c r="G139" s="95"/>
      <c r="H139" s="95"/>
      <c r="I139" s="95"/>
    </row>
    <row r="140" spans="1:9" x14ac:dyDescent="0.25">
      <c r="A140" s="95"/>
      <c r="B140" s="95"/>
      <c r="C140" s="95"/>
      <c r="D140" s="95"/>
      <c r="E140" s="95"/>
      <c r="F140" s="95"/>
      <c r="G140" s="95"/>
      <c r="H140" s="95"/>
      <c r="I140" s="95"/>
    </row>
    <row r="141" spans="1:9" x14ac:dyDescent="0.25">
      <c r="A141" s="95"/>
      <c r="B141" s="95"/>
      <c r="C141" s="95"/>
      <c r="D141" s="95"/>
      <c r="E141" s="95"/>
      <c r="F141" s="95"/>
      <c r="G141" s="95"/>
      <c r="H141" s="95"/>
      <c r="I141" s="95"/>
    </row>
    <row r="142" spans="1:9" x14ac:dyDescent="0.25">
      <c r="A142" s="95"/>
      <c r="B142" s="95"/>
      <c r="C142" s="95"/>
      <c r="D142" s="95"/>
      <c r="E142" s="95"/>
      <c r="F142" s="95"/>
      <c r="G142" s="95"/>
      <c r="H142" s="95"/>
      <c r="I142" s="95"/>
    </row>
    <row r="143" spans="1:9" x14ac:dyDescent="0.25">
      <c r="A143" s="95"/>
      <c r="B143" s="95"/>
      <c r="C143" s="95"/>
      <c r="D143" s="95"/>
      <c r="E143" s="95"/>
      <c r="F143" s="95"/>
      <c r="G143" s="95"/>
      <c r="H143" s="95"/>
      <c r="I143" s="95"/>
    </row>
    <row r="144" spans="1:9" x14ac:dyDescent="0.25">
      <c r="A144" s="95"/>
      <c r="B144" s="95"/>
      <c r="C144" s="95"/>
      <c r="D144" s="95"/>
      <c r="E144" s="95"/>
      <c r="F144" s="95"/>
      <c r="G144" s="95"/>
      <c r="H144" s="95"/>
      <c r="I144" s="95"/>
    </row>
    <row r="145" spans="1:9" x14ac:dyDescent="0.25">
      <c r="A145" s="95"/>
      <c r="B145" s="95"/>
      <c r="C145" s="95"/>
      <c r="D145" s="95"/>
      <c r="E145" s="95"/>
      <c r="F145" s="95"/>
      <c r="G145" s="95"/>
      <c r="H145" s="95"/>
      <c r="I145" s="95"/>
    </row>
    <row r="146" spans="1:9" x14ac:dyDescent="0.25">
      <c r="A146" s="95"/>
      <c r="B146" s="95"/>
      <c r="C146" s="95"/>
      <c r="D146" s="95"/>
      <c r="E146" s="95"/>
      <c r="F146" s="95"/>
      <c r="G146" s="95"/>
      <c r="H146" s="95"/>
      <c r="I146" s="95"/>
    </row>
    <row r="147" spans="1:9" x14ac:dyDescent="0.25">
      <c r="A147" s="95"/>
      <c r="B147" s="95"/>
      <c r="C147" s="95"/>
      <c r="D147" s="95"/>
      <c r="E147" s="95"/>
      <c r="F147" s="95"/>
      <c r="G147" s="95"/>
      <c r="H147" s="95"/>
      <c r="I147" s="95"/>
    </row>
    <row r="148" spans="1:9" x14ac:dyDescent="0.25">
      <c r="A148" s="95"/>
      <c r="B148" s="95"/>
      <c r="C148" s="95"/>
      <c r="D148" s="95"/>
      <c r="E148" s="95"/>
      <c r="F148" s="95"/>
      <c r="G148" s="95"/>
      <c r="H148" s="95"/>
      <c r="I148" s="95"/>
    </row>
    <row r="149" spans="1:9" x14ac:dyDescent="0.25">
      <c r="A149" s="95"/>
      <c r="B149" s="95"/>
      <c r="C149" s="95"/>
      <c r="D149" s="95"/>
      <c r="E149" s="95"/>
      <c r="F149" s="95"/>
      <c r="G149" s="95"/>
      <c r="H149" s="95"/>
      <c r="I149" s="95"/>
    </row>
    <row r="150" spans="1:9" x14ac:dyDescent="0.25">
      <c r="A150" s="95"/>
      <c r="B150" s="95"/>
      <c r="C150" s="95"/>
      <c r="D150" s="95"/>
      <c r="E150" s="95"/>
      <c r="F150" s="95"/>
      <c r="G150" s="95"/>
      <c r="H150" s="95"/>
      <c r="I150" s="95"/>
    </row>
    <row r="151" spans="1:9" x14ac:dyDescent="0.25">
      <c r="A151" s="95"/>
      <c r="B151" s="95"/>
      <c r="C151" s="95"/>
      <c r="D151" s="95"/>
      <c r="E151" s="95"/>
      <c r="F151" s="95"/>
      <c r="G151" s="95"/>
      <c r="H151" s="95"/>
      <c r="I151" s="95"/>
    </row>
    <row r="152" spans="1:9" x14ac:dyDescent="0.25">
      <c r="A152" s="95"/>
      <c r="B152" s="95"/>
      <c r="C152" s="95"/>
      <c r="D152" s="95"/>
      <c r="E152" s="95"/>
      <c r="F152" s="95"/>
      <c r="G152" s="95"/>
      <c r="H152" s="95"/>
      <c r="I152" s="95"/>
    </row>
    <row r="153" spans="1:9" x14ac:dyDescent="0.25">
      <c r="A153" s="95"/>
      <c r="B153" s="95"/>
      <c r="C153" s="95"/>
      <c r="D153" s="95"/>
      <c r="E153" s="95"/>
      <c r="F153" s="95"/>
      <c r="G153" s="95"/>
      <c r="H153" s="95"/>
      <c r="I153" s="95"/>
    </row>
    <row r="154" spans="1:9" x14ac:dyDescent="0.25">
      <c r="A154" s="95"/>
      <c r="B154" s="95"/>
      <c r="C154" s="95"/>
      <c r="D154" s="95"/>
      <c r="E154" s="95"/>
      <c r="F154" s="95"/>
      <c r="G154" s="95"/>
      <c r="H154" s="95"/>
      <c r="I154" s="95"/>
    </row>
    <row r="155" spans="1:9" x14ac:dyDescent="0.25">
      <c r="A155" s="95"/>
      <c r="B155" s="95"/>
      <c r="C155" s="95"/>
      <c r="D155" s="95"/>
      <c r="E155" s="95"/>
      <c r="F155" s="95"/>
      <c r="G155" s="95"/>
      <c r="H155" s="95"/>
      <c r="I155" s="95"/>
    </row>
    <row r="156" spans="1:9" x14ac:dyDescent="0.25">
      <c r="A156" s="95"/>
      <c r="B156" s="95"/>
      <c r="C156" s="95"/>
      <c r="D156" s="95"/>
      <c r="E156" s="95"/>
      <c r="F156" s="95"/>
      <c r="G156" s="95"/>
      <c r="H156" s="95"/>
      <c r="I156" s="95"/>
    </row>
    <row r="157" spans="1:9" x14ac:dyDescent="0.25">
      <c r="A157" s="95"/>
      <c r="B157" s="95"/>
      <c r="C157" s="95"/>
      <c r="D157" s="95"/>
      <c r="E157" s="95"/>
      <c r="F157" s="95"/>
      <c r="G157" s="95"/>
      <c r="H157" s="95"/>
      <c r="I157" s="95"/>
    </row>
    <row r="158" spans="1:9" x14ac:dyDescent="0.25">
      <c r="A158" s="95"/>
      <c r="B158" s="95"/>
      <c r="C158" s="95"/>
      <c r="D158" s="95"/>
      <c r="E158" s="95"/>
      <c r="F158" s="95"/>
      <c r="G158" s="95"/>
      <c r="H158" s="95"/>
      <c r="I158" s="95"/>
    </row>
    <row r="159" spans="1:9" x14ac:dyDescent="0.25">
      <c r="A159" s="95"/>
      <c r="B159" s="95"/>
      <c r="C159" s="95"/>
      <c r="D159" s="95"/>
      <c r="E159" s="95"/>
      <c r="F159" s="95"/>
      <c r="G159" s="95"/>
      <c r="H159" s="95"/>
      <c r="I159" s="95"/>
    </row>
    <row r="160" spans="1:9" x14ac:dyDescent="0.25">
      <c r="A160" s="95"/>
      <c r="B160" s="95"/>
      <c r="C160" s="95"/>
      <c r="D160" s="95"/>
      <c r="E160" s="95"/>
      <c r="F160" s="95"/>
      <c r="G160" s="95"/>
      <c r="H160" s="95"/>
      <c r="I160" s="95"/>
    </row>
    <row r="161" spans="1:9" x14ac:dyDescent="0.25">
      <c r="A161" s="95"/>
      <c r="B161" s="95"/>
      <c r="C161" s="95"/>
      <c r="D161" s="95"/>
      <c r="E161" s="95"/>
      <c r="F161" s="95"/>
      <c r="G161" s="95"/>
      <c r="H161" s="95"/>
      <c r="I161" s="95"/>
    </row>
    <row r="162" spans="1:9" x14ac:dyDescent="0.25">
      <c r="A162" s="95"/>
      <c r="B162" s="95"/>
      <c r="C162" s="95"/>
      <c r="D162" s="95"/>
      <c r="E162" s="95"/>
      <c r="F162" s="95"/>
      <c r="G162" s="95"/>
      <c r="H162" s="95"/>
      <c r="I162" s="95"/>
    </row>
    <row r="163" spans="1:9" x14ac:dyDescent="0.25">
      <c r="A163" s="95"/>
      <c r="B163" s="95"/>
      <c r="C163" s="95"/>
      <c r="D163" s="95"/>
      <c r="E163" s="95"/>
      <c r="F163" s="95"/>
      <c r="G163" s="95"/>
      <c r="H163" s="95"/>
      <c r="I163" s="95"/>
    </row>
    <row r="164" spans="1:9" x14ac:dyDescent="0.25">
      <c r="A164" s="95"/>
      <c r="B164" s="95"/>
      <c r="C164" s="95"/>
      <c r="D164" s="95"/>
      <c r="E164" s="95"/>
      <c r="F164" s="95"/>
      <c r="G164" s="95"/>
      <c r="H164" s="95"/>
      <c r="I164" s="95"/>
    </row>
    <row r="165" spans="1:9" x14ac:dyDescent="0.25">
      <c r="A165" s="95"/>
      <c r="B165" s="95"/>
      <c r="C165" s="95"/>
      <c r="D165" s="95"/>
      <c r="E165" s="95"/>
      <c r="F165" s="95"/>
      <c r="G165" s="95"/>
      <c r="H165" s="95"/>
      <c r="I165" s="95"/>
    </row>
    <row r="166" spans="1:9" x14ac:dyDescent="0.25">
      <c r="A166" s="95"/>
      <c r="B166" s="95"/>
      <c r="C166" s="95"/>
      <c r="D166" s="95"/>
      <c r="E166" s="95"/>
      <c r="F166" s="95"/>
      <c r="G166" s="95"/>
      <c r="H166" s="95"/>
      <c r="I166" s="95"/>
    </row>
    <row r="167" spans="1:9" x14ac:dyDescent="0.25">
      <c r="A167" s="95"/>
      <c r="B167" s="95"/>
      <c r="C167" s="95"/>
      <c r="D167" s="95"/>
      <c r="E167" s="95"/>
      <c r="F167" s="95"/>
      <c r="G167" s="95"/>
      <c r="H167" s="95"/>
      <c r="I167" s="95"/>
    </row>
    <row r="168" spans="1:9" x14ac:dyDescent="0.25">
      <c r="A168" s="95"/>
      <c r="B168" s="95"/>
      <c r="C168" s="95"/>
      <c r="D168" s="95"/>
      <c r="E168" s="95"/>
      <c r="F168" s="95"/>
      <c r="G168" s="95"/>
      <c r="H168" s="95"/>
      <c r="I168" s="95"/>
    </row>
    <row r="169" spans="1:9" x14ac:dyDescent="0.25">
      <c r="A169" s="95"/>
      <c r="B169" s="95"/>
      <c r="C169" s="95"/>
      <c r="D169" s="95"/>
      <c r="E169" s="95"/>
      <c r="F169" s="95"/>
      <c r="G169" s="95"/>
      <c r="H169" s="95"/>
      <c r="I169" s="95"/>
    </row>
    <row r="170" spans="1:9" x14ac:dyDescent="0.25">
      <c r="A170" s="95"/>
      <c r="B170" s="95"/>
      <c r="C170" s="95"/>
      <c r="D170" s="95"/>
      <c r="E170" s="95"/>
      <c r="F170" s="95"/>
      <c r="G170" s="95"/>
      <c r="H170" s="95"/>
      <c r="I170" s="95"/>
    </row>
    <row r="171" spans="1:9" x14ac:dyDescent="0.25">
      <c r="A171" s="95"/>
      <c r="B171" s="95"/>
      <c r="C171" s="95"/>
      <c r="D171" s="95"/>
      <c r="E171" s="95"/>
      <c r="F171" s="95"/>
      <c r="G171" s="95"/>
      <c r="H171" s="95"/>
      <c r="I171" s="95"/>
    </row>
    <row r="172" spans="1:9" x14ac:dyDescent="0.25">
      <c r="A172" s="95"/>
      <c r="B172" s="95"/>
      <c r="C172" s="95"/>
      <c r="D172" s="95"/>
      <c r="E172" s="95"/>
      <c r="F172" s="95"/>
      <c r="G172" s="95"/>
      <c r="H172" s="95"/>
      <c r="I172" s="95"/>
    </row>
    <row r="173" spans="1:9" x14ac:dyDescent="0.25">
      <c r="A173" s="95"/>
      <c r="B173" s="95"/>
      <c r="C173" s="95"/>
      <c r="D173" s="95"/>
      <c r="E173" s="95"/>
      <c r="F173" s="95"/>
      <c r="G173" s="95"/>
      <c r="H173" s="95"/>
      <c r="I173" s="95"/>
    </row>
    <row r="174" spans="1:9" x14ac:dyDescent="0.25">
      <c r="A174" s="95"/>
      <c r="B174" s="95"/>
      <c r="C174" s="95"/>
      <c r="D174" s="95"/>
      <c r="E174" s="95"/>
      <c r="F174" s="95"/>
      <c r="G174" s="95"/>
      <c r="H174" s="95"/>
      <c r="I174" s="95"/>
    </row>
    <row r="175" spans="1:9" x14ac:dyDescent="0.25">
      <c r="A175" s="95"/>
      <c r="B175" s="95"/>
      <c r="C175" s="95"/>
      <c r="D175" s="95"/>
      <c r="E175" s="95"/>
      <c r="F175" s="95"/>
      <c r="G175" s="95"/>
      <c r="H175" s="95"/>
      <c r="I175" s="95"/>
    </row>
    <row r="176" spans="1:9" x14ac:dyDescent="0.25">
      <c r="A176" s="95"/>
      <c r="B176" s="95"/>
      <c r="C176" s="95"/>
      <c r="D176" s="95"/>
      <c r="E176" s="95"/>
      <c r="F176" s="95"/>
      <c r="G176" s="95"/>
      <c r="H176" s="95"/>
      <c r="I176" s="95"/>
    </row>
    <row r="177" spans="1:9" x14ac:dyDescent="0.25">
      <c r="A177" s="95"/>
      <c r="B177" s="95"/>
      <c r="C177" s="95"/>
      <c r="D177" s="95"/>
      <c r="E177" s="95"/>
      <c r="F177" s="95"/>
      <c r="G177" s="95"/>
      <c r="H177" s="95"/>
      <c r="I177" s="95"/>
    </row>
    <row r="178" spans="1:9" x14ac:dyDescent="0.25">
      <c r="A178" s="95"/>
      <c r="B178" s="95"/>
      <c r="C178" s="95"/>
      <c r="D178" s="95"/>
      <c r="E178" s="95"/>
      <c r="F178" s="95"/>
      <c r="G178" s="95"/>
      <c r="H178" s="95"/>
      <c r="I178" s="95"/>
    </row>
    <row r="179" spans="1:9" x14ac:dyDescent="0.25">
      <c r="A179" s="95"/>
      <c r="B179" s="95"/>
      <c r="C179" s="95"/>
      <c r="D179" s="95"/>
      <c r="E179" s="95"/>
      <c r="F179" s="95"/>
      <c r="G179" s="95"/>
      <c r="H179" s="95"/>
      <c r="I179" s="95"/>
    </row>
    <row r="180" spans="1:9" x14ac:dyDescent="0.25">
      <c r="A180" s="95"/>
      <c r="B180" s="95"/>
      <c r="C180" s="95"/>
      <c r="D180" s="95"/>
      <c r="E180" s="95"/>
      <c r="F180" s="95"/>
      <c r="G180" s="95"/>
      <c r="H180" s="95"/>
      <c r="I180" s="95"/>
    </row>
    <row r="181" spans="1:9" x14ac:dyDescent="0.25">
      <c r="A181" s="95"/>
      <c r="B181" s="95"/>
      <c r="C181" s="95"/>
      <c r="D181" s="95"/>
      <c r="E181" s="95"/>
      <c r="F181" s="95"/>
      <c r="G181" s="95"/>
      <c r="H181" s="95"/>
      <c r="I181" s="95"/>
    </row>
    <row r="182" spans="1:9" x14ac:dyDescent="0.25">
      <c r="A182" s="95"/>
      <c r="B182" s="95"/>
      <c r="C182" s="95"/>
      <c r="D182" s="95"/>
      <c r="E182" s="95"/>
      <c r="F182" s="95"/>
      <c r="G182" s="95"/>
      <c r="H182" s="95"/>
      <c r="I182" s="95"/>
    </row>
    <row r="183" spans="1:9" x14ac:dyDescent="0.25">
      <c r="A183" s="95"/>
      <c r="B183" s="95"/>
      <c r="C183" s="95"/>
      <c r="D183" s="95"/>
      <c r="E183" s="95"/>
      <c r="F183" s="95"/>
      <c r="G183" s="95"/>
      <c r="H183" s="95"/>
      <c r="I183" s="95"/>
    </row>
    <row r="184" spans="1:9" x14ac:dyDescent="0.25">
      <c r="A184" s="95"/>
      <c r="B184" s="95"/>
      <c r="C184" s="95"/>
      <c r="D184" s="95"/>
      <c r="E184" s="95"/>
      <c r="F184" s="95"/>
      <c r="G184" s="95"/>
      <c r="H184" s="95"/>
      <c r="I184" s="95"/>
    </row>
    <row r="185" spans="1:9" x14ac:dyDescent="0.25">
      <c r="A185" s="95"/>
      <c r="B185" s="95"/>
      <c r="C185" s="95"/>
      <c r="D185" s="95"/>
      <c r="E185" s="95"/>
      <c r="F185" s="95"/>
      <c r="G185" s="95"/>
      <c r="H185" s="95"/>
      <c r="I185" s="95"/>
    </row>
    <row r="186" spans="1:9" x14ac:dyDescent="0.25">
      <c r="A186" s="95"/>
      <c r="B186" s="95"/>
      <c r="C186" s="95"/>
      <c r="D186" s="95"/>
      <c r="E186" s="95"/>
      <c r="F186" s="95"/>
      <c r="G186" s="95"/>
      <c r="H186" s="95"/>
      <c r="I186" s="95"/>
    </row>
    <row r="187" spans="1:9" x14ac:dyDescent="0.25">
      <c r="A187" s="95"/>
      <c r="B187" s="95"/>
      <c r="C187" s="95"/>
      <c r="D187" s="95"/>
      <c r="E187" s="95"/>
      <c r="F187" s="95"/>
      <c r="G187" s="95"/>
      <c r="H187" s="95"/>
      <c r="I187" s="95"/>
    </row>
    <row r="188" spans="1:9" x14ac:dyDescent="0.25">
      <c r="A188" s="95"/>
      <c r="B188" s="95"/>
      <c r="C188" s="95"/>
      <c r="D188" s="95"/>
      <c r="E188" s="95"/>
      <c r="F188" s="95"/>
      <c r="G188" s="95"/>
      <c r="H188" s="95"/>
      <c r="I188" s="95"/>
    </row>
    <row r="189" spans="1:9" x14ac:dyDescent="0.25">
      <c r="A189" s="95"/>
      <c r="B189" s="95"/>
      <c r="C189" s="95"/>
      <c r="D189" s="95"/>
      <c r="E189" s="95"/>
      <c r="F189" s="95"/>
      <c r="G189" s="95"/>
      <c r="H189" s="95"/>
      <c r="I189" s="95"/>
    </row>
    <row r="190" spans="1:9" x14ac:dyDescent="0.25">
      <c r="A190" s="95"/>
      <c r="B190" s="95"/>
      <c r="C190" s="95"/>
      <c r="D190" s="95"/>
      <c r="E190" s="95"/>
      <c r="F190" s="95"/>
      <c r="G190" s="95"/>
      <c r="H190" s="95"/>
      <c r="I190" s="95"/>
    </row>
    <row r="191" spans="1:9" x14ac:dyDescent="0.25">
      <c r="A191" s="95"/>
      <c r="B191" s="95"/>
      <c r="C191" s="95"/>
      <c r="D191" s="95"/>
      <c r="E191" s="95"/>
      <c r="F191" s="95"/>
      <c r="G191" s="95"/>
      <c r="H191" s="95"/>
      <c r="I191" s="95"/>
    </row>
    <row r="192" spans="1:9" x14ac:dyDescent="0.25">
      <c r="A192" s="95"/>
      <c r="B192" s="95"/>
      <c r="C192" s="95"/>
      <c r="D192" s="95"/>
      <c r="E192" s="95"/>
      <c r="F192" s="95"/>
      <c r="G192" s="95"/>
      <c r="H192" s="95"/>
      <c r="I192" s="95"/>
    </row>
    <row r="193" spans="1:9" x14ac:dyDescent="0.25">
      <c r="A193" s="95"/>
      <c r="B193" s="95"/>
      <c r="C193" s="95"/>
      <c r="D193" s="95"/>
      <c r="E193" s="95"/>
      <c r="F193" s="95"/>
      <c r="G193" s="95"/>
      <c r="H193" s="95"/>
      <c r="I193" s="95"/>
    </row>
    <row r="194" spans="1:9" x14ac:dyDescent="0.25">
      <c r="A194" s="95"/>
      <c r="B194" s="95"/>
      <c r="C194" s="95"/>
      <c r="D194" s="95"/>
      <c r="E194" s="95"/>
      <c r="F194" s="95"/>
      <c r="G194" s="95"/>
      <c r="H194" s="95"/>
      <c r="I194" s="95"/>
    </row>
    <row r="195" spans="1:9" x14ac:dyDescent="0.25">
      <c r="A195" s="95"/>
      <c r="B195" s="95"/>
      <c r="C195" s="95"/>
      <c r="D195" s="95"/>
      <c r="E195" s="95"/>
      <c r="F195" s="95"/>
      <c r="G195" s="95"/>
      <c r="H195" s="95"/>
      <c r="I195" s="95"/>
    </row>
    <row r="196" spans="1:9" x14ac:dyDescent="0.25">
      <c r="A196" s="95"/>
      <c r="B196" s="95"/>
      <c r="C196" s="95"/>
      <c r="D196" s="95"/>
      <c r="E196" s="95"/>
      <c r="F196" s="95"/>
      <c r="G196" s="95"/>
      <c r="H196" s="95"/>
      <c r="I196" s="95"/>
    </row>
    <row r="197" spans="1:9" x14ac:dyDescent="0.25">
      <c r="A197" s="95"/>
      <c r="B197" s="95"/>
      <c r="C197" s="95"/>
      <c r="D197" s="95"/>
      <c r="E197" s="95"/>
      <c r="F197" s="95"/>
      <c r="G197" s="95"/>
      <c r="H197" s="95"/>
      <c r="I197" s="95"/>
    </row>
    <row r="198" spans="1:9" x14ac:dyDescent="0.25">
      <c r="A198" s="95"/>
      <c r="B198" s="95"/>
      <c r="C198" s="95"/>
      <c r="D198" s="95"/>
      <c r="E198" s="95"/>
      <c r="F198" s="95"/>
      <c r="G198" s="95"/>
      <c r="H198" s="95"/>
      <c r="I198" s="95"/>
    </row>
    <row r="199" spans="1:9" x14ac:dyDescent="0.25">
      <c r="A199" s="95"/>
      <c r="B199" s="95"/>
      <c r="C199" s="95"/>
      <c r="D199" s="95"/>
      <c r="E199" s="95"/>
      <c r="F199" s="95"/>
      <c r="G199" s="95"/>
      <c r="H199" s="95"/>
      <c r="I199" s="95"/>
    </row>
    <row r="200" spans="1:9" x14ac:dyDescent="0.25">
      <c r="A200" s="95"/>
      <c r="B200" s="95"/>
      <c r="C200" s="95"/>
      <c r="D200" s="95"/>
      <c r="E200" s="95"/>
      <c r="F200" s="95"/>
      <c r="G200" s="95"/>
      <c r="H200" s="95"/>
      <c r="I200" s="95"/>
    </row>
    <row r="201" spans="1:9" x14ac:dyDescent="0.25">
      <c r="A201" s="95"/>
      <c r="B201" s="95"/>
      <c r="C201" s="95"/>
      <c r="D201" s="95"/>
      <c r="E201" s="95"/>
      <c r="F201" s="95"/>
      <c r="G201" s="95"/>
      <c r="H201" s="95"/>
      <c r="I201" s="95"/>
    </row>
    <row r="202" spans="1:9" x14ac:dyDescent="0.25">
      <c r="A202" s="95"/>
      <c r="B202" s="95"/>
      <c r="C202" s="95"/>
      <c r="D202" s="95"/>
      <c r="E202" s="95"/>
      <c r="F202" s="95"/>
      <c r="G202" s="95"/>
      <c r="H202" s="95"/>
      <c r="I202" s="95"/>
    </row>
    <row r="203" spans="1:9" x14ac:dyDescent="0.25">
      <c r="A203" s="95"/>
      <c r="B203" s="95"/>
      <c r="C203" s="95"/>
      <c r="D203" s="95"/>
      <c r="E203" s="95"/>
      <c r="F203" s="95"/>
      <c r="G203" s="95"/>
      <c r="H203" s="95"/>
      <c r="I203" s="95"/>
    </row>
    <row r="204" spans="1:9" x14ac:dyDescent="0.25">
      <c r="A204" s="95"/>
      <c r="B204" s="95"/>
      <c r="C204" s="95"/>
      <c r="D204" s="95"/>
      <c r="E204" s="95"/>
      <c r="F204" s="95"/>
      <c r="G204" s="95"/>
      <c r="H204" s="95"/>
      <c r="I204" s="95"/>
    </row>
    <row r="205" spans="1:9" x14ac:dyDescent="0.25">
      <c r="A205" s="95"/>
      <c r="B205" s="95"/>
      <c r="C205" s="95"/>
      <c r="D205" s="95"/>
      <c r="E205" s="95"/>
      <c r="F205" s="95"/>
      <c r="G205" s="95"/>
      <c r="H205" s="95"/>
      <c r="I205" s="95"/>
    </row>
    <row r="206" spans="1:9" x14ac:dyDescent="0.25">
      <c r="A206" s="95"/>
      <c r="B206" s="95"/>
      <c r="C206" s="95"/>
      <c r="D206" s="95"/>
      <c r="E206" s="95"/>
      <c r="F206" s="95"/>
      <c r="G206" s="95"/>
      <c r="H206" s="95"/>
      <c r="I206" s="95"/>
    </row>
    <row r="207" spans="1:9" x14ac:dyDescent="0.25">
      <c r="A207" s="95"/>
      <c r="B207" s="95"/>
      <c r="C207" s="95"/>
      <c r="D207" s="95"/>
      <c r="E207" s="95"/>
      <c r="F207" s="95"/>
      <c r="G207" s="95"/>
      <c r="H207" s="95"/>
      <c r="I207" s="95"/>
    </row>
    <row r="208" spans="1:9" x14ac:dyDescent="0.25">
      <c r="A208" s="95"/>
      <c r="B208" s="95"/>
      <c r="C208" s="95"/>
      <c r="D208" s="95"/>
      <c r="E208" s="95"/>
      <c r="F208" s="95"/>
      <c r="G208" s="95"/>
      <c r="H208" s="95"/>
      <c r="I208" s="95"/>
    </row>
    <row r="209" spans="1:9" x14ac:dyDescent="0.25">
      <c r="A209" s="95"/>
      <c r="B209" s="95"/>
      <c r="C209" s="95"/>
      <c r="D209" s="95"/>
      <c r="E209" s="95"/>
      <c r="F209" s="95"/>
      <c r="G209" s="95"/>
      <c r="H209" s="95"/>
      <c r="I209" s="95"/>
    </row>
    <row r="210" spans="1:9" x14ac:dyDescent="0.25">
      <c r="A210" s="95"/>
      <c r="B210" s="95"/>
      <c r="C210" s="95"/>
      <c r="D210" s="95"/>
      <c r="E210" s="95"/>
      <c r="F210" s="95"/>
      <c r="G210" s="95"/>
      <c r="H210" s="95"/>
      <c r="I210" s="95"/>
    </row>
    <row r="211" spans="1:9" x14ac:dyDescent="0.25">
      <c r="A211" s="95"/>
      <c r="B211" s="95"/>
      <c r="C211" s="95"/>
      <c r="D211" s="95"/>
      <c r="E211" s="95"/>
      <c r="F211" s="95"/>
      <c r="G211" s="95"/>
      <c r="H211" s="95"/>
      <c r="I211" s="95"/>
    </row>
    <row r="212" spans="1:9" x14ac:dyDescent="0.25">
      <c r="A212" s="95"/>
      <c r="B212" s="95"/>
      <c r="C212" s="95"/>
      <c r="D212" s="95"/>
      <c r="E212" s="95"/>
      <c r="F212" s="95"/>
      <c r="G212" s="95"/>
      <c r="H212" s="95"/>
      <c r="I212" s="95"/>
    </row>
    <row r="213" spans="1:9" x14ac:dyDescent="0.25">
      <c r="A213" s="95"/>
      <c r="B213" s="95"/>
      <c r="C213" s="95"/>
      <c r="D213" s="95"/>
      <c r="E213" s="95"/>
      <c r="F213" s="95"/>
      <c r="G213" s="95"/>
      <c r="H213" s="95"/>
      <c r="I213" s="95"/>
    </row>
    <row r="214" spans="1:9" x14ac:dyDescent="0.25">
      <c r="A214" s="95"/>
      <c r="B214" s="95"/>
      <c r="C214" s="95"/>
      <c r="D214" s="95"/>
      <c r="E214" s="95"/>
      <c r="F214" s="95"/>
      <c r="G214" s="95"/>
      <c r="H214" s="95"/>
      <c r="I214" s="95"/>
    </row>
    <row r="215" spans="1:9" x14ac:dyDescent="0.25">
      <c r="A215" s="95"/>
      <c r="B215" s="95"/>
      <c r="C215" s="95"/>
      <c r="D215" s="95"/>
      <c r="E215" s="95"/>
      <c r="F215" s="95"/>
      <c r="G215" s="95"/>
      <c r="H215" s="95"/>
      <c r="I215" s="95"/>
    </row>
    <row r="216" spans="1:9" x14ac:dyDescent="0.25">
      <c r="A216" s="95"/>
      <c r="B216" s="95"/>
      <c r="C216" s="95"/>
      <c r="D216" s="95"/>
      <c r="E216" s="95"/>
      <c r="F216" s="95"/>
      <c r="G216" s="95"/>
      <c r="H216" s="95"/>
      <c r="I216" s="95"/>
    </row>
    <row r="217" spans="1:9" x14ac:dyDescent="0.25">
      <c r="A217" s="95"/>
      <c r="B217" s="95"/>
      <c r="C217" s="95"/>
      <c r="D217" s="95"/>
      <c r="E217" s="95"/>
      <c r="F217" s="95"/>
      <c r="G217" s="95"/>
      <c r="H217" s="95"/>
      <c r="I217" s="95"/>
    </row>
    <row r="218" spans="1:9" x14ac:dyDescent="0.25">
      <c r="A218" s="95"/>
      <c r="B218" s="95"/>
      <c r="C218" s="95"/>
      <c r="D218" s="95"/>
      <c r="E218" s="95"/>
      <c r="F218" s="95"/>
      <c r="G218" s="95"/>
      <c r="H218" s="95"/>
      <c r="I218" s="95"/>
    </row>
    <row r="219" spans="1:9" x14ac:dyDescent="0.25">
      <c r="A219" s="95"/>
      <c r="B219" s="95"/>
      <c r="C219" s="95"/>
      <c r="D219" s="95"/>
      <c r="E219" s="95"/>
      <c r="F219" s="95"/>
      <c r="G219" s="95"/>
      <c r="H219" s="95"/>
      <c r="I219" s="95"/>
    </row>
    <row r="220" spans="1:9" x14ac:dyDescent="0.25">
      <c r="A220" s="95"/>
      <c r="B220" s="95"/>
      <c r="C220" s="95"/>
      <c r="D220" s="95"/>
      <c r="E220" s="95"/>
      <c r="F220" s="95"/>
      <c r="G220" s="95"/>
      <c r="H220" s="95"/>
      <c r="I220" s="95"/>
    </row>
    <row r="221" spans="1:9" x14ac:dyDescent="0.25">
      <c r="A221" s="95"/>
      <c r="B221" s="95"/>
      <c r="C221" s="95"/>
      <c r="D221" s="95"/>
      <c r="E221" s="95"/>
      <c r="F221" s="95"/>
      <c r="G221" s="95"/>
      <c r="H221" s="95"/>
      <c r="I221" s="95"/>
    </row>
    <row r="222" spans="1:9" x14ac:dyDescent="0.25">
      <c r="A222" s="95"/>
      <c r="B222" s="95"/>
      <c r="C222" s="95"/>
      <c r="D222" s="95"/>
      <c r="E222" s="95"/>
      <c r="F222" s="95"/>
      <c r="G222" s="95"/>
      <c r="H222" s="95"/>
      <c r="I222" s="95"/>
    </row>
    <row r="223" spans="1:9" x14ac:dyDescent="0.25">
      <c r="A223" s="95"/>
      <c r="B223" s="95"/>
      <c r="C223" s="95"/>
      <c r="D223" s="95"/>
      <c r="E223" s="95"/>
      <c r="F223" s="95"/>
      <c r="G223" s="95"/>
      <c r="H223" s="95"/>
      <c r="I223" s="95"/>
    </row>
    <row r="224" spans="1:9" x14ac:dyDescent="0.25">
      <c r="A224" s="95"/>
      <c r="B224" s="95"/>
      <c r="C224" s="95"/>
      <c r="D224" s="95"/>
      <c r="E224" s="95"/>
      <c r="F224" s="95"/>
      <c r="G224" s="95"/>
      <c r="H224" s="95"/>
      <c r="I224" s="95"/>
    </row>
    <row r="225" spans="1:9" x14ac:dyDescent="0.25">
      <c r="A225" s="95"/>
      <c r="B225" s="95"/>
      <c r="C225" s="95"/>
      <c r="D225" s="95"/>
      <c r="E225" s="95"/>
      <c r="F225" s="95"/>
      <c r="G225" s="95"/>
      <c r="H225" s="95"/>
      <c r="I225" s="95"/>
    </row>
    <row r="226" spans="1:9" x14ac:dyDescent="0.25">
      <c r="A226" s="95"/>
      <c r="B226" s="95"/>
      <c r="C226" s="95"/>
      <c r="D226" s="95"/>
      <c r="E226" s="95"/>
      <c r="F226" s="95"/>
      <c r="G226" s="95"/>
      <c r="H226" s="95"/>
      <c r="I226" s="95"/>
    </row>
    <row r="227" spans="1:9" x14ac:dyDescent="0.25">
      <c r="A227" s="95"/>
      <c r="B227" s="95"/>
      <c r="C227" s="95"/>
      <c r="D227" s="95"/>
      <c r="E227" s="95"/>
      <c r="F227" s="95"/>
      <c r="G227" s="95"/>
      <c r="H227" s="95"/>
      <c r="I227" s="95"/>
    </row>
    <row r="228" spans="1:9" x14ac:dyDescent="0.25">
      <c r="A228" s="95"/>
      <c r="B228" s="95"/>
      <c r="C228" s="95"/>
      <c r="D228" s="95"/>
      <c r="E228" s="95"/>
      <c r="F228" s="95"/>
      <c r="G228" s="95"/>
      <c r="H228" s="95"/>
      <c r="I228" s="95"/>
    </row>
    <row r="229" spans="1:9" x14ac:dyDescent="0.25">
      <c r="A229" s="95"/>
      <c r="B229" s="95"/>
      <c r="C229" s="95"/>
      <c r="D229" s="95"/>
      <c r="E229" s="95"/>
      <c r="F229" s="95"/>
      <c r="G229" s="95"/>
      <c r="H229" s="95"/>
      <c r="I229" s="95"/>
    </row>
    <row r="230" spans="1:9" x14ac:dyDescent="0.25">
      <c r="A230" s="95"/>
      <c r="B230" s="95"/>
      <c r="C230" s="95"/>
      <c r="D230" s="95"/>
      <c r="E230" s="95"/>
      <c r="F230" s="95"/>
      <c r="G230" s="95"/>
      <c r="H230" s="95"/>
      <c r="I230" s="95"/>
    </row>
    <row r="231" spans="1:9" x14ac:dyDescent="0.25">
      <c r="A231" s="95"/>
      <c r="B231" s="95"/>
      <c r="C231" s="95"/>
      <c r="D231" s="95"/>
      <c r="E231" s="95"/>
      <c r="F231" s="95"/>
      <c r="G231" s="95"/>
      <c r="H231" s="95"/>
      <c r="I231" s="95"/>
    </row>
    <row r="232" spans="1:9" x14ac:dyDescent="0.25">
      <c r="A232" s="95"/>
      <c r="B232" s="95"/>
      <c r="C232" s="95"/>
      <c r="D232" s="95"/>
      <c r="E232" s="95"/>
      <c r="F232" s="95"/>
      <c r="G232" s="95"/>
      <c r="H232" s="95"/>
      <c r="I232" s="95"/>
    </row>
    <row r="233" spans="1:9" x14ac:dyDescent="0.25">
      <c r="A233" s="95"/>
      <c r="B233" s="95"/>
      <c r="C233" s="95"/>
      <c r="D233" s="95"/>
      <c r="E233" s="95"/>
      <c r="F233" s="95"/>
      <c r="G233" s="95"/>
      <c r="H233" s="95"/>
      <c r="I233" s="95"/>
    </row>
    <row r="234" spans="1:9" x14ac:dyDescent="0.25">
      <c r="A234" s="95"/>
      <c r="B234" s="95"/>
      <c r="C234" s="95"/>
      <c r="D234" s="95"/>
      <c r="E234" s="95"/>
      <c r="F234" s="95"/>
      <c r="G234" s="95"/>
      <c r="H234" s="95"/>
      <c r="I234" s="95"/>
    </row>
    <row r="235" spans="1:9" x14ac:dyDescent="0.25">
      <c r="A235" s="95"/>
      <c r="B235" s="95"/>
      <c r="C235" s="95"/>
      <c r="D235" s="95"/>
      <c r="E235" s="95"/>
      <c r="F235" s="95"/>
      <c r="G235" s="95"/>
      <c r="H235" s="95"/>
      <c r="I235" s="95"/>
    </row>
    <row r="236" spans="1:9" x14ac:dyDescent="0.25">
      <c r="A236" s="95"/>
      <c r="B236" s="95"/>
      <c r="C236" s="95"/>
      <c r="D236" s="95"/>
      <c r="E236" s="95"/>
      <c r="F236" s="95"/>
      <c r="G236" s="95"/>
      <c r="H236" s="95"/>
      <c r="I236" s="95"/>
    </row>
    <row r="237" spans="1:9" x14ac:dyDescent="0.25">
      <c r="A237" s="95"/>
      <c r="B237" s="95"/>
      <c r="C237" s="95"/>
      <c r="D237" s="95"/>
      <c r="E237" s="95"/>
      <c r="F237" s="95"/>
      <c r="G237" s="95"/>
      <c r="H237" s="95"/>
      <c r="I237" s="95"/>
    </row>
    <row r="238" spans="1:9" x14ac:dyDescent="0.25">
      <c r="A238" s="95"/>
      <c r="B238" s="95"/>
      <c r="C238" s="95"/>
      <c r="D238" s="95"/>
      <c r="E238" s="95"/>
      <c r="F238" s="95"/>
      <c r="G238" s="95"/>
      <c r="H238" s="95"/>
      <c r="I238" s="95"/>
    </row>
    <row r="239" spans="1:9" x14ac:dyDescent="0.25">
      <c r="A239" s="95"/>
      <c r="B239" s="95"/>
      <c r="C239" s="95"/>
      <c r="D239" s="95"/>
      <c r="E239" s="95"/>
      <c r="F239" s="95"/>
      <c r="G239" s="95"/>
      <c r="H239" s="95"/>
      <c r="I239" s="95"/>
    </row>
    <row r="240" spans="1:9" x14ac:dyDescent="0.25">
      <c r="A240" s="95"/>
      <c r="B240" s="95"/>
      <c r="C240" s="95"/>
      <c r="D240" s="95"/>
      <c r="E240" s="95"/>
      <c r="F240" s="95"/>
      <c r="G240" s="95"/>
      <c r="H240" s="95"/>
      <c r="I240" s="95"/>
    </row>
    <row r="241" spans="1:9" x14ac:dyDescent="0.25">
      <c r="A241" s="95"/>
      <c r="B241" s="95"/>
      <c r="C241" s="95"/>
      <c r="D241" s="95"/>
      <c r="E241" s="95"/>
      <c r="F241" s="95"/>
      <c r="G241" s="95"/>
      <c r="H241" s="95"/>
      <c r="I241" s="95"/>
    </row>
    <row r="242" spans="1:9" x14ac:dyDescent="0.25">
      <c r="A242" s="95"/>
      <c r="B242" s="95"/>
      <c r="C242" s="95"/>
      <c r="D242" s="95"/>
      <c r="E242" s="95"/>
      <c r="F242" s="95"/>
      <c r="G242" s="95"/>
      <c r="H242" s="95"/>
      <c r="I242" s="95"/>
    </row>
    <row r="243" spans="1:9" x14ac:dyDescent="0.25">
      <c r="A243" s="95"/>
      <c r="B243" s="95"/>
      <c r="C243" s="95"/>
      <c r="D243" s="95"/>
      <c r="E243" s="95"/>
      <c r="F243" s="95"/>
      <c r="G243" s="95"/>
      <c r="H243" s="95"/>
      <c r="I243" s="95"/>
    </row>
    <row r="244" spans="1:9" x14ac:dyDescent="0.25">
      <c r="A244" s="95"/>
      <c r="B244" s="95"/>
      <c r="C244" s="95"/>
      <c r="D244" s="95"/>
      <c r="E244" s="95"/>
      <c r="F244" s="95"/>
      <c r="G244" s="95"/>
      <c r="H244" s="95"/>
      <c r="I244" s="95"/>
    </row>
    <row r="245" spans="1:9" x14ac:dyDescent="0.25">
      <c r="A245" s="95"/>
      <c r="B245" s="95"/>
      <c r="C245" s="95"/>
      <c r="D245" s="95"/>
      <c r="E245" s="95"/>
      <c r="F245" s="95"/>
      <c r="G245" s="95"/>
      <c r="H245" s="95"/>
      <c r="I245" s="95"/>
    </row>
    <row r="246" spans="1:9" x14ac:dyDescent="0.25">
      <c r="A246" s="95"/>
      <c r="B246" s="95"/>
      <c r="C246" s="95"/>
      <c r="D246" s="95"/>
      <c r="E246" s="95"/>
      <c r="F246" s="95"/>
      <c r="G246" s="95"/>
      <c r="H246" s="95"/>
      <c r="I246" s="95"/>
    </row>
    <row r="247" spans="1:9" x14ac:dyDescent="0.25">
      <c r="A247" s="95"/>
      <c r="B247" s="95"/>
      <c r="C247" s="95"/>
      <c r="D247" s="95"/>
      <c r="E247" s="95"/>
      <c r="F247" s="95"/>
      <c r="G247" s="95"/>
      <c r="H247" s="95"/>
      <c r="I247" s="95"/>
    </row>
    <row r="248" spans="1:9" x14ac:dyDescent="0.25">
      <c r="A248" s="95"/>
      <c r="B248" s="95"/>
      <c r="C248" s="95"/>
      <c r="D248" s="95"/>
      <c r="E248" s="95"/>
      <c r="F248" s="95"/>
      <c r="G248" s="95"/>
      <c r="H248" s="95"/>
      <c r="I248" s="95"/>
    </row>
    <row r="249" spans="1:9" x14ac:dyDescent="0.25">
      <c r="A249" s="95"/>
      <c r="B249" s="95"/>
      <c r="C249" s="95"/>
      <c r="D249" s="95"/>
      <c r="E249" s="95"/>
      <c r="F249" s="95"/>
      <c r="G249" s="95"/>
      <c r="H249" s="95"/>
      <c r="I249" s="95"/>
    </row>
    <row r="250" spans="1:9" x14ac:dyDescent="0.25">
      <c r="A250" s="95"/>
      <c r="B250" s="95"/>
      <c r="C250" s="95"/>
      <c r="D250" s="95"/>
      <c r="E250" s="95"/>
      <c r="F250" s="95"/>
      <c r="G250" s="95"/>
      <c r="H250" s="95"/>
      <c r="I250" s="95"/>
    </row>
    <row r="251" spans="1:9" x14ac:dyDescent="0.25">
      <c r="A251" s="95"/>
      <c r="B251" s="95"/>
      <c r="C251" s="95"/>
      <c r="D251" s="95"/>
      <c r="E251" s="95"/>
      <c r="F251" s="95"/>
      <c r="G251" s="95"/>
      <c r="H251" s="95"/>
      <c r="I251" s="95"/>
    </row>
    <row r="252" spans="1:9" x14ac:dyDescent="0.25">
      <c r="A252" s="95"/>
      <c r="B252" s="95"/>
      <c r="C252" s="95"/>
      <c r="D252" s="95"/>
      <c r="E252" s="95"/>
      <c r="F252" s="95"/>
      <c r="G252" s="95"/>
      <c r="H252" s="95"/>
      <c r="I252" s="95"/>
    </row>
    <row r="253" spans="1:9" x14ac:dyDescent="0.25">
      <c r="A253" s="95"/>
      <c r="B253" s="95"/>
      <c r="C253" s="95"/>
      <c r="D253" s="95"/>
      <c r="E253" s="95"/>
      <c r="F253" s="95"/>
      <c r="G253" s="95"/>
      <c r="H253" s="95"/>
      <c r="I253" s="95"/>
    </row>
    <row r="254" spans="1:9" x14ac:dyDescent="0.25">
      <c r="A254" s="95"/>
      <c r="B254" s="95"/>
      <c r="C254" s="95"/>
      <c r="D254" s="95"/>
      <c r="E254" s="95"/>
      <c r="F254" s="95"/>
      <c r="G254" s="95"/>
      <c r="H254" s="95"/>
      <c r="I254" s="95"/>
    </row>
    <row r="255" spans="1:9" x14ac:dyDescent="0.25">
      <c r="A255" s="95"/>
      <c r="B255" s="95"/>
      <c r="C255" s="95"/>
      <c r="D255" s="95"/>
      <c r="E255" s="95"/>
      <c r="F255" s="95"/>
      <c r="G255" s="95"/>
      <c r="H255" s="95"/>
      <c r="I255" s="95"/>
    </row>
    <row r="256" spans="1:9" x14ac:dyDescent="0.25">
      <c r="A256" s="95"/>
      <c r="B256" s="95"/>
      <c r="C256" s="95"/>
      <c r="D256" s="95"/>
      <c r="E256" s="95"/>
      <c r="F256" s="95"/>
      <c r="G256" s="95"/>
      <c r="H256" s="95"/>
      <c r="I256" s="95"/>
    </row>
    <row r="257" spans="1:9" x14ac:dyDescent="0.25">
      <c r="A257" s="95"/>
      <c r="B257" s="95"/>
      <c r="C257" s="95"/>
      <c r="D257" s="95"/>
      <c r="E257" s="95"/>
      <c r="F257" s="95"/>
      <c r="G257" s="95"/>
      <c r="H257" s="95"/>
      <c r="I257" s="95"/>
    </row>
    <row r="258" spans="1:9" x14ac:dyDescent="0.25">
      <c r="A258" s="95"/>
      <c r="B258" s="95"/>
      <c r="C258" s="95"/>
      <c r="D258" s="95"/>
      <c r="E258" s="95"/>
      <c r="F258" s="95"/>
      <c r="G258" s="95"/>
      <c r="H258" s="95"/>
      <c r="I258" s="95"/>
    </row>
    <row r="259" spans="1:9" x14ac:dyDescent="0.25">
      <c r="A259" s="95"/>
      <c r="B259" s="95"/>
      <c r="C259" s="95"/>
      <c r="D259" s="95"/>
      <c r="E259" s="95"/>
      <c r="F259" s="95"/>
      <c r="G259" s="95"/>
      <c r="H259" s="95"/>
      <c r="I259" s="95"/>
    </row>
    <row r="260" spans="1:9" x14ac:dyDescent="0.25">
      <c r="A260" s="95"/>
      <c r="B260" s="95"/>
      <c r="C260" s="95"/>
      <c r="D260" s="95"/>
      <c r="E260" s="95"/>
      <c r="F260" s="95"/>
      <c r="G260" s="95"/>
      <c r="H260" s="95"/>
      <c r="I260" s="95"/>
    </row>
    <row r="261" spans="1:9" x14ac:dyDescent="0.25">
      <c r="A261" s="95"/>
      <c r="B261" s="95"/>
      <c r="C261" s="95"/>
      <c r="D261" s="95"/>
      <c r="E261" s="95"/>
      <c r="F261" s="95"/>
      <c r="G261" s="95"/>
      <c r="H261" s="95"/>
      <c r="I261" s="95"/>
    </row>
    <row r="262" spans="1:9" x14ac:dyDescent="0.25">
      <c r="A262" s="95"/>
      <c r="B262" s="95"/>
      <c r="C262" s="95"/>
      <c r="D262" s="95"/>
      <c r="E262" s="95"/>
      <c r="F262" s="95"/>
      <c r="G262" s="95"/>
      <c r="H262" s="95"/>
      <c r="I262" s="95"/>
    </row>
    <row r="263" spans="1:9" x14ac:dyDescent="0.25">
      <c r="A263" s="95"/>
      <c r="B263" s="95"/>
      <c r="C263" s="95"/>
      <c r="D263" s="95"/>
      <c r="E263" s="95"/>
      <c r="F263" s="95"/>
      <c r="G263" s="95"/>
      <c r="H263" s="95"/>
      <c r="I263" s="95"/>
    </row>
    <row r="264" spans="1:9" x14ac:dyDescent="0.25">
      <c r="A264" s="95"/>
      <c r="B264" s="95"/>
      <c r="C264" s="95"/>
      <c r="D264" s="95"/>
      <c r="E264" s="95"/>
      <c r="F264" s="95"/>
      <c r="G264" s="95"/>
      <c r="H264" s="95"/>
      <c r="I264" s="95"/>
    </row>
    <row r="265" spans="1:9" x14ac:dyDescent="0.25">
      <c r="A265" s="95"/>
      <c r="B265" s="95"/>
      <c r="C265" s="95"/>
      <c r="D265" s="95"/>
      <c r="E265" s="95"/>
      <c r="F265" s="95"/>
      <c r="G265" s="95"/>
      <c r="H265" s="95"/>
      <c r="I265" s="95"/>
    </row>
    <row r="266" spans="1:9" x14ac:dyDescent="0.25">
      <c r="A266" s="95"/>
      <c r="B266" s="95"/>
      <c r="C266" s="95"/>
      <c r="D266" s="95"/>
      <c r="E266" s="95"/>
      <c r="F266" s="95"/>
      <c r="G266" s="95"/>
      <c r="H266" s="95"/>
      <c r="I266" s="95"/>
    </row>
    <row r="267" spans="1:9" x14ac:dyDescent="0.25">
      <c r="A267" s="95"/>
      <c r="B267" s="95"/>
      <c r="C267" s="95"/>
      <c r="D267" s="95"/>
      <c r="E267" s="95"/>
      <c r="F267" s="95"/>
      <c r="G267" s="95"/>
      <c r="H267" s="95"/>
      <c r="I267" s="95"/>
    </row>
    <row r="268" spans="1:9" x14ac:dyDescent="0.25">
      <c r="A268" s="95"/>
      <c r="B268" s="95"/>
      <c r="C268" s="95"/>
      <c r="D268" s="95"/>
      <c r="E268" s="95"/>
      <c r="F268" s="95"/>
      <c r="G268" s="95"/>
      <c r="H268" s="95"/>
      <c r="I268" s="95"/>
    </row>
    <row r="269" spans="1:9" x14ac:dyDescent="0.25">
      <c r="A269" s="95"/>
      <c r="B269" s="95"/>
      <c r="C269" s="95"/>
      <c r="D269" s="95"/>
      <c r="E269" s="95"/>
      <c r="F269" s="95"/>
      <c r="G269" s="95"/>
      <c r="H269" s="95"/>
      <c r="I269" s="95"/>
    </row>
    <row r="270" spans="1:9" x14ac:dyDescent="0.25">
      <c r="A270" s="95"/>
      <c r="B270" s="95"/>
      <c r="C270" s="95"/>
      <c r="D270" s="95"/>
      <c r="E270" s="95"/>
      <c r="F270" s="95"/>
      <c r="G270" s="95"/>
      <c r="H270" s="95"/>
      <c r="I270" s="95"/>
    </row>
    <row r="271" spans="1:9" x14ac:dyDescent="0.25">
      <c r="A271" s="95"/>
      <c r="B271" s="95"/>
      <c r="C271" s="95"/>
      <c r="D271" s="95"/>
      <c r="E271" s="95"/>
      <c r="F271" s="95"/>
      <c r="G271" s="95"/>
      <c r="H271" s="95"/>
      <c r="I271" s="95"/>
    </row>
    <row r="272" spans="1:9" x14ac:dyDescent="0.25">
      <c r="A272" s="95"/>
      <c r="B272" s="95"/>
      <c r="C272" s="95"/>
      <c r="D272" s="95"/>
      <c r="E272" s="95"/>
      <c r="F272" s="95"/>
      <c r="G272" s="95"/>
      <c r="H272" s="95"/>
      <c r="I272" s="95"/>
    </row>
    <row r="273" spans="1:9" x14ac:dyDescent="0.25">
      <c r="A273" s="95"/>
      <c r="B273" s="95"/>
      <c r="C273" s="95"/>
      <c r="D273" s="95"/>
      <c r="E273" s="95"/>
      <c r="F273" s="95"/>
      <c r="G273" s="95"/>
      <c r="H273" s="95"/>
      <c r="I273" s="95"/>
    </row>
    <row r="274" spans="1:9" x14ac:dyDescent="0.25">
      <c r="A274" s="95"/>
      <c r="B274" s="95"/>
      <c r="C274" s="95"/>
      <c r="D274" s="95"/>
      <c r="E274" s="95"/>
      <c r="F274" s="95"/>
      <c r="G274" s="95"/>
      <c r="H274" s="95"/>
      <c r="I274" s="95"/>
    </row>
    <row r="275" spans="1:9" x14ac:dyDescent="0.25">
      <c r="A275" s="95"/>
      <c r="B275" s="95"/>
      <c r="C275" s="95"/>
      <c r="D275" s="95"/>
      <c r="E275" s="95"/>
      <c r="F275" s="95"/>
      <c r="G275" s="95"/>
      <c r="H275" s="95"/>
      <c r="I275" s="95"/>
    </row>
    <row r="276" spans="1:9" x14ac:dyDescent="0.25">
      <c r="A276" s="95"/>
      <c r="B276" s="95"/>
      <c r="C276" s="95"/>
      <c r="D276" s="95"/>
      <c r="E276" s="95"/>
      <c r="F276" s="95"/>
      <c r="G276" s="95"/>
      <c r="H276" s="95"/>
      <c r="I276" s="95"/>
    </row>
    <row r="277" spans="1:9" x14ac:dyDescent="0.25">
      <c r="A277" s="95"/>
      <c r="B277" s="95"/>
      <c r="C277" s="95"/>
      <c r="D277" s="95"/>
      <c r="E277" s="95"/>
      <c r="F277" s="95"/>
      <c r="G277" s="95"/>
      <c r="H277" s="95"/>
      <c r="I277" s="95"/>
    </row>
    <row r="278" spans="1:9" x14ac:dyDescent="0.25">
      <c r="A278" s="95"/>
      <c r="B278" s="95"/>
      <c r="C278" s="95"/>
      <c r="D278" s="95"/>
      <c r="E278" s="95"/>
      <c r="F278" s="95"/>
      <c r="G278" s="95"/>
      <c r="H278" s="95"/>
      <c r="I278" s="95"/>
    </row>
    <row r="279" spans="1:9" x14ac:dyDescent="0.25">
      <c r="A279" s="95"/>
      <c r="B279" s="95"/>
      <c r="C279" s="95"/>
      <c r="D279" s="95"/>
      <c r="E279" s="95"/>
      <c r="F279" s="95"/>
      <c r="G279" s="95"/>
      <c r="H279" s="95"/>
      <c r="I279" s="95"/>
    </row>
    <row r="280" spans="1:9" x14ac:dyDescent="0.25">
      <c r="A280" s="95"/>
      <c r="B280" s="95"/>
      <c r="C280" s="95"/>
      <c r="D280" s="95"/>
      <c r="E280" s="95"/>
      <c r="F280" s="95"/>
      <c r="G280" s="95"/>
      <c r="H280" s="95"/>
      <c r="I280" s="95"/>
    </row>
    <row r="281" spans="1:9" x14ac:dyDescent="0.25">
      <c r="A281" s="95"/>
      <c r="B281" s="95"/>
      <c r="C281" s="95"/>
      <c r="D281" s="95"/>
      <c r="E281" s="95"/>
      <c r="F281" s="95"/>
      <c r="G281" s="95"/>
      <c r="H281" s="95"/>
      <c r="I281" s="95"/>
    </row>
    <row r="282" spans="1:9" x14ac:dyDescent="0.25">
      <c r="A282" s="95"/>
      <c r="B282" s="95"/>
      <c r="C282" s="95"/>
      <c r="D282" s="95"/>
      <c r="E282" s="95"/>
      <c r="F282" s="95"/>
      <c r="G282" s="95"/>
      <c r="H282" s="95"/>
      <c r="I282" s="95"/>
    </row>
    <row r="283" spans="1:9" x14ac:dyDescent="0.25">
      <c r="A283" s="95"/>
      <c r="B283" s="95"/>
      <c r="C283" s="95"/>
      <c r="D283" s="95"/>
      <c r="E283" s="95"/>
      <c r="F283" s="95"/>
      <c r="G283" s="95"/>
      <c r="H283" s="95"/>
      <c r="I283" s="95"/>
    </row>
    <row r="284" spans="1:9" x14ac:dyDescent="0.25">
      <c r="A284" s="95"/>
      <c r="B284" s="95"/>
      <c r="C284" s="95"/>
      <c r="D284" s="95"/>
      <c r="E284" s="95"/>
      <c r="F284" s="95"/>
      <c r="G284" s="95"/>
      <c r="H284" s="95"/>
      <c r="I284" s="95"/>
    </row>
    <row r="285" spans="1:9" x14ac:dyDescent="0.25">
      <c r="A285" s="95"/>
      <c r="B285" s="95"/>
      <c r="C285" s="95"/>
      <c r="D285" s="95"/>
      <c r="E285" s="95"/>
      <c r="F285" s="95"/>
      <c r="G285" s="95"/>
      <c r="H285" s="95"/>
      <c r="I285" s="95"/>
    </row>
    <row r="286" spans="1:9" x14ac:dyDescent="0.25">
      <c r="A286" s="95"/>
      <c r="B286" s="95"/>
      <c r="C286" s="95"/>
      <c r="D286" s="95"/>
      <c r="E286" s="95"/>
      <c r="F286" s="95"/>
      <c r="G286" s="95"/>
      <c r="H286" s="95"/>
      <c r="I286" s="95"/>
    </row>
    <row r="287" spans="1:9" x14ac:dyDescent="0.25">
      <c r="A287" s="95"/>
      <c r="B287" s="95"/>
      <c r="C287" s="95"/>
      <c r="D287" s="95"/>
      <c r="E287" s="95"/>
      <c r="F287" s="95"/>
      <c r="G287" s="95"/>
      <c r="H287" s="95"/>
      <c r="I287" s="95"/>
    </row>
    <row r="288" spans="1:9" x14ac:dyDescent="0.25">
      <c r="A288" s="95"/>
      <c r="B288" s="95"/>
      <c r="C288" s="95"/>
      <c r="D288" s="95"/>
      <c r="E288" s="95"/>
      <c r="F288" s="95"/>
      <c r="G288" s="95"/>
      <c r="H288" s="95"/>
      <c r="I288" s="95"/>
    </row>
    <row r="289" spans="1:9" x14ac:dyDescent="0.25">
      <c r="A289" s="95"/>
      <c r="B289" s="95"/>
      <c r="C289" s="95"/>
      <c r="D289" s="95"/>
      <c r="E289" s="95"/>
      <c r="F289" s="95"/>
      <c r="G289" s="95"/>
      <c r="H289" s="95"/>
      <c r="I289" s="95"/>
    </row>
    <row r="290" spans="1:9" x14ac:dyDescent="0.25">
      <c r="A290" s="95"/>
      <c r="B290" s="95"/>
      <c r="C290" s="95"/>
      <c r="D290" s="95"/>
      <c r="E290" s="95"/>
      <c r="F290" s="95"/>
      <c r="G290" s="95"/>
      <c r="H290" s="95"/>
      <c r="I290" s="95"/>
    </row>
    <row r="291" spans="1:9" x14ac:dyDescent="0.25">
      <c r="A291" s="95"/>
      <c r="B291" s="95"/>
      <c r="C291" s="95"/>
      <c r="D291" s="95"/>
      <c r="E291" s="95"/>
      <c r="F291" s="95"/>
      <c r="G291" s="95"/>
      <c r="H291" s="95"/>
      <c r="I291" s="95"/>
    </row>
    <row r="292" spans="1:9" x14ac:dyDescent="0.25">
      <c r="A292" s="95"/>
      <c r="B292" s="95"/>
      <c r="C292" s="95"/>
      <c r="D292" s="95"/>
      <c r="E292" s="95"/>
      <c r="F292" s="95"/>
      <c r="G292" s="95"/>
      <c r="H292" s="95"/>
      <c r="I292" s="95"/>
    </row>
    <row r="293" spans="1:9" x14ac:dyDescent="0.25">
      <c r="A293" s="95"/>
      <c r="B293" s="95"/>
      <c r="C293" s="95"/>
      <c r="D293" s="95"/>
      <c r="E293" s="95"/>
      <c r="F293" s="95"/>
      <c r="G293" s="95"/>
      <c r="H293" s="95"/>
      <c r="I293" s="95"/>
    </row>
    <row r="294" spans="1:9" x14ac:dyDescent="0.25">
      <c r="A294" s="95"/>
      <c r="B294" s="95"/>
      <c r="C294" s="95"/>
      <c r="D294" s="95"/>
      <c r="E294" s="95"/>
      <c r="F294" s="95"/>
      <c r="G294" s="95"/>
      <c r="H294" s="95"/>
      <c r="I294" s="95"/>
    </row>
    <row r="295" spans="1:9" x14ac:dyDescent="0.25">
      <c r="A295" s="95"/>
      <c r="B295" s="95"/>
      <c r="C295" s="95"/>
      <c r="D295" s="95"/>
      <c r="E295" s="95"/>
      <c r="F295" s="95"/>
      <c r="G295" s="95"/>
      <c r="H295" s="95"/>
      <c r="I295" s="95"/>
    </row>
    <row r="296" spans="1:9" x14ac:dyDescent="0.25">
      <c r="A296" s="95"/>
      <c r="B296" s="95"/>
      <c r="C296" s="95"/>
      <c r="D296" s="95"/>
      <c r="E296" s="95"/>
      <c r="F296" s="95"/>
      <c r="G296" s="95"/>
      <c r="H296" s="95"/>
      <c r="I296" s="95"/>
    </row>
    <row r="297" spans="1:9" x14ac:dyDescent="0.25">
      <c r="A297" s="95"/>
      <c r="B297" s="95"/>
      <c r="C297" s="95"/>
      <c r="D297" s="95"/>
      <c r="E297" s="95"/>
      <c r="F297" s="95"/>
      <c r="G297" s="95"/>
      <c r="H297" s="95"/>
      <c r="I297" s="95"/>
    </row>
    <row r="298" spans="1:9" x14ac:dyDescent="0.25">
      <c r="A298" s="95"/>
      <c r="B298" s="95"/>
      <c r="C298" s="95"/>
      <c r="D298" s="95"/>
      <c r="E298" s="95"/>
      <c r="F298" s="95"/>
      <c r="G298" s="95"/>
      <c r="H298" s="95"/>
      <c r="I298" s="95"/>
    </row>
    <row r="299" spans="1:9" x14ac:dyDescent="0.25">
      <c r="A299" s="95"/>
      <c r="B299" s="95"/>
      <c r="C299" s="95"/>
      <c r="D299" s="95"/>
      <c r="E299" s="95"/>
      <c r="F299" s="95"/>
      <c r="G299" s="95"/>
      <c r="H299" s="95"/>
      <c r="I299" s="95"/>
    </row>
    <row r="300" spans="1:9" x14ac:dyDescent="0.25">
      <c r="A300" s="95"/>
      <c r="B300" s="95"/>
      <c r="C300" s="95"/>
      <c r="D300" s="95"/>
      <c r="E300" s="95"/>
      <c r="F300" s="95"/>
      <c r="G300" s="95"/>
      <c r="H300" s="95"/>
      <c r="I300" s="95"/>
    </row>
    <row r="301" spans="1:9" x14ac:dyDescent="0.25">
      <c r="A301" s="95"/>
      <c r="B301" s="95"/>
      <c r="C301" s="95"/>
      <c r="D301" s="95"/>
      <c r="E301" s="95"/>
      <c r="F301" s="95"/>
      <c r="G301" s="95"/>
      <c r="H301" s="95"/>
      <c r="I301" s="95"/>
    </row>
    <row r="302" spans="1:9" x14ac:dyDescent="0.25">
      <c r="A302" s="95"/>
      <c r="B302" s="95"/>
      <c r="C302" s="95"/>
      <c r="D302" s="95"/>
      <c r="E302" s="95"/>
      <c r="F302" s="95"/>
      <c r="G302" s="95"/>
      <c r="H302" s="95"/>
      <c r="I302" s="95"/>
    </row>
    <row r="303" spans="1:9" x14ac:dyDescent="0.25">
      <c r="A303" s="95"/>
      <c r="B303" s="95"/>
      <c r="C303" s="95"/>
      <c r="D303" s="95"/>
      <c r="E303" s="95"/>
      <c r="F303" s="95"/>
      <c r="G303" s="95"/>
      <c r="H303" s="95"/>
      <c r="I303" s="95"/>
    </row>
    <row r="304" spans="1:9" x14ac:dyDescent="0.25">
      <c r="A304" s="95"/>
      <c r="B304" s="95"/>
      <c r="C304" s="95"/>
      <c r="D304" s="95"/>
      <c r="E304" s="95"/>
      <c r="F304" s="95"/>
      <c r="G304" s="95"/>
      <c r="H304" s="95"/>
      <c r="I304" s="95"/>
    </row>
    <row r="305" spans="1:9" x14ac:dyDescent="0.25">
      <c r="A305" s="95"/>
      <c r="B305" s="95"/>
      <c r="C305" s="95"/>
      <c r="D305" s="95"/>
      <c r="E305" s="95"/>
      <c r="F305" s="95"/>
      <c r="G305" s="95"/>
      <c r="H305" s="95"/>
      <c r="I305" s="95"/>
    </row>
    <row r="306" spans="1:9" x14ac:dyDescent="0.25">
      <c r="A306" s="95"/>
      <c r="B306" s="95"/>
      <c r="C306" s="95"/>
      <c r="D306" s="95"/>
      <c r="E306" s="95"/>
      <c r="F306" s="95"/>
      <c r="G306" s="95"/>
      <c r="H306" s="95"/>
      <c r="I306" s="95"/>
    </row>
    <row r="307" spans="1:9" x14ac:dyDescent="0.25">
      <c r="A307" s="95"/>
      <c r="B307" s="95"/>
      <c r="C307" s="95"/>
      <c r="D307" s="95"/>
      <c r="E307" s="95"/>
      <c r="F307" s="95"/>
      <c r="G307" s="95"/>
      <c r="H307" s="95"/>
      <c r="I307" s="95"/>
    </row>
    <row r="308" spans="1:9" x14ac:dyDescent="0.25">
      <c r="A308" s="95"/>
      <c r="B308" s="95"/>
      <c r="C308" s="95"/>
      <c r="D308" s="95"/>
      <c r="E308" s="95"/>
      <c r="F308" s="95"/>
      <c r="G308" s="95"/>
      <c r="H308" s="95"/>
      <c r="I308" s="95"/>
    </row>
    <row r="309" spans="1:9" x14ac:dyDescent="0.25">
      <c r="A309" s="95"/>
      <c r="B309" s="95"/>
      <c r="C309" s="95"/>
      <c r="D309" s="95"/>
      <c r="E309" s="95"/>
      <c r="F309" s="95"/>
      <c r="G309" s="95"/>
      <c r="H309" s="95"/>
      <c r="I309" s="95"/>
    </row>
    <row r="310" spans="1:9" x14ac:dyDescent="0.25">
      <c r="A310" s="95"/>
      <c r="B310" s="95"/>
      <c r="C310" s="95"/>
      <c r="D310" s="95"/>
      <c r="E310" s="95"/>
      <c r="F310" s="95"/>
      <c r="G310" s="95"/>
      <c r="H310" s="95"/>
      <c r="I310" s="95"/>
    </row>
    <row r="311" spans="1:9" x14ac:dyDescent="0.25">
      <c r="A311" s="95"/>
      <c r="B311" s="95"/>
      <c r="C311" s="95"/>
      <c r="D311" s="95"/>
      <c r="E311" s="95"/>
      <c r="F311" s="95"/>
      <c r="G311" s="95"/>
      <c r="H311" s="95"/>
      <c r="I311" s="95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Market Prices</vt:lpstr>
      <vt:lpstr>Capacity</vt:lpstr>
      <vt:lpstr>Capacity Factors</vt:lpstr>
      <vt:lpstr>Generation</vt:lpstr>
      <vt:lpstr>Unplanned Builds</vt:lpstr>
      <vt:lpstr>Firm Builds</vt:lpstr>
      <vt:lpstr>Total Builds</vt:lpstr>
      <vt:lpstr>Unplanned Retirements</vt:lpstr>
      <vt:lpstr>Firm Retirements</vt:lpstr>
      <vt:lpstr>Total Retirements</vt:lpstr>
      <vt:lpstr>Coal Retirements by Age</vt:lpstr>
      <vt:lpstr>Emissions</vt:lpstr>
      <vt:lpstr>Emissions (CO2) by type</vt:lpstr>
      <vt:lpstr>Firm Retrofits</vt:lpstr>
      <vt:lpstr>Unplanned Retrofits </vt:lpstr>
      <vt:lpstr>Total Retrofits</vt:lpstr>
      <vt:lpstr>Data for Charts</vt:lpstr>
    </vt:vector>
  </TitlesOfParts>
  <Company>ICF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Starla Yeh</cp:lastModifiedBy>
  <dcterms:created xsi:type="dcterms:W3CDTF">2013-06-27T17:17:27Z</dcterms:created>
  <dcterms:modified xsi:type="dcterms:W3CDTF">2014-03-18T21:40:39Z</dcterms:modified>
</cp:coreProperties>
</file>