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30" windowWidth="14355" windowHeight="4845" tabRatio="846"/>
  </bookViews>
  <sheets>
    <sheet name="National CO2 Price" sheetId="76" r:id="rId1"/>
    <sheet name="Market Prices" sheetId="1" r:id="rId2"/>
    <sheet name="Capacity" sheetId="47" r:id="rId3"/>
    <sheet name="Capacity Factors" sheetId="48" r:id="rId4"/>
    <sheet name="Generation" sheetId="49" r:id="rId5"/>
    <sheet name="Unplanned Builds" sheetId="5" r:id="rId6"/>
    <sheet name="Total Builds" sheetId="7" r:id="rId7"/>
    <sheet name="Unplanned Retirements" sheetId="14" r:id="rId8"/>
    <sheet name="Total Retirements" sheetId="10" r:id="rId9"/>
    <sheet name="Coal Retirements by Age" sheetId="25" r:id="rId10"/>
    <sheet name="Emissions" sheetId="21" r:id="rId11"/>
    <sheet name="Emissions (CO2) by type" sheetId="23" r:id="rId12"/>
    <sheet name="Levelized Capital" sheetId="43" r:id="rId13"/>
    <sheet name="Total Annual Costs" sheetId="50" r:id="rId14"/>
    <sheet name="Unplanned Retrofits " sheetId="28" r:id="rId15"/>
    <sheet name="Total Retrofits" sheetId="32" r:id="rId16"/>
    <sheet name="Fuel Cost" sheetId="44" r:id="rId17"/>
    <sheet name="O&amp;M" sheetId="45" r:id="rId18"/>
    <sheet name="Data for Charts" sheetId="68" state="hidden" r:id="rId19"/>
  </sheets>
  <externalReferences>
    <externalReference r:id="rId20"/>
    <externalReference r:id="rId21"/>
  </externalReferences>
  <definedNames>
    <definedName name="_1_2010_Output_Pechan_Utility_Boiler">#REF!</definedName>
    <definedName name="_xlnm._FilterDatabase" localSheetId="2" hidden="1">Capacity!$C$6:$C$201</definedName>
    <definedName name="_xlnm._FilterDatabase" localSheetId="3" hidden="1">'Capacity Factors'!$C$6:$C$227</definedName>
    <definedName name="_xlnm._FilterDatabase" localSheetId="4" hidden="1">Generation!$C$6:$I$279</definedName>
    <definedName name="_xlnm._FilterDatabase" localSheetId="1" hidden="1">'Market Prices'!$C$1:$C$90</definedName>
    <definedName name="ACC">[1]Setup!$V$7</definedName>
    <definedName name="ACState">[1]Setup!$V$4</definedName>
    <definedName name="AddIN_Temp">[1]Setup!$U$18</definedName>
    <definedName name="Base_Policy">[1]Setup!$V$21</definedName>
    <definedName name="CAIR_Share">'[1]state list abb'!$G$1:$I$65536</definedName>
    <definedName name="CAIR_State">'[1]state list abb'!$E$1:$E$65536</definedName>
    <definedName name="Cap_Region">[1]Cap_Summary!$A$1:$A$65536</definedName>
    <definedName name="Coal">[1]Setup!$J$28:$J$44</definedName>
    <definedName name="CoalRegion">'[1]Input - Coal Supply'!$A$1:$B$65536</definedName>
    <definedName name="cofiring_capacity">#REF!</definedName>
    <definedName name="cofiring_energy">'[2]Coal and Gas Cofiring 091213'!$E$5:$M$152</definedName>
    <definedName name="cofiring_lookup">'[2]Coal and Gas Cofiring 091213'!$A$5:$A$152</definedName>
    <definedName name="Comb_Cost">[1]Setup!$Q$21</definedName>
    <definedName name="ContigRange">'[1]Create LoadShape'!$A$79:$A$110</definedName>
    <definedName name="Country_Map">'[1]state list abb'!$AJ$1:$AL$65536</definedName>
    <definedName name="CountryMap">'[1]state list abb'!$AJ$2:$AL$33</definedName>
    <definedName name="CutrptANS">[1]Setup!$V$6</definedName>
    <definedName name="Emiss_File">[1]Setup!$V$8</definedName>
    <definedName name="ExtraPlants">'[1]state list abb'!$K$1:$K$65536</definedName>
    <definedName name="FirstYear">[1]NPV!$E$2</definedName>
    <definedName name="FormulaBlock">[1]NPV!$E$1:$F$6</definedName>
    <definedName name="FossilRange">'[1]input - Collapse Tables'!$AV$1:$AX$65536</definedName>
    <definedName name="FuelType">'[1]state list abb'!$Q$1:$R$65536</definedName>
    <definedName name="HeatContent">'[1]Input - Coal Supply'!$G$1:$H$65536</definedName>
    <definedName name="LastYear">[1]NPV!$E$3</definedName>
    <definedName name="LogANS">[1]Setup!$V$5</definedName>
    <definedName name="lookup">#REF!</definedName>
    <definedName name="NewBuildANS">[1]Setup!$R$6</definedName>
    <definedName name="PieChart_Data">#REF!</definedName>
    <definedName name="PlantType">'[1]input - Collapse Tables'!$AV$1:$AW$65536</definedName>
    <definedName name="ProvinceList">'[1]state list abb'!$B$56</definedName>
    <definedName name="Retro_Place">#REF!</definedName>
    <definedName name="RPEAns">[1]Setup!$V$2</definedName>
    <definedName name="SliceTable">'[1]state list abb'!$AO$13:$AP$21</definedName>
    <definedName name="StateList">'[1]state list abb'!$B$2:$B$50</definedName>
    <definedName name="Sum_Capacity">[1]Summary!$N$11</definedName>
    <definedName name="Sum_CoalPrice">[1]Summary!$N$9</definedName>
    <definedName name="Sum_CoalProd">[1]Summary!$N$7</definedName>
    <definedName name="Sum_CoalUse">[1]Summary!$N$8</definedName>
    <definedName name="Sum_Cost">[1]Summary!$N$4</definedName>
    <definedName name="Sum_Emis">[1]Summary!$N$15</definedName>
    <definedName name="Sum_Emiss">[1]Summary!#REF!</definedName>
    <definedName name="Sum_Gen">[1]Summary!$N$6</definedName>
    <definedName name="Sum_Henry">[1]Summary!$N$10</definedName>
    <definedName name="Sum_NatEmis">[1]Summary!$N$14</definedName>
    <definedName name="Sum_NatEmiss">[1]Summary!#REF!</definedName>
    <definedName name="Sum_NewCap">[1]Summary!$N$16</definedName>
    <definedName name="Sum_NOx">[1]Summary!$N$18</definedName>
    <definedName name="Sum_Retire">[1]Summary!$N$12</definedName>
    <definedName name="Sum_Retro">[1]Summary!$N$5</definedName>
    <definedName name="Sum_SO2">[1]Summary!$N$17</definedName>
    <definedName name="Sum_Wholesale">[1]Summary!$N$13</definedName>
    <definedName name="Sys_Report">[1]Setup!$V$13</definedName>
    <definedName name="Tbl_Cap">#REF!</definedName>
    <definedName name="Thepath">[1]Setup!$P$17</definedName>
    <definedName name="TheStorePath">[1]Setup!$P$22</definedName>
    <definedName name="TitleChange">'[1]state list abb'!$AO$2:$AP$8</definedName>
    <definedName name="WordANS">[1]Setup!$V$3</definedName>
    <definedName name="WordPrintANS">[1]Setup!$V$4</definedName>
    <definedName name="YrDollars">[1]Setup!$Q$14</definedName>
  </definedNames>
  <calcPr calcId="145621"/>
</workbook>
</file>

<file path=xl/calcChain.xml><?xml version="1.0" encoding="utf-8"?>
<calcChain xmlns="http://schemas.openxmlformats.org/spreadsheetml/2006/main">
  <c r="D60" i="68" l="1"/>
  <c r="D59" i="68"/>
  <c r="D58" i="68"/>
  <c r="E3" i="68" l="1"/>
  <c r="F3" i="68"/>
  <c r="G3" i="68"/>
  <c r="H3" i="68"/>
  <c r="I3" i="68"/>
  <c r="J3" i="68"/>
  <c r="K3" i="68"/>
  <c r="L3" i="68"/>
  <c r="D3" i="68"/>
  <c r="R3" i="68" l="1"/>
  <c r="S3" i="68" s="1"/>
  <c r="T3" i="68" s="1"/>
  <c r="U3" i="68" s="1"/>
  <c r="V3" i="68" s="1"/>
  <c r="W3" i="68" s="1"/>
  <c r="X3" i="68" s="1"/>
  <c r="Y3" i="68" s="1"/>
  <c r="Z3" i="68" s="1"/>
  <c r="Z86" i="68" l="1"/>
  <c r="Y86" i="68"/>
  <c r="X86" i="68"/>
  <c r="W86" i="68"/>
  <c r="V86" i="68"/>
  <c r="U86" i="68"/>
  <c r="T86" i="68"/>
  <c r="S86" i="68"/>
  <c r="R86" i="68"/>
  <c r="Z85" i="68"/>
  <c r="Y85" i="68"/>
  <c r="X85" i="68"/>
  <c r="W85" i="68"/>
  <c r="V85" i="68"/>
  <c r="U85" i="68"/>
  <c r="T85" i="68"/>
  <c r="S85" i="68"/>
  <c r="R85" i="68"/>
  <c r="Z84" i="68"/>
  <c r="Y84" i="68"/>
  <c r="X84" i="68"/>
  <c r="W84" i="68"/>
  <c r="V84" i="68"/>
  <c r="U84" i="68"/>
  <c r="T84" i="68"/>
  <c r="S84" i="68"/>
  <c r="R84" i="68"/>
  <c r="Z83" i="68"/>
  <c r="Y83" i="68"/>
  <c r="X83" i="68"/>
  <c r="W83" i="68"/>
  <c r="V83" i="68"/>
  <c r="U83" i="68"/>
  <c r="T83" i="68"/>
  <c r="S83" i="68"/>
  <c r="R83" i="68"/>
  <c r="Z82" i="68"/>
  <c r="Y82" i="68"/>
  <c r="X82" i="68"/>
  <c r="W82" i="68"/>
  <c r="V82" i="68"/>
  <c r="U82" i="68"/>
  <c r="T82" i="68"/>
  <c r="S82" i="68"/>
  <c r="R82" i="68"/>
  <c r="Z81" i="68"/>
  <c r="Y81" i="68"/>
  <c r="X81" i="68"/>
  <c r="W81" i="68"/>
  <c r="V81" i="68"/>
  <c r="U81" i="68"/>
  <c r="T81" i="68"/>
  <c r="S81" i="68"/>
  <c r="R81" i="68"/>
  <c r="Z80" i="68"/>
  <c r="Y80" i="68"/>
  <c r="X80" i="68"/>
  <c r="W80" i="68"/>
  <c r="V80" i="68"/>
  <c r="U80" i="68"/>
  <c r="T80" i="68"/>
  <c r="S80" i="68"/>
  <c r="R80" i="68"/>
  <c r="D81" i="68" l="1"/>
  <c r="E81" i="68"/>
  <c r="F81" i="68"/>
  <c r="G81" i="68"/>
  <c r="H81" i="68"/>
  <c r="I81" i="68"/>
  <c r="J81" i="68"/>
  <c r="K81" i="68"/>
  <c r="L81" i="68"/>
  <c r="D82" i="68"/>
  <c r="E82" i="68"/>
  <c r="F82" i="68"/>
  <c r="G82" i="68"/>
  <c r="H82" i="68"/>
  <c r="I82" i="68"/>
  <c r="J82" i="68"/>
  <c r="K82" i="68"/>
  <c r="L82" i="68"/>
  <c r="D83" i="68"/>
  <c r="E83" i="68"/>
  <c r="F83" i="68"/>
  <c r="G83" i="68"/>
  <c r="H83" i="68"/>
  <c r="I83" i="68"/>
  <c r="J83" i="68"/>
  <c r="K83" i="68"/>
  <c r="L83" i="68"/>
  <c r="D84" i="68"/>
  <c r="E84" i="68"/>
  <c r="F84" i="68"/>
  <c r="G84" i="68"/>
  <c r="H84" i="68"/>
  <c r="I84" i="68"/>
  <c r="J84" i="68"/>
  <c r="K84" i="68"/>
  <c r="L84" i="68"/>
  <c r="D85" i="68"/>
  <c r="E85" i="68"/>
  <c r="F85" i="68"/>
  <c r="G85" i="68"/>
  <c r="H85" i="68"/>
  <c r="I85" i="68"/>
  <c r="J85" i="68"/>
  <c r="K85" i="68"/>
  <c r="L85" i="68"/>
  <c r="D86" i="68"/>
  <c r="E86" i="68"/>
  <c r="F86" i="68"/>
  <c r="G86" i="68"/>
  <c r="H86" i="68"/>
  <c r="I86" i="68"/>
  <c r="J86" i="68"/>
  <c r="K86" i="68"/>
  <c r="L86" i="68"/>
  <c r="D87" i="68"/>
  <c r="E87" i="68"/>
  <c r="F87" i="68"/>
  <c r="G87" i="68"/>
  <c r="H87" i="68"/>
  <c r="I87" i="68"/>
  <c r="J87" i="68"/>
  <c r="K87" i="68"/>
  <c r="L87" i="68"/>
  <c r="D88" i="68"/>
  <c r="E88" i="68"/>
  <c r="F88" i="68"/>
  <c r="G88" i="68"/>
  <c r="H88" i="68"/>
  <c r="I88" i="68"/>
  <c r="J88" i="68"/>
  <c r="K88" i="68"/>
  <c r="L88" i="68"/>
  <c r="E80" i="68"/>
  <c r="F80" i="68"/>
  <c r="G80" i="68"/>
  <c r="H80" i="68"/>
  <c r="I80" i="68"/>
  <c r="J80" i="68"/>
  <c r="K80" i="68"/>
  <c r="L80" i="68"/>
  <c r="D80" i="68"/>
  <c r="E75" i="68"/>
  <c r="F75" i="68"/>
  <c r="G75" i="68"/>
  <c r="H75" i="68"/>
  <c r="I75" i="68"/>
  <c r="J75" i="68"/>
  <c r="K75" i="68"/>
  <c r="L75" i="68"/>
  <c r="D75" i="68"/>
  <c r="D65" i="68"/>
  <c r="E65" i="68" s="1"/>
  <c r="F65" i="68" s="1"/>
  <c r="G65" i="68" s="1"/>
  <c r="H65" i="68" s="1"/>
  <c r="I65" i="68" s="1"/>
  <c r="J65" i="68" s="1"/>
  <c r="K65" i="68" s="1"/>
  <c r="L65" i="68" s="1"/>
  <c r="D66" i="68"/>
  <c r="E66" i="68" s="1"/>
  <c r="F66" i="68" s="1"/>
  <c r="G66" i="68" s="1"/>
  <c r="H66" i="68" s="1"/>
  <c r="I66" i="68" s="1"/>
  <c r="J66" i="68" s="1"/>
  <c r="K66" i="68" s="1"/>
  <c r="L66" i="68" s="1"/>
  <c r="D67" i="68"/>
  <c r="E67" i="68" s="1"/>
  <c r="F67" i="68" s="1"/>
  <c r="G67" i="68" s="1"/>
  <c r="H67" i="68" s="1"/>
  <c r="I67" i="68" s="1"/>
  <c r="J67" i="68" s="1"/>
  <c r="K67" i="68" s="1"/>
  <c r="L67" i="68" s="1"/>
  <c r="D68" i="68"/>
  <c r="E68" i="68" s="1"/>
  <c r="F68" i="68" s="1"/>
  <c r="G68" i="68" s="1"/>
  <c r="H68" i="68" s="1"/>
  <c r="I68" i="68" s="1"/>
  <c r="J68" i="68" s="1"/>
  <c r="K68" i="68" s="1"/>
  <c r="L68" i="68" s="1"/>
  <c r="D69" i="68"/>
  <c r="E69" i="68" s="1"/>
  <c r="F69" i="68" s="1"/>
  <c r="G69" i="68" s="1"/>
  <c r="H69" i="68" s="1"/>
  <c r="I69" i="68" s="1"/>
  <c r="J69" i="68" s="1"/>
  <c r="K69" i="68" s="1"/>
  <c r="L69" i="68" s="1"/>
  <c r="D70" i="68"/>
  <c r="E70" i="68" s="1"/>
  <c r="F70" i="68" s="1"/>
  <c r="G70" i="68" s="1"/>
  <c r="H70" i="68" s="1"/>
  <c r="I70" i="68" s="1"/>
  <c r="J70" i="68" s="1"/>
  <c r="K70" i="68" s="1"/>
  <c r="L70" i="68" s="1"/>
  <c r="D71" i="68"/>
  <c r="E71" i="68" s="1"/>
  <c r="F71" i="68" s="1"/>
  <c r="G71" i="68" s="1"/>
  <c r="H71" i="68" s="1"/>
  <c r="I71" i="68" s="1"/>
  <c r="J71" i="68" s="1"/>
  <c r="K71" i="68" s="1"/>
  <c r="L71" i="68" s="1"/>
  <c r="D64" i="68"/>
  <c r="E64" i="68" s="1"/>
  <c r="F64" i="68" s="1"/>
  <c r="G64" i="68" s="1"/>
  <c r="H64" i="68" s="1"/>
  <c r="I64" i="68" s="1"/>
  <c r="J64" i="68" s="1"/>
  <c r="K64" i="68" s="1"/>
  <c r="L64" i="68" s="1"/>
  <c r="D52" i="68"/>
  <c r="E52" i="68" s="1"/>
  <c r="F52" i="68" s="1"/>
  <c r="G52" i="68" s="1"/>
  <c r="H52" i="68" s="1"/>
  <c r="I52" i="68" s="1"/>
  <c r="J52" i="68" s="1"/>
  <c r="K52" i="68" s="1"/>
  <c r="L52" i="68" s="1"/>
  <c r="D53" i="68"/>
  <c r="E53" i="68" s="1"/>
  <c r="F53" i="68" s="1"/>
  <c r="G53" i="68" s="1"/>
  <c r="H53" i="68" s="1"/>
  <c r="I53" i="68" s="1"/>
  <c r="J53" i="68" s="1"/>
  <c r="K53" i="68" s="1"/>
  <c r="L53" i="68" s="1"/>
  <c r="D54" i="68"/>
  <c r="E54" i="68" s="1"/>
  <c r="F54" i="68" s="1"/>
  <c r="G54" i="68" s="1"/>
  <c r="H54" i="68" s="1"/>
  <c r="I54" i="68" s="1"/>
  <c r="J54" i="68" s="1"/>
  <c r="K54" i="68" s="1"/>
  <c r="L54" i="68" s="1"/>
  <c r="D55" i="68"/>
  <c r="E55" i="68" s="1"/>
  <c r="F55" i="68" s="1"/>
  <c r="G55" i="68" s="1"/>
  <c r="H55" i="68" s="1"/>
  <c r="I55" i="68" s="1"/>
  <c r="J55" i="68" s="1"/>
  <c r="K55" i="68" s="1"/>
  <c r="L55" i="68" s="1"/>
  <c r="D56" i="68"/>
  <c r="E56" i="68" s="1"/>
  <c r="F56" i="68" s="1"/>
  <c r="G56" i="68" s="1"/>
  <c r="H56" i="68" s="1"/>
  <c r="I56" i="68" s="1"/>
  <c r="J56" i="68" s="1"/>
  <c r="K56" i="68" s="1"/>
  <c r="L56" i="68" s="1"/>
  <c r="D57" i="68"/>
  <c r="E57" i="68" s="1"/>
  <c r="F57" i="68" s="1"/>
  <c r="G57" i="68" s="1"/>
  <c r="H57" i="68" s="1"/>
  <c r="I57" i="68" s="1"/>
  <c r="J57" i="68" s="1"/>
  <c r="K57" i="68" s="1"/>
  <c r="L57" i="68" s="1"/>
  <c r="E58" i="68"/>
  <c r="F58" i="68" s="1"/>
  <c r="G58" i="68" s="1"/>
  <c r="H58" i="68" s="1"/>
  <c r="I58" i="68" s="1"/>
  <c r="J58" i="68" s="1"/>
  <c r="K58" i="68" s="1"/>
  <c r="L58" i="68" s="1"/>
  <c r="E59" i="68"/>
  <c r="F59" i="68" s="1"/>
  <c r="G59" i="68" s="1"/>
  <c r="H59" i="68" s="1"/>
  <c r="I59" i="68" s="1"/>
  <c r="J59" i="68" s="1"/>
  <c r="K59" i="68" s="1"/>
  <c r="L59" i="68" s="1"/>
  <c r="E60" i="68"/>
  <c r="F60" i="68" s="1"/>
  <c r="G60" i="68" s="1"/>
  <c r="H60" i="68" s="1"/>
  <c r="I60" i="68" s="1"/>
  <c r="J60" i="68" s="1"/>
  <c r="K60" i="68" s="1"/>
  <c r="L60" i="68" s="1"/>
  <c r="D51" i="68"/>
  <c r="E51" i="68" s="1"/>
  <c r="F51" i="68" s="1"/>
  <c r="G51" i="68" s="1"/>
  <c r="H51" i="68" s="1"/>
  <c r="I51" i="68" s="1"/>
  <c r="J51" i="68" s="1"/>
  <c r="K51" i="68" s="1"/>
  <c r="L51" i="68" s="1"/>
  <c r="D34" i="68"/>
  <c r="R37" i="68" s="1"/>
  <c r="E34" i="68"/>
  <c r="S37" i="68" s="1"/>
  <c r="F34" i="68"/>
  <c r="T37" i="68" s="1"/>
  <c r="G34" i="68"/>
  <c r="U37" i="68" s="1"/>
  <c r="H34" i="68"/>
  <c r="V37" i="68" s="1"/>
  <c r="I34" i="68"/>
  <c r="W37" i="68" s="1"/>
  <c r="J34" i="68"/>
  <c r="X37" i="68" s="1"/>
  <c r="K34" i="68"/>
  <c r="Y37" i="68" s="1"/>
  <c r="L34" i="68"/>
  <c r="Z37" i="68" s="1"/>
  <c r="D35" i="68"/>
  <c r="E35" i="68"/>
  <c r="F35" i="68"/>
  <c r="G35" i="68"/>
  <c r="H35" i="68"/>
  <c r="I35" i="68"/>
  <c r="J35" i="68"/>
  <c r="K35" i="68"/>
  <c r="L35" i="68"/>
  <c r="D36" i="68"/>
  <c r="R34" i="68" s="1"/>
  <c r="E36" i="68"/>
  <c r="S34" i="68" s="1"/>
  <c r="F36" i="68"/>
  <c r="T34" i="68" s="1"/>
  <c r="G36" i="68"/>
  <c r="U34" i="68" s="1"/>
  <c r="H36" i="68"/>
  <c r="V34" i="68" s="1"/>
  <c r="I36" i="68"/>
  <c r="W34" i="68" s="1"/>
  <c r="J36" i="68"/>
  <c r="X34" i="68" s="1"/>
  <c r="K36" i="68"/>
  <c r="Y34" i="68" s="1"/>
  <c r="L36" i="68"/>
  <c r="Z34" i="68" s="1"/>
  <c r="D37" i="68"/>
  <c r="R35" i="68" s="1"/>
  <c r="E37" i="68"/>
  <c r="S35" i="68" s="1"/>
  <c r="F37" i="68"/>
  <c r="T35" i="68" s="1"/>
  <c r="G37" i="68"/>
  <c r="U35" i="68" s="1"/>
  <c r="H37" i="68"/>
  <c r="V35" i="68" s="1"/>
  <c r="I37" i="68"/>
  <c r="W35" i="68" s="1"/>
  <c r="J37" i="68"/>
  <c r="X35" i="68" s="1"/>
  <c r="K37" i="68"/>
  <c r="Y35" i="68" s="1"/>
  <c r="L37" i="68"/>
  <c r="Z35" i="68" s="1"/>
  <c r="D38" i="68"/>
  <c r="E38" i="68"/>
  <c r="F38" i="68"/>
  <c r="G38" i="68"/>
  <c r="H38" i="68"/>
  <c r="I38" i="68"/>
  <c r="J38" i="68"/>
  <c r="K38" i="68"/>
  <c r="L38" i="68"/>
  <c r="D39" i="68"/>
  <c r="R38" i="68" s="1"/>
  <c r="E39" i="68"/>
  <c r="S38" i="68" s="1"/>
  <c r="F39" i="68"/>
  <c r="T38" i="68" s="1"/>
  <c r="G39" i="68"/>
  <c r="U38" i="68" s="1"/>
  <c r="H39" i="68"/>
  <c r="V38" i="68" s="1"/>
  <c r="I39" i="68"/>
  <c r="W38" i="68" s="1"/>
  <c r="J39" i="68"/>
  <c r="X38" i="68" s="1"/>
  <c r="K39" i="68"/>
  <c r="Y38" i="68" s="1"/>
  <c r="L39" i="68"/>
  <c r="Z38" i="68" s="1"/>
  <c r="D40" i="68"/>
  <c r="E40" i="68"/>
  <c r="F40" i="68"/>
  <c r="G40" i="68"/>
  <c r="H40" i="68"/>
  <c r="I40" i="68"/>
  <c r="J40" i="68"/>
  <c r="K40" i="68"/>
  <c r="L40" i="68"/>
  <c r="D41" i="68"/>
  <c r="E41" i="68"/>
  <c r="F41" i="68"/>
  <c r="G41" i="68"/>
  <c r="H41" i="68"/>
  <c r="I41" i="68"/>
  <c r="J41" i="68"/>
  <c r="K41" i="68"/>
  <c r="L41" i="68"/>
  <c r="D42" i="68"/>
  <c r="E42" i="68"/>
  <c r="F42" i="68"/>
  <c r="G42" i="68"/>
  <c r="H42" i="68"/>
  <c r="I42" i="68"/>
  <c r="J42" i="68"/>
  <c r="K42" i="68"/>
  <c r="L42" i="68"/>
  <c r="D43" i="68"/>
  <c r="E43" i="68"/>
  <c r="F43" i="68"/>
  <c r="G43" i="68"/>
  <c r="H43" i="68"/>
  <c r="I43" i="68"/>
  <c r="J43" i="68"/>
  <c r="K43" i="68"/>
  <c r="L43" i="68"/>
  <c r="D44" i="68"/>
  <c r="R33" i="68" s="1"/>
  <c r="E44" i="68"/>
  <c r="S33" i="68" s="1"/>
  <c r="F44" i="68"/>
  <c r="T33" i="68" s="1"/>
  <c r="G44" i="68"/>
  <c r="U33" i="68" s="1"/>
  <c r="H44" i="68"/>
  <c r="V33" i="68" s="1"/>
  <c r="I44" i="68"/>
  <c r="W33" i="68" s="1"/>
  <c r="J44" i="68"/>
  <c r="X33" i="68" s="1"/>
  <c r="K44" i="68"/>
  <c r="Y33" i="68" s="1"/>
  <c r="L44" i="68"/>
  <c r="Z33" i="68" s="1"/>
  <c r="D45" i="68"/>
  <c r="E45" i="68"/>
  <c r="F45" i="68"/>
  <c r="G45" i="68"/>
  <c r="H45" i="68"/>
  <c r="I45" i="68"/>
  <c r="J45" i="68"/>
  <c r="K45" i="68"/>
  <c r="L45" i="68"/>
  <c r="D46" i="68"/>
  <c r="E46" i="68"/>
  <c r="F46" i="68"/>
  <c r="G46" i="68"/>
  <c r="H46" i="68"/>
  <c r="I46" i="68"/>
  <c r="J46" i="68"/>
  <c r="K46" i="68"/>
  <c r="L46" i="68"/>
  <c r="E33" i="68"/>
  <c r="F33" i="68"/>
  <c r="G33" i="68"/>
  <c r="H33" i="68"/>
  <c r="I33" i="68"/>
  <c r="J33" i="68"/>
  <c r="K33" i="68"/>
  <c r="L33" i="68"/>
  <c r="D33" i="68"/>
  <c r="D9" i="68"/>
  <c r="R12" i="68" s="1"/>
  <c r="E9" i="68"/>
  <c r="S12" i="68" s="1"/>
  <c r="F9" i="68"/>
  <c r="T12" i="68" s="1"/>
  <c r="G9" i="68"/>
  <c r="U12" i="68" s="1"/>
  <c r="H9" i="68"/>
  <c r="V12" i="68" s="1"/>
  <c r="I9" i="68"/>
  <c r="W12" i="68" s="1"/>
  <c r="J9" i="68"/>
  <c r="X12" i="68" s="1"/>
  <c r="K9" i="68"/>
  <c r="Y12" i="68" s="1"/>
  <c r="L9" i="68"/>
  <c r="Z12" i="68" s="1"/>
  <c r="D10" i="68"/>
  <c r="E10" i="68"/>
  <c r="F10" i="68"/>
  <c r="G10" i="68"/>
  <c r="H10" i="68"/>
  <c r="I10" i="68"/>
  <c r="J10" i="68"/>
  <c r="K10" i="68"/>
  <c r="L10" i="68"/>
  <c r="D11" i="68"/>
  <c r="R9" i="68" s="1"/>
  <c r="E11" i="68"/>
  <c r="S9" i="68" s="1"/>
  <c r="F11" i="68"/>
  <c r="T9" i="68" s="1"/>
  <c r="G11" i="68"/>
  <c r="U9" i="68" s="1"/>
  <c r="H11" i="68"/>
  <c r="V9" i="68" s="1"/>
  <c r="I11" i="68"/>
  <c r="W9" i="68" s="1"/>
  <c r="J11" i="68"/>
  <c r="X9" i="68" s="1"/>
  <c r="K11" i="68"/>
  <c r="Y9" i="68" s="1"/>
  <c r="L11" i="68"/>
  <c r="Z9" i="68" s="1"/>
  <c r="D12" i="68"/>
  <c r="E12" i="68"/>
  <c r="F12" i="68"/>
  <c r="G12" i="68"/>
  <c r="H12" i="68"/>
  <c r="I12" i="68"/>
  <c r="J12" i="68"/>
  <c r="K12" i="68"/>
  <c r="L12" i="68"/>
  <c r="D13" i="68"/>
  <c r="E13" i="68"/>
  <c r="F13" i="68"/>
  <c r="G13" i="68"/>
  <c r="H13" i="68"/>
  <c r="I13" i="68"/>
  <c r="J13" i="68"/>
  <c r="K13" i="68"/>
  <c r="L13" i="68"/>
  <c r="D14" i="68"/>
  <c r="R10" i="68" s="1"/>
  <c r="E14" i="68"/>
  <c r="S10" i="68" s="1"/>
  <c r="F14" i="68"/>
  <c r="T10" i="68" s="1"/>
  <c r="G14" i="68"/>
  <c r="U10" i="68" s="1"/>
  <c r="H14" i="68"/>
  <c r="V10" i="68" s="1"/>
  <c r="I14" i="68"/>
  <c r="W10" i="68" s="1"/>
  <c r="J14" i="68"/>
  <c r="X10" i="68" s="1"/>
  <c r="K14" i="68"/>
  <c r="Y10" i="68" s="1"/>
  <c r="L14" i="68"/>
  <c r="Z10" i="68" s="1"/>
  <c r="D15" i="68"/>
  <c r="E15" i="68"/>
  <c r="F15" i="68"/>
  <c r="G15" i="68"/>
  <c r="H15" i="68"/>
  <c r="I15" i="68"/>
  <c r="J15" i="68"/>
  <c r="K15" i="68"/>
  <c r="L15" i="68"/>
  <c r="D16" i="68"/>
  <c r="E16" i="68"/>
  <c r="F16" i="68"/>
  <c r="G16" i="68"/>
  <c r="H16" i="68"/>
  <c r="I16" i="68"/>
  <c r="J16" i="68"/>
  <c r="K16" i="68"/>
  <c r="L16" i="68"/>
  <c r="D17" i="68"/>
  <c r="E17" i="68"/>
  <c r="F17" i="68"/>
  <c r="G17" i="68"/>
  <c r="H17" i="68"/>
  <c r="I17" i="68"/>
  <c r="J17" i="68"/>
  <c r="K17" i="68"/>
  <c r="L17" i="68"/>
  <c r="D18" i="68"/>
  <c r="R13" i="68" s="1"/>
  <c r="E18" i="68"/>
  <c r="S13" i="68" s="1"/>
  <c r="F18" i="68"/>
  <c r="T13" i="68" s="1"/>
  <c r="G18" i="68"/>
  <c r="U13" i="68" s="1"/>
  <c r="H18" i="68"/>
  <c r="V13" i="68" s="1"/>
  <c r="I18" i="68"/>
  <c r="W13" i="68" s="1"/>
  <c r="J18" i="68"/>
  <c r="X13" i="68" s="1"/>
  <c r="K18" i="68"/>
  <c r="Y13" i="68" s="1"/>
  <c r="L18" i="68"/>
  <c r="Z13" i="68" s="1"/>
  <c r="D19" i="68"/>
  <c r="E19" i="68"/>
  <c r="F19" i="68"/>
  <c r="G19" i="68"/>
  <c r="H19" i="68"/>
  <c r="I19" i="68"/>
  <c r="J19" i="68"/>
  <c r="K19" i="68"/>
  <c r="L19" i="68"/>
  <c r="D20" i="68"/>
  <c r="E20" i="68"/>
  <c r="F20" i="68"/>
  <c r="G20" i="68"/>
  <c r="H20" i="68"/>
  <c r="I20" i="68"/>
  <c r="J20" i="68"/>
  <c r="K20" i="68"/>
  <c r="L20" i="68"/>
  <c r="D21" i="68"/>
  <c r="E21" i="68"/>
  <c r="F21" i="68"/>
  <c r="G21" i="68"/>
  <c r="H21" i="68"/>
  <c r="I21" i="68"/>
  <c r="J21" i="68"/>
  <c r="K21" i="68"/>
  <c r="L21" i="68"/>
  <c r="D22" i="68"/>
  <c r="E22" i="68"/>
  <c r="F22" i="68"/>
  <c r="G22" i="68"/>
  <c r="H22" i="68"/>
  <c r="I22" i="68"/>
  <c r="J22" i="68"/>
  <c r="K22" i="68"/>
  <c r="L22" i="68"/>
  <c r="D23" i="68"/>
  <c r="R8" i="68" s="1"/>
  <c r="E23" i="68"/>
  <c r="S8" i="68" s="1"/>
  <c r="F23" i="68"/>
  <c r="T8" i="68" s="1"/>
  <c r="G23" i="68"/>
  <c r="U8" i="68" s="1"/>
  <c r="H23" i="68"/>
  <c r="V8" i="68" s="1"/>
  <c r="I23" i="68"/>
  <c r="W8" i="68" s="1"/>
  <c r="J23" i="68"/>
  <c r="X8" i="68" s="1"/>
  <c r="K23" i="68"/>
  <c r="Y8" i="68" s="1"/>
  <c r="L23" i="68"/>
  <c r="Z8" i="68" s="1"/>
  <c r="D24" i="68"/>
  <c r="E24" i="68"/>
  <c r="F24" i="68"/>
  <c r="G24" i="68"/>
  <c r="H24" i="68"/>
  <c r="I24" i="68"/>
  <c r="J24" i="68"/>
  <c r="K24" i="68"/>
  <c r="L24" i="68"/>
  <c r="D25" i="68"/>
  <c r="E25" i="68"/>
  <c r="F25" i="68"/>
  <c r="G25" i="68"/>
  <c r="H25" i="68"/>
  <c r="I25" i="68"/>
  <c r="J25" i="68"/>
  <c r="K25" i="68"/>
  <c r="L25" i="68"/>
  <c r="D26" i="68"/>
  <c r="E26" i="68"/>
  <c r="F26" i="68"/>
  <c r="G26" i="68"/>
  <c r="H26" i="68"/>
  <c r="I26" i="68"/>
  <c r="J26" i="68"/>
  <c r="K26" i="68"/>
  <c r="L26" i="68"/>
  <c r="D27" i="68"/>
  <c r="E27" i="68"/>
  <c r="F27" i="68"/>
  <c r="G27" i="68"/>
  <c r="H27" i="68"/>
  <c r="I27" i="68"/>
  <c r="J27" i="68"/>
  <c r="K27" i="68"/>
  <c r="L27" i="68"/>
  <c r="E8" i="68"/>
  <c r="F8" i="68"/>
  <c r="G8" i="68"/>
  <c r="H8" i="68"/>
  <c r="I8" i="68"/>
  <c r="J8" i="68"/>
  <c r="K8" i="68"/>
  <c r="L8" i="68"/>
  <c r="D8" i="68"/>
  <c r="X11" i="68" l="1"/>
  <c r="X14" i="68" s="1"/>
  <c r="Y11" i="68"/>
  <c r="Y14" i="68" s="1"/>
  <c r="T11" i="68"/>
  <c r="T14" i="68" s="1"/>
  <c r="R11" i="68"/>
  <c r="R14" i="68" s="1"/>
  <c r="W11" i="68"/>
  <c r="W14" i="68" s="1"/>
  <c r="S11" i="68"/>
  <c r="S14" i="68" s="1"/>
  <c r="U11" i="68"/>
  <c r="U14" i="68" s="1"/>
  <c r="Z11" i="68"/>
  <c r="Z14" i="68" s="1"/>
  <c r="V11" i="68"/>
  <c r="V14" i="68" s="1"/>
  <c r="Y36" i="68"/>
  <c r="Y39" i="68" s="1"/>
  <c r="V36" i="68"/>
  <c r="V39" i="68" s="1"/>
  <c r="U36" i="68"/>
  <c r="U39" i="68" s="1"/>
  <c r="T36" i="68"/>
  <c r="T39" i="68" s="1"/>
  <c r="R36" i="68"/>
  <c r="R39" i="68" s="1"/>
  <c r="Z36" i="68"/>
  <c r="Z39" i="68" s="1"/>
  <c r="X36" i="68"/>
  <c r="X39" i="68" s="1"/>
  <c r="W36" i="68"/>
  <c r="W39" i="68" s="1"/>
  <c r="S36" i="68"/>
  <c r="S39" i="68" s="1"/>
</calcChain>
</file>

<file path=xl/sharedStrings.xml><?xml version="1.0" encoding="utf-8"?>
<sst xmlns="http://schemas.openxmlformats.org/spreadsheetml/2006/main" count="2728" uniqueCount="116">
  <si>
    <t>Market Prices</t>
  </si>
  <si>
    <t>Henry Hub Gas Price ($/MMBtu)</t>
  </si>
  <si>
    <t>Basis Differential ($/MMBtu)</t>
  </si>
  <si>
    <t>Delivered Gas Price ($/MMBtu)</t>
  </si>
  <si>
    <t>Implied Heat Rate (Btu/kWh)</t>
  </si>
  <si>
    <t>Realized Coal Price ($/MMBtu)</t>
  </si>
  <si>
    <t>CO2 Price ($/ton)</t>
  </si>
  <si>
    <t>Capacity Factors</t>
  </si>
  <si>
    <t>US</t>
  </si>
  <si>
    <t>Combined Cycle (Gas)</t>
  </si>
  <si>
    <t>Combustion Turbine (Gas)</t>
  </si>
  <si>
    <t>Coal (Conventional)</t>
  </si>
  <si>
    <t>Oil/Gas Steam</t>
  </si>
  <si>
    <t>Nuclear</t>
  </si>
  <si>
    <t>Hydro</t>
  </si>
  <si>
    <t>Wind</t>
  </si>
  <si>
    <t>Biomass</t>
  </si>
  <si>
    <t>Demand Response</t>
  </si>
  <si>
    <t>Energy Efficiency</t>
  </si>
  <si>
    <t>Other Renewables</t>
  </si>
  <si>
    <t>Other Non-renewables</t>
  </si>
  <si>
    <t>Total</t>
  </si>
  <si>
    <t>Note: PJM does not include Duke. Southeast includes Southern Company, TVA, and Entergy.</t>
  </si>
  <si>
    <t>Generation</t>
  </si>
  <si>
    <t>TWh</t>
  </si>
  <si>
    <t>Capacity</t>
  </si>
  <si>
    <t>GW</t>
  </si>
  <si>
    <t>Unplanned Builds</t>
  </si>
  <si>
    <t>Total Retirements</t>
  </si>
  <si>
    <t>Other</t>
  </si>
  <si>
    <t>Solar</t>
  </si>
  <si>
    <t>NRDC FRCC</t>
  </si>
  <si>
    <t>NRDC ISONE</t>
  </si>
  <si>
    <t>NRDC MISO</t>
  </si>
  <si>
    <t>NRDC NYISO</t>
  </si>
  <si>
    <t>NRDC PNW</t>
  </si>
  <si>
    <t>NRDC SERCC</t>
  </si>
  <si>
    <t>NRDC SERCD</t>
  </si>
  <si>
    <t>NRDC SERCG</t>
  </si>
  <si>
    <t>NRDC SERCSE</t>
  </si>
  <si>
    <t>CO2</t>
  </si>
  <si>
    <t>Coal Conventional</t>
  </si>
  <si>
    <t>Total  Builds</t>
  </si>
  <si>
    <t>SO2</t>
  </si>
  <si>
    <t>Emissions</t>
  </si>
  <si>
    <t>NOx</t>
  </si>
  <si>
    <t>CCS</t>
  </si>
  <si>
    <t>DSI</t>
  </si>
  <si>
    <t>FGD</t>
  </si>
  <si>
    <t>ACI</t>
  </si>
  <si>
    <t>Emissions (CO2) by type</t>
  </si>
  <si>
    <t>Existing Coal</t>
  </si>
  <si>
    <t>Existing CC</t>
  </si>
  <si>
    <t>Existing CT</t>
  </si>
  <si>
    <t>New CC</t>
  </si>
  <si>
    <t>New CT</t>
  </si>
  <si>
    <t>Coal Retirements by Age</t>
  </si>
  <si>
    <t>All Retire Coal</t>
  </si>
  <si>
    <t>Age 50 And Over Retire Coal</t>
  </si>
  <si>
    <t>Under Age 50 Retire Coal</t>
  </si>
  <si>
    <t>SCR</t>
  </si>
  <si>
    <t>SNCR</t>
  </si>
  <si>
    <t>ESP Upgrade</t>
  </si>
  <si>
    <t>Cooling Towers (Coal)</t>
  </si>
  <si>
    <t>Cooling Towers (O/G Steam)</t>
  </si>
  <si>
    <t>Cooling Towers (Comb. Cycles)</t>
  </si>
  <si>
    <t>Cooling Towers (Nuclear)</t>
  </si>
  <si>
    <t>Cooling Towers (Total)</t>
  </si>
  <si>
    <t>LSD</t>
  </si>
  <si>
    <t>FF</t>
  </si>
  <si>
    <t>Total Retrofits</t>
  </si>
  <si>
    <t>ESP</t>
  </si>
  <si>
    <t>NRDC US</t>
  </si>
  <si>
    <t>Gas Co-firing</t>
  </si>
  <si>
    <t>Biomass Co-firing</t>
  </si>
  <si>
    <t>Coal to Biomass Conversion</t>
  </si>
  <si>
    <t>Coal to Gas Conversion</t>
  </si>
  <si>
    <t>New Coal</t>
  </si>
  <si>
    <t>Unplanned Retirements</t>
  </si>
  <si>
    <t>Coal (Without CCS)</t>
  </si>
  <si>
    <t>Coal (With CCS)</t>
  </si>
  <si>
    <t>Existing</t>
  </si>
  <si>
    <t>Scrubbers</t>
  </si>
  <si>
    <t>Economic Retrofits</t>
  </si>
  <si>
    <t xml:space="preserve"> </t>
  </si>
  <si>
    <t>Combined Cycle (Gas + CCS)</t>
  </si>
  <si>
    <t>Incremental GW</t>
  </si>
  <si>
    <t>Thous. Short Tons</t>
  </si>
  <si>
    <t>$000 000</t>
  </si>
  <si>
    <t>Generation Mix</t>
  </si>
  <si>
    <t>Capacity Mix</t>
  </si>
  <si>
    <t>Cumulative Capacity Additions</t>
  </si>
  <si>
    <t>Cumulative GW</t>
  </si>
  <si>
    <t>Total System Costs (Millions$)</t>
  </si>
  <si>
    <t>Henry Hub Price</t>
  </si>
  <si>
    <t>Henry Hub Price:</t>
  </si>
  <si>
    <t>2012$/MMBTu</t>
  </si>
  <si>
    <t>National CO2 Price</t>
  </si>
  <si>
    <t>[$/Ton]</t>
  </si>
  <si>
    <t>Coal</t>
  </si>
  <si>
    <t>Gas</t>
  </si>
  <si>
    <t>Gas (With CCS)</t>
  </si>
  <si>
    <t>Renewables and Other</t>
  </si>
  <si>
    <t>Coal Retirements (Cumulative)</t>
  </si>
  <si>
    <t>NRDC PJM</t>
  </si>
  <si>
    <t>NRDC ERCOT + SPP</t>
  </si>
  <si>
    <t>NRDC CA + OTHERWES</t>
  </si>
  <si>
    <t>EE Participant</t>
  </si>
  <si>
    <t>Incremental System Cost</t>
  </si>
  <si>
    <t>Incremental Fuel Cost</t>
  </si>
  <si>
    <t>Incremental O&amp;M Costs</t>
  </si>
  <si>
    <t>Difference from Base Case</t>
  </si>
  <si>
    <t>Incremental Levelized Capital Cost</t>
  </si>
  <si>
    <t>Firm Price, All-hours ($/MWh) Change from Reference</t>
  </si>
  <si>
    <t>Moderate Case Constrained EE</t>
  </si>
  <si>
    <t>NOTE: All prices in this workbook are given in Real 2012$.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</si>
</sst>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0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[$-409]mmm\-yy;@"/>
    <numFmt numFmtId="169" formatCode="_(* #,##0.0_);_(* \(#,##0.0\);_(* &quot;-&quot;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theme="0" tint="-0.249977111117893"/>
      <name val="Calibri"/>
      <family val="2"/>
      <scheme val="minor"/>
    </font>
    <font>
      <b/>
      <i/>
      <sz val="11"/>
      <color theme="0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ahoma"/>
      <family val="2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64" fontId="4" fillId="0" borderId="0">
      <alignment horizontal="left" wrapText="1"/>
    </xf>
    <xf numFmtId="0" fontId="4" fillId="0" borderId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168" fontId="1" fillId="6" borderId="0" applyNumberFormat="0" applyBorder="0" applyAlignment="0" applyProtection="0"/>
    <xf numFmtId="168" fontId="10" fillId="5" borderId="0" applyNumberFormat="0" applyBorder="0" applyAlignment="0" applyProtection="0"/>
    <xf numFmtId="168" fontId="10" fillId="7" borderId="0" applyNumberFormat="0" applyBorder="0" applyAlignment="0" applyProtection="0"/>
    <xf numFmtId="168" fontId="10" fillId="4" borderId="0" applyNumberFormat="0" applyBorder="0" applyAlignment="0" applyProtection="0"/>
    <xf numFmtId="0" fontId="18" fillId="0" borderId="0"/>
    <xf numFmtId="0" fontId="1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9" fillId="0" borderId="0"/>
    <xf numFmtId="0" fontId="1" fillId="0" borderId="0"/>
    <xf numFmtId="9" fontId="4" fillId="0" borderId="0" applyFont="0" applyFill="0" applyBorder="0" applyAlignment="0" applyProtection="0"/>
  </cellStyleXfs>
  <cellXfs count="169">
    <xf numFmtId="0" fontId="0" fillId="0" borderId="0" xfId="0"/>
    <xf numFmtId="9" fontId="0" fillId="2" borderId="2" xfId="2" applyFont="1" applyFill="1" applyBorder="1"/>
    <xf numFmtId="9" fontId="2" fillId="2" borderId="3" xfId="2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/>
    <xf numFmtId="0" fontId="6" fillId="2" borderId="0" xfId="0" applyFont="1" applyFill="1"/>
    <xf numFmtId="0" fontId="5" fillId="2" borderId="0" xfId="0" applyFont="1" applyFill="1" applyAlignment="1">
      <alignment horizontal="right"/>
    </xf>
    <xf numFmtId="165" fontId="2" fillId="2" borderId="0" xfId="0" applyNumberFormat="1" applyFont="1" applyFill="1"/>
    <xf numFmtId="166" fontId="0" fillId="2" borderId="0" xfId="1" applyNumberFormat="1" applyFont="1" applyFill="1" applyBorder="1" applyAlignment="1">
      <alignment horizontal="right"/>
    </xf>
    <xf numFmtId="0" fontId="9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left" vertical="center"/>
    </xf>
    <xf numFmtId="0" fontId="5" fillId="2" borderId="0" xfId="0" applyFont="1" applyFill="1"/>
    <xf numFmtId="0" fontId="6" fillId="2" borderId="0" xfId="0" applyFont="1" applyFill="1"/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0" fillId="2" borderId="0" xfId="0" applyFill="1" applyAlignment="1">
      <alignment vertical="center"/>
    </xf>
    <xf numFmtId="1" fontId="0" fillId="2" borderId="2" xfId="1" applyNumberFormat="1" applyFont="1" applyFill="1" applyBorder="1"/>
    <xf numFmtId="1" fontId="2" fillId="2" borderId="3" xfId="1" applyNumberFormat="1" applyFont="1" applyFill="1" applyBorder="1"/>
    <xf numFmtId="165" fontId="0" fillId="2" borderId="5" xfId="0" applyNumberFormat="1" applyFill="1" applyBorder="1"/>
    <xf numFmtId="1" fontId="0" fillId="2" borderId="0" xfId="0" applyNumberFormat="1" applyFill="1" applyBorder="1"/>
    <xf numFmtId="166" fontId="2" fillId="2" borderId="0" xfId="1" applyNumberFormat="1" applyFont="1" applyFill="1" applyBorder="1" applyAlignment="1">
      <alignment horizontal="right"/>
    </xf>
    <xf numFmtId="0" fontId="0" fillId="0" borderId="0" xfId="0"/>
    <xf numFmtId="0" fontId="0" fillId="2" borderId="2" xfId="0" applyFont="1" applyFill="1" applyBorder="1"/>
    <xf numFmtId="0" fontId="0" fillId="2" borderId="0" xfId="0" applyFont="1" applyFill="1" applyBorder="1"/>
    <xf numFmtId="0" fontId="0" fillId="2" borderId="3" xfId="0" quotePrefix="1" applyFont="1" applyFill="1" applyBorder="1"/>
    <xf numFmtId="0" fontId="2" fillId="2" borderId="0" xfId="0" applyFont="1" applyFill="1"/>
    <xf numFmtId="0" fontId="2" fillId="2" borderId="2" xfId="0" applyFont="1" applyFill="1" applyBorder="1"/>
    <xf numFmtId="3" fontId="0" fillId="2" borderId="2" xfId="0" applyNumberFormat="1" applyFont="1" applyFill="1" applyBorder="1"/>
    <xf numFmtId="3" fontId="0" fillId="2" borderId="0" xfId="0" applyNumberFormat="1" applyFont="1" applyFill="1" applyBorder="1"/>
    <xf numFmtId="167" fontId="0" fillId="2" borderId="5" xfId="1" applyNumberFormat="1" applyFont="1" applyFill="1" applyBorder="1"/>
    <xf numFmtId="0" fontId="0" fillId="2" borderId="0" xfId="0" applyFont="1" applyFill="1"/>
    <xf numFmtId="0" fontId="0" fillId="2" borderId="4" xfId="0" applyFill="1" applyBorder="1"/>
    <xf numFmtId="167" fontId="0" fillId="2" borderId="0" xfId="1" applyNumberFormat="1" applyFont="1" applyFill="1" applyBorder="1"/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/>
    <xf numFmtId="167" fontId="0" fillId="2" borderId="9" xfId="1" applyNumberFormat="1" applyFont="1" applyFill="1" applyBorder="1"/>
    <xf numFmtId="0" fontId="0" fillId="2" borderId="11" xfId="0" applyFont="1" applyFill="1" applyBorder="1"/>
    <xf numFmtId="0" fontId="2" fillId="2" borderId="6" xfId="0" applyFont="1" applyFill="1" applyBorder="1"/>
    <xf numFmtId="167" fontId="2" fillId="2" borderId="6" xfId="1" applyNumberFormat="1" applyFont="1" applyFill="1" applyBorder="1"/>
    <xf numFmtId="167" fontId="2" fillId="2" borderId="13" xfId="1" applyNumberFormat="1" applyFont="1" applyFill="1" applyBorder="1"/>
    <xf numFmtId="0" fontId="10" fillId="2" borderId="4" xfId="0" applyFont="1" applyFill="1" applyBorder="1"/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3" xfId="0" applyFill="1" applyBorder="1"/>
    <xf numFmtId="14" fontId="7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0" fillId="2" borderId="2" xfId="0" applyFill="1" applyBorder="1"/>
    <xf numFmtId="0" fontId="0" fillId="2" borderId="3" xfId="0" applyFont="1" applyFill="1" applyBorder="1"/>
    <xf numFmtId="0" fontId="0" fillId="2" borderId="0" xfId="0" applyFill="1" applyBorder="1" applyAlignment="1">
      <alignment horizontal="left" indent="1"/>
    </xf>
    <xf numFmtId="166" fontId="0" fillId="2" borderId="2" xfId="1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2" fillId="2" borderId="1" xfId="0" applyFont="1" applyFill="1" applyBorder="1" applyAlignment="1">
      <alignment vertical="center"/>
    </xf>
    <xf numFmtId="2" fontId="0" fillId="2" borderId="0" xfId="0" applyNumberFormat="1" applyFill="1" applyBorder="1"/>
    <xf numFmtId="165" fontId="0" fillId="2" borderId="6" xfId="0" applyNumberFormat="1" applyFill="1" applyBorder="1"/>
    <xf numFmtId="166" fontId="0" fillId="2" borderId="3" xfId="1" applyNumberFormat="1" applyFont="1" applyFill="1" applyBorder="1"/>
    <xf numFmtId="0" fontId="10" fillId="2" borderId="0" xfId="0" applyFont="1" applyFill="1"/>
    <xf numFmtId="0" fontId="13" fillId="2" borderId="0" xfId="0" applyFont="1" applyFill="1" applyAlignment="1">
      <alignment horizontal="left"/>
    </xf>
    <xf numFmtId="166" fontId="0" fillId="2" borderId="2" xfId="1" applyNumberFormat="1" applyFont="1" applyFill="1" applyBorder="1" applyAlignment="1">
      <alignment horizontal="center"/>
    </xf>
    <xf numFmtId="166" fontId="0" fillId="2" borderId="0" xfId="1" applyNumberFormat="1" applyFont="1" applyFill="1" applyBorder="1" applyAlignment="1">
      <alignment horizontal="center"/>
    </xf>
    <xf numFmtId="166" fontId="2" fillId="2" borderId="3" xfId="1" applyNumberFormat="1" applyFont="1" applyFill="1" applyBorder="1" applyAlignment="1">
      <alignment horizontal="center"/>
    </xf>
    <xf numFmtId="167" fontId="0" fillId="2" borderId="0" xfId="0" applyNumberFormat="1" applyFill="1"/>
    <xf numFmtId="9" fontId="0" fillId="2" borderId="0" xfId="2" applyFont="1" applyFill="1"/>
    <xf numFmtId="43" fontId="0" fillId="2" borderId="0" xfId="0" applyNumberFormat="1" applyFill="1"/>
    <xf numFmtId="9" fontId="2" fillId="2" borderId="0" xfId="2" applyFont="1" applyFill="1"/>
    <xf numFmtId="1" fontId="0" fillId="2" borderId="0" xfId="1" applyNumberFormat="1" applyFont="1" applyFill="1" applyBorder="1"/>
    <xf numFmtId="0" fontId="5" fillId="2" borderId="0" xfId="0" applyFont="1" applyFill="1"/>
    <xf numFmtId="0" fontId="14" fillId="2" borderId="0" xfId="0" applyFont="1" applyFill="1" applyBorder="1" applyAlignment="1">
      <alignment horizontal="left" indent="1"/>
    </xf>
    <xf numFmtId="9" fontId="0" fillId="2" borderId="0" xfId="2" applyFont="1" applyFill="1" applyBorder="1"/>
    <xf numFmtId="0" fontId="0" fillId="2" borderId="6" xfId="0" applyFill="1" applyBorder="1"/>
    <xf numFmtId="0" fontId="2" fillId="2" borderId="0" xfId="0" applyFont="1" applyFill="1" applyBorder="1"/>
    <xf numFmtId="0" fontId="2" fillId="2" borderId="3" xfId="0" applyFont="1" applyFill="1" applyBorder="1"/>
    <xf numFmtId="0" fontId="2" fillId="2" borderId="5" xfId="0" applyFont="1" applyFill="1" applyBorder="1" applyAlignment="1">
      <alignment vertical="center"/>
    </xf>
    <xf numFmtId="0" fontId="0" fillId="2" borderId="5" xfId="0" applyFill="1" applyBorder="1"/>
    <xf numFmtId="14" fontId="7" fillId="2" borderId="0" xfId="0" applyNumberFormat="1" applyFont="1" applyFill="1" applyAlignment="1">
      <alignment horizontal="left"/>
    </xf>
    <xf numFmtId="0" fontId="7" fillId="2" borderId="0" xfId="0" applyFont="1" applyFill="1"/>
    <xf numFmtId="1" fontId="0" fillId="2" borderId="0" xfId="0" applyNumberFormat="1" applyFill="1"/>
    <xf numFmtId="0" fontId="0" fillId="2" borderId="0" xfId="0" applyFill="1"/>
    <xf numFmtId="0" fontId="0" fillId="2" borderId="0" xfId="0" applyFill="1" applyBorder="1"/>
    <xf numFmtId="166" fontId="0" fillId="2" borderId="0" xfId="1" applyNumberFormat="1" applyFont="1" applyFill="1" applyBorder="1"/>
    <xf numFmtId="0" fontId="15" fillId="2" borderId="0" xfId="0" applyFont="1" applyFill="1" applyBorder="1"/>
    <xf numFmtId="0" fontId="15" fillId="2" borderId="3" xfId="0" applyFont="1" applyFill="1" applyBorder="1"/>
    <xf numFmtId="167" fontId="0" fillId="2" borderId="0" xfId="1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vertical="center"/>
    </xf>
    <xf numFmtId="0" fontId="10" fillId="2" borderId="3" xfId="0" applyFont="1" applyFill="1" applyBorder="1"/>
    <xf numFmtId="165" fontId="2" fillId="2" borderId="0" xfId="0" applyNumberFormat="1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167" fontId="0" fillId="2" borderId="12" xfId="1" applyNumberFormat="1" applyFont="1" applyFill="1" applyBorder="1"/>
    <xf numFmtId="0" fontId="16" fillId="2" borderId="0" xfId="0" applyFont="1" applyFill="1"/>
    <xf numFmtId="0" fontId="2" fillId="2" borderId="5" xfId="0" applyFont="1" applyFill="1" applyBorder="1" applyAlignment="1">
      <alignment horizontal="center" vertical="center"/>
    </xf>
    <xf numFmtId="3" fontId="0" fillId="2" borderId="0" xfId="0" applyNumberFormat="1" applyFill="1" applyAlignment="1">
      <alignment horizontal="left"/>
    </xf>
    <xf numFmtId="0" fontId="2" fillId="2" borderId="12" xfId="0" applyFont="1" applyFill="1" applyBorder="1" applyAlignment="1">
      <alignment horizontal="center" vertical="center"/>
    </xf>
    <xf numFmtId="43" fontId="17" fillId="2" borderId="2" xfId="1" applyNumberFormat="1" applyFont="1" applyFill="1" applyBorder="1" applyAlignment="1">
      <alignment horizontal="right"/>
    </xf>
    <xf numFmtId="43" fontId="17" fillId="2" borderId="0" xfId="1" applyNumberFormat="1" applyFont="1" applyFill="1" applyBorder="1" applyAlignment="1">
      <alignment horizontal="right"/>
    </xf>
    <xf numFmtId="43" fontId="7" fillId="2" borderId="0" xfId="1" applyNumberFormat="1" applyFont="1" applyFill="1" applyBorder="1" applyAlignment="1">
      <alignment horizontal="right"/>
    </xf>
    <xf numFmtId="43" fontId="17" fillId="2" borderId="0" xfId="0" applyNumberFormat="1" applyFont="1" applyFill="1" applyAlignment="1">
      <alignment horizontal="right"/>
    </xf>
    <xf numFmtId="165" fontId="0" fillId="2" borderId="0" xfId="0" applyNumberFormat="1" applyFill="1" applyBorder="1"/>
    <xf numFmtId="166" fontId="0" fillId="2" borderId="15" xfId="1" applyNumberFormat="1" applyFont="1" applyFill="1" applyBorder="1"/>
    <xf numFmtId="0" fontId="0" fillId="2" borderId="0" xfId="0" applyFill="1" applyAlignment="1">
      <alignment horizontal="left" indent="1"/>
    </xf>
    <xf numFmtId="167" fontId="0" fillId="2" borderId="2" xfId="1" applyNumberFormat="1" applyFont="1" applyFill="1" applyBorder="1" applyAlignment="1">
      <alignment horizontal="right"/>
    </xf>
    <xf numFmtId="167" fontId="0" fillId="2" borderId="0" xfId="1" applyNumberFormat="1" applyFont="1" applyFill="1" applyBorder="1" applyAlignment="1">
      <alignment horizontal="right"/>
    </xf>
    <xf numFmtId="0" fontId="2" fillId="2" borderId="14" xfId="0" applyFont="1" applyFill="1" applyBorder="1" applyAlignment="1">
      <alignment vertical="center"/>
    </xf>
    <xf numFmtId="167" fontId="0" fillId="2" borderId="15" xfId="1" applyNumberFormat="1" applyFont="1" applyFill="1" applyBorder="1"/>
    <xf numFmtId="167" fontId="0" fillId="2" borderId="15" xfId="1" applyNumberFormat="1" applyFont="1" applyFill="1" applyBorder="1" applyAlignment="1">
      <alignment horizontal="right"/>
    </xf>
    <xf numFmtId="167" fontId="0" fillId="2" borderId="17" xfId="1" applyNumberFormat="1" applyFont="1" applyFill="1" applyBorder="1" applyAlignment="1">
      <alignment horizontal="right"/>
    </xf>
    <xf numFmtId="167" fontId="0" fillId="2" borderId="15" xfId="1" applyNumberFormat="1" applyFont="1" applyFill="1" applyBorder="1" applyAlignment="1">
      <alignment horizontal="center"/>
    </xf>
    <xf numFmtId="166" fontId="0" fillId="2" borderId="17" xfId="1" applyNumberFormat="1" applyFont="1" applyFill="1" applyBorder="1" applyAlignment="1">
      <alignment horizontal="right"/>
    </xf>
    <xf numFmtId="166" fontId="0" fillId="2" borderId="15" xfId="1" applyNumberFormat="1" applyFont="1" applyFill="1" applyBorder="1" applyAlignment="1">
      <alignment horizontal="center"/>
    </xf>
    <xf numFmtId="0" fontId="8" fillId="3" borderId="7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left" vertical="top"/>
    </xf>
    <xf numFmtId="0" fontId="7" fillId="2" borderId="3" xfId="0" applyFont="1" applyFill="1" applyBorder="1"/>
    <xf numFmtId="167" fontId="0" fillId="2" borderId="3" xfId="1" applyNumberFormat="1" applyFont="1" applyFill="1" applyBorder="1" applyAlignment="1">
      <alignment horizontal="center"/>
    </xf>
    <xf numFmtId="0" fontId="20" fillId="2" borderId="0" xfId="0" applyFont="1" applyFill="1"/>
    <xf numFmtId="167" fontId="1" fillId="2" borderId="8" xfId="1" applyNumberFormat="1" applyFont="1" applyFill="1" applyBorder="1" applyAlignment="1">
      <alignment horizontal="center"/>
    </xf>
    <xf numFmtId="2" fontId="0" fillId="2" borderId="2" xfId="1" applyNumberFormat="1" applyFont="1" applyFill="1" applyBorder="1"/>
    <xf numFmtId="43" fontId="0" fillId="2" borderId="2" xfId="1" applyNumberFormat="1" applyFont="1" applyFill="1" applyBorder="1" applyAlignment="1">
      <alignment horizontal="right"/>
    </xf>
    <xf numFmtId="43" fontId="0" fillId="2" borderId="0" xfId="1" applyNumberFormat="1" applyFont="1" applyFill="1" applyBorder="1" applyAlignment="1">
      <alignment horizontal="right"/>
    </xf>
    <xf numFmtId="43" fontId="2" fillId="2" borderId="0" xfId="1" applyNumberFormat="1" applyFont="1" applyFill="1" applyBorder="1" applyAlignment="1">
      <alignment horizontal="right"/>
    </xf>
    <xf numFmtId="2" fontId="0" fillId="2" borderId="3" xfId="0" applyNumberFormat="1" applyFill="1" applyBorder="1"/>
    <xf numFmtId="166" fontId="0" fillId="2" borderId="15" xfId="1" applyNumberFormat="1" applyFont="1" applyFill="1" applyBorder="1" applyAlignment="1">
      <alignment horizontal="right"/>
    </xf>
    <xf numFmtId="167" fontId="0" fillId="2" borderId="16" xfId="1" applyNumberFormat="1" applyFont="1" applyFill="1" applyBorder="1" applyAlignment="1">
      <alignment horizontal="right"/>
    </xf>
    <xf numFmtId="167" fontId="0" fillId="2" borderId="3" xfId="1" applyNumberFormat="1" applyFont="1" applyFill="1" applyBorder="1" applyAlignment="1">
      <alignment horizontal="right"/>
    </xf>
    <xf numFmtId="0" fontId="0" fillId="2" borderId="11" xfId="0" applyFill="1" applyBorder="1"/>
    <xf numFmtId="167" fontId="0" fillId="2" borderId="6" xfId="1" applyNumberFormat="1" applyFont="1" applyFill="1" applyBorder="1"/>
    <xf numFmtId="167" fontId="0" fillId="2" borderId="13" xfId="1" applyNumberFormat="1" applyFont="1" applyFill="1" applyBorder="1"/>
    <xf numFmtId="167" fontId="0" fillId="2" borderId="2" xfId="1" applyNumberFormat="1" applyFont="1" applyFill="1" applyBorder="1"/>
    <xf numFmtId="3" fontId="0" fillId="2" borderId="0" xfId="0" applyNumberFormat="1" applyFill="1"/>
    <xf numFmtId="166" fontId="0" fillId="2" borderId="16" xfId="1" applyNumberFormat="1" applyFont="1" applyFill="1" applyBorder="1"/>
    <xf numFmtId="0" fontId="8" fillId="3" borderId="7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left" vertical="top"/>
    </xf>
    <xf numFmtId="1" fontId="0" fillId="2" borderId="8" xfId="0" applyNumberFormat="1" applyFill="1" applyBorder="1"/>
    <xf numFmtId="0" fontId="7" fillId="2" borderId="8" xfId="0" applyFont="1" applyFill="1" applyBorder="1"/>
    <xf numFmtId="0" fontId="0" fillId="2" borderId="8" xfId="0" applyFont="1" applyFill="1" applyBorder="1"/>
    <xf numFmtId="167" fontId="0" fillId="2" borderId="2" xfId="1" applyNumberFormat="1" applyFont="1" applyFill="1" applyBorder="1" applyAlignment="1">
      <alignment horizontal="center"/>
    </xf>
    <xf numFmtId="43" fontId="7" fillId="2" borderId="3" xfId="1" applyNumberFormat="1" applyFont="1" applyFill="1" applyBorder="1" applyAlignment="1">
      <alignment horizontal="right"/>
    </xf>
    <xf numFmtId="43" fontId="2" fillId="2" borderId="3" xfId="1" applyNumberFormat="1" applyFont="1" applyFill="1" applyBorder="1" applyAlignment="1">
      <alignment horizontal="right"/>
    </xf>
    <xf numFmtId="14" fontId="0" fillId="2" borderId="0" xfId="0" applyNumberFormat="1" applyFill="1"/>
    <xf numFmtId="14" fontId="2" fillId="2" borderId="0" xfId="0" applyNumberFormat="1" applyFont="1" applyFill="1" applyAlignment="1">
      <alignment horizontal="left"/>
    </xf>
    <xf numFmtId="166" fontId="0" fillId="2" borderId="17" xfId="1" applyNumberFormat="1" applyFont="1" applyFill="1" applyBorder="1"/>
    <xf numFmtId="166" fontId="0" fillId="2" borderId="2" xfId="1" applyNumberFormat="1" applyFont="1" applyFill="1" applyBorder="1"/>
    <xf numFmtId="166" fontId="0" fillId="2" borderId="16" xfId="1" applyNumberFormat="1" applyFont="1" applyFill="1" applyBorder="1" applyAlignment="1">
      <alignment horizontal="right"/>
    </xf>
    <xf numFmtId="167" fontId="1" fillId="2" borderId="0" xfId="1" applyNumberFormat="1" applyFont="1" applyFill="1" applyBorder="1"/>
    <xf numFmtId="167" fontId="2" fillId="2" borderId="0" xfId="1" applyNumberFormat="1" applyFont="1" applyFill="1" applyBorder="1"/>
    <xf numFmtId="167" fontId="1" fillId="2" borderId="5" xfId="1" applyNumberFormat="1" applyFont="1" applyFill="1" applyBorder="1"/>
    <xf numFmtId="3" fontId="0" fillId="2" borderId="3" xfId="0" applyNumberFormat="1" applyFont="1" applyFill="1" applyBorder="1"/>
    <xf numFmtId="43" fontId="1" fillId="2" borderId="2" xfId="1" applyNumberFormat="1" applyFont="1" applyFill="1" applyBorder="1" applyAlignment="1">
      <alignment horizontal="right"/>
    </xf>
    <xf numFmtId="43" fontId="1" fillId="2" borderId="0" xfId="1" applyNumberFormat="1" applyFont="1" applyFill="1" applyBorder="1" applyAlignment="1">
      <alignment horizontal="right"/>
    </xf>
    <xf numFmtId="166" fontId="0" fillId="2" borderId="3" xfId="1" applyNumberFormat="1" applyFont="1" applyFill="1" applyBorder="1" applyAlignment="1">
      <alignment horizontal="center"/>
    </xf>
    <xf numFmtId="166" fontId="1" fillId="2" borderId="0" xfId="1" applyNumberFormat="1" applyFont="1" applyFill="1" applyBorder="1" applyAlignment="1">
      <alignment horizontal="center"/>
    </xf>
    <xf numFmtId="166" fontId="2" fillId="2" borderId="0" xfId="1" applyNumberFormat="1" applyFont="1" applyFill="1" applyBorder="1" applyAlignment="1">
      <alignment horizontal="center"/>
    </xf>
    <xf numFmtId="169" fontId="1" fillId="2" borderId="0" xfId="1" applyNumberFormat="1" applyFont="1" applyFill="1" applyBorder="1" applyAlignment="1">
      <alignment horizontal="center"/>
    </xf>
    <xf numFmtId="169" fontId="2" fillId="2" borderId="0" xfId="1" applyNumberFormat="1" applyFont="1" applyFill="1" applyBorder="1" applyAlignment="1">
      <alignment horizontal="center"/>
    </xf>
    <xf numFmtId="166" fontId="1" fillId="2" borderId="2" xfId="1" applyNumberFormat="1" applyFont="1" applyFill="1" applyBorder="1" applyAlignment="1">
      <alignment horizontal="center"/>
    </xf>
    <xf numFmtId="1" fontId="1" fillId="2" borderId="0" xfId="1" applyNumberFormat="1" applyFont="1" applyFill="1" applyBorder="1"/>
    <xf numFmtId="1" fontId="2" fillId="2" borderId="0" xfId="1" applyNumberFormat="1" applyFont="1" applyFill="1" applyBorder="1"/>
    <xf numFmtId="1" fontId="1" fillId="2" borderId="2" xfId="1" applyNumberFormat="1" applyFont="1" applyFill="1" applyBorder="1"/>
    <xf numFmtId="9" fontId="1" fillId="2" borderId="0" xfId="2" applyFont="1" applyFill="1" applyBorder="1"/>
    <xf numFmtId="9" fontId="2" fillId="2" borderId="0" xfId="2" applyFont="1" applyFill="1" applyBorder="1"/>
    <xf numFmtId="0" fontId="14" fillId="2" borderId="0" xfId="0" applyFont="1" applyFill="1"/>
    <xf numFmtId="0" fontId="8" fillId="3" borderId="7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left" vertical="top" wrapText="1"/>
    </xf>
  </cellXfs>
  <cellStyles count="21">
    <cellStyle name="40% - Accent3 2" xfId="8"/>
    <cellStyle name="60% - Accent2 2" xfId="9"/>
    <cellStyle name="60% - Accent3 2" xfId="10"/>
    <cellStyle name="Accent1 2" xfId="11"/>
    <cellStyle name="Comma" xfId="1" builtinId="3"/>
    <cellStyle name="Comma 2" xfId="14"/>
    <cellStyle name="Comma 3" xfId="15"/>
    <cellStyle name="Comma 4" xfId="16"/>
    <cellStyle name="Hyperlink 2" xfId="7"/>
    <cellStyle name="Normal" xfId="0" builtinId="0"/>
    <cellStyle name="Normal 2" xfId="3"/>
    <cellStyle name="Normal 2 2" xfId="6"/>
    <cellStyle name="Normal 2 2 2" xfId="17"/>
    <cellStyle name="Normal 3" xfId="5"/>
    <cellStyle name="Normal 3 2" xfId="13"/>
    <cellStyle name="Normal 3 3" xfId="18"/>
    <cellStyle name="Normal 4" xfId="12"/>
    <cellStyle name="Normal 5" xfId="19"/>
    <cellStyle name="Percent" xfId="2" builtinId="5"/>
    <cellStyle name="Percent 2" xfId="20"/>
    <cellStyle name="Style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hared\SSR\EPA302ARRA_WM_17\output\SSR_1-2_EPAv302_ARRA_05-19-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_EM\2013%20NRDC\Deliverables\A29-Run8\Results%20A29%20-%20Run%208%201021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NPV"/>
      <sheetName val="Nox policy cost Map"/>
      <sheetName val="Final Wholesale Price"/>
      <sheetName val="Create LoadShape"/>
      <sheetName val="Input - Coal Supply"/>
      <sheetName val="input - Collapse Tables"/>
      <sheetName val="Gen&amp;Cap Summary"/>
      <sheetName val="Cap_Summary"/>
      <sheetName val="Summary"/>
      <sheetName val="ToAccess"/>
      <sheetName val="state list abb"/>
      <sheetName val="NEW UNITS Table"/>
      <sheetName val="State Emissions Data"/>
      <sheetName val="Emission Rates"/>
    </sheetNames>
    <sheetDataSet>
      <sheetData sheetId="0">
        <row r="2">
          <cell r="V2" t="b">
            <v>1</v>
          </cell>
        </row>
        <row r="3">
          <cell r="V3" t="b">
            <v>1</v>
          </cell>
        </row>
        <row r="4">
          <cell r="V4" t="b">
            <v>0</v>
          </cell>
        </row>
        <row r="5">
          <cell r="V5" t="b">
            <v>0</v>
          </cell>
        </row>
        <row r="6">
          <cell r="R6">
            <v>1</v>
          </cell>
          <cell r="V6" t="b">
            <v>1</v>
          </cell>
        </row>
        <row r="7">
          <cell r="V7" t="b">
            <v>1</v>
          </cell>
        </row>
        <row r="8">
          <cell r="V8" t="b">
            <v>1</v>
          </cell>
        </row>
        <row r="13">
          <cell r="V13">
            <v>3</v>
          </cell>
        </row>
        <row r="14">
          <cell r="Q14">
            <v>2006</v>
          </cell>
        </row>
        <row r="17">
          <cell r="P17" t="str">
            <v>K:\Salvino\RunSummaryDatabases\219_Run_Summary.mdb</v>
          </cell>
        </row>
        <row r="22">
          <cell r="P22" t="str">
            <v>K:\Salvino\RunSummaryDatabases\TempStorage\</v>
          </cell>
        </row>
        <row r="28">
          <cell r="J28" t="str">
            <v xml:space="preserve">(4) List all possible fuel total types in future runs. </v>
          </cell>
        </row>
        <row r="29">
          <cell r="J29" t="str">
            <v>Only those actually in the report will be used.</v>
          </cell>
        </row>
        <row r="30">
          <cell r="J30" t="str">
            <v>Title -Fuel R</v>
          </cell>
        </row>
        <row r="31">
          <cell r="J31" t="str">
            <v>Fuel</v>
          </cell>
        </row>
        <row r="32">
          <cell r="J32" t="str">
            <v>Coal</v>
          </cell>
        </row>
        <row r="33">
          <cell r="J33" t="str">
            <v>Oil</v>
          </cell>
        </row>
        <row r="34">
          <cell r="J34" t="str">
            <v>Nuclear</v>
          </cell>
        </row>
        <row r="35">
          <cell r="J35" t="str">
            <v>Hydro</v>
          </cell>
        </row>
        <row r="36">
          <cell r="J36" t="str">
            <v>Gas</v>
          </cell>
        </row>
        <row r="37">
          <cell r="J37" t="str">
            <v>Other</v>
          </cell>
        </row>
        <row r="38">
          <cell r="J38" t="str">
            <v>None</v>
          </cell>
        </row>
        <row r="39">
          <cell r="J39" t="str">
            <v>Biomass</v>
          </cell>
        </row>
        <row r="40">
          <cell r="J40" t="str">
            <v>Orimulsion</v>
          </cell>
        </row>
        <row r="41">
          <cell r="J41" t="str">
            <v>CdnCoal</v>
          </cell>
        </row>
        <row r="42">
          <cell r="J42" t="str">
            <v>Diesel</v>
          </cell>
        </row>
        <row r="43">
          <cell r="J43" t="str">
            <v>CdnBiomass</v>
          </cell>
        </row>
      </sheetData>
      <sheetData sheetId="1">
        <row r="2">
          <cell r="E2">
            <v>2012</v>
          </cell>
        </row>
        <row r="3">
          <cell r="E3">
            <v>2035</v>
          </cell>
        </row>
        <row r="5">
          <cell r="E5" t="str">
            <v>Column Range</v>
          </cell>
          <cell r="F5" t="str">
            <v>NPV - Model</v>
          </cell>
        </row>
        <row r="6">
          <cell r="E6" t="e">
            <v>#N/A</v>
          </cell>
          <cell r="F6" t="e">
            <v>#N/A</v>
          </cell>
        </row>
      </sheetData>
      <sheetData sheetId="2"/>
      <sheetData sheetId="3"/>
      <sheetData sheetId="4">
        <row r="79">
          <cell r="A79" t="str">
            <v>aznm</v>
          </cell>
        </row>
        <row r="80">
          <cell r="A80" t="str">
            <v>ca-n</v>
          </cell>
        </row>
        <row r="81">
          <cell r="A81" t="str">
            <v>ca-s</v>
          </cell>
        </row>
        <row r="82">
          <cell r="A82" t="str">
            <v>comd</v>
          </cell>
        </row>
        <row r="83">
          <cell r="A83" t="str">
            <v>dsny</v>
          </cell>
        </row>
        <row r="84">
          <cell r="A84" t="str">
            <v>entg</v>
          </cell>
        </row>
        <row r="85">
          <cell r="A85" t="str">
            <v>erct</v>
          </cell>
        </row>
        <row r="86">
          <cell r="A86" t="str">
            <v>frcc</v>
          </cell>
        </row>
        <row r="87">
          <cell r="A87" t="str">
            <v>gway</v>
          </cell>
        </row>
        <row r="88">
          <cell r="A88" t="str">
            <v>lilc</v>
          </cell>
        </row>
        <row r="89">
          <cell r="A89" t="str">
            <v>mace</v>
          </cell>
        </row>
        <row r="90">
          <cell r="A90" t="str">
            <v>macs</v>
          </cell>
        </row>
        <row r="91">
          <cell r="A91" t="str">
            <v>macw</v>
          </cell>
        </row>
        <row r="92">
          <cell r="A92" t="str">
            <v>mecs</v>
          </cell>
        </row>
        <row r="93">
          <cell r="A93" t="str">
            <v>mro</v>
          </cell>
        </row>
        <row r="94">
          <cell r="A94" t="str">
            <v>neng</v>
          </cell>
        </row>
        <row r="95">
          <cell r="A95" t="str">
            <v>nwpe</v>
          </cell>
        </row>
        <row r="96">
          <cell r="A96" t="str">
            <v>nyc</v>
          </cell>
        </row>
        <row r="97">
          <cell r="A97" t="str">
            <v>pnw</v>
          </cell>
        </row>
        <row r="98">
          <cell r="A98" t="str">
            <v>rfco</v>
          </cell>
        </row>
        <row r="99">
          <cell r="A99" t="str">
            <v>rfcp</v>
          </cell>
        </row>
        <row r="100">
          <cell r="A100" t="str">
            <v>rmpa</v>
          </cell>
        </row>
        <row r="101">
          <cell r="A101" t="str">
            <v>snv</v>
          </cell>
        </row>
        <row r="102">
          <cell r="A102" t="str">
            <v>sou</v>
          </cell>
        </row>
        <row r="103">
          <cell r="A103" t="str">
            <v>sppn</v>
          </cell>
        </row>
        <row r="104">
          <cell r="A104" t="str">
            <v>spps</v>
          </cell>
        </row>
        <row r="105">
          <cell r="A105" t="str">
            <v>tva</v>
          </cell>
        </row>
        <row r="106">
          <cell r="A106" t="str">
            <v>tvak</v>
          </cell>
        </row>
        <row r="107">
          <cell r="A107" t="str">
            <v>upny</v>
          </cell>
        </row>
        <row r="108">
          <cell r="A108" t="str">
            <v>vaca</v>
          </cell>
        </row>
        <row r="109">
          <cell r="A109" t="str">
            <v>vapw</v>
          </cell>
        </row>
        <row r="110">
          <cell r="A110" t="str">
            <v>wums</v>
          </cell>
        </row>
      </sheetData>
      <sheetData sheetId="5">
        <row r="1">
          <cell r="A1" t="str">
            <v>IPMCoal Region</v>
          </cell>
          <cell r="B1" t="str">
            <v>Coal Region</v>
          </cell>
          <cell r="H1">
            <v>38975</v>
          </cell>
        </row>
        <row r="2">
          <cell r="A2" t="str">
            <v>AK</v>
          </cell>
          <cell r="B2" t="str">
            <v>AK</v>
          </cell>
          <cell r="G2" t="str">
            <v>SupplyRegion_CoalType</v>
          </cell>
          <cell r="H2" t="str">
            <v>MMBtu/</v>
          </cell>
        </row>
        <row r="3">
          <cell r="A3" t="str">
            <v>AL</v>
          </cell>
          <cell r="B3" t="str">
            <v>Appalachia</v>
          </cell>
          <cell r="H3" t="str">
            <v>Ton</v>
          </cell>
        </row>
        <row r="4">
          <cell r="A4" t="str">
            <v>AN</v>
          </cell>
          <cell r="B4" t="str">
            <v>Interior</v>
          </cell>
          <cell r="G4" t="str">
            <v>AK_BB</v>
          </cell>
          <cell r="H4">
            <v>24.64</v>
          </cell>
        </row>
        <row r="5">
          <cell r="A5" t="str">
            <v>AS</v>
          </cell>
          <cell r="B5" t="str">
            <v>Interior</v>
          </cell>
          <cell r="G5" t="str">
            <v>AK_SA</v>
          </cell>
          <cell r="H5">
            <v>17.63</v>
          </cell>
        </row>
        <row r="6">
          <cell r="A6" t="str">
            <v>AZ</v>
          </cell>
          <cell r="B6" t="str">
            <v>West</v>
          </cell>
          <cell r="G6" t="str">
            <v>AL_BB</v>
          </cell>
          <cell r="H6">
            <v>24.82</v>
          </cell>
        </row>
        <row r="7">
          <cell r="A7" t="str">
            <v>CG</v>
          </cell>
          <cell r="B7" t="str">
            <v>West</v>
          </cell>
          <cell r="G7" t="str">
            <v>AL_BD</v>
          </cell>
          <cell r="H7">
            <v>24.29</v>
          </cell>
        </row>
        <row r="8">
          <cell r="A8" t="str">
            <v>CR</v>
          </cell>
          <cell r="B8" t="str">
            <v>West</v>
          </cell>
          <cell r="G8" t="str">
            <v>AL_BE</v>
          </cell>
          <cell r="H8">
            <v>23.82</v>
          </cell>
        </row>
        <row r="9">
          <cell r="A9" t="str">
            <v>CS</v>
          </cell>
          <cell r="B9" t="str">
            <v>West</v>
          </cell>
          <cell r="G9" t="str">
            <v>AL_BG</v>
          </cell>
          <cell r="H9">
            <v>23.95</v>
          </cell>
        </row>
        <row r="10">
          <cell r="A10" t="str">
            <v>CU</v>
          </cell>
          <cell r="B10" t="str">
            <v>West</v>
          </cell>
          <cell r="G10" t="str">
            <v>AN_BD</v>
          </cell>
          <cell r="H10">
            <v>24.78</v>
          </cell>
        </row>
        <row r="11">
          <cell r="A11" t="str">
            <v>IL</v>
          </cell>
          <cell r="B11" t="str">
            <v>Interior</v>
          </cell>
          <cell r="G11" t="str">
            <v>AS_LE</v>
          </cell>
          <cell r="H11">
            <v>13.32</v>
          </cell>
        </row>
        <row r="12">
          <cell r="A12" t="str">
            <v>IN</v>
          </cell>
          <cell r="B12" t="str">
            <v>Interior</v>
          </cell>
          <cell r="G12" t="str">
            <v>AZ_BB</v>
          </cell>
          <cell r="H12">
            <v>24.64</v>
          </cell>
        </row>
        <row r="13">
          <cell r="A13" t="str">
            <v>KE</v>
          </cell>
          <cell r="B13" t="str">
            <v>Appalachia</v>
          </cell>
          <cell r="G13" t="str">
            <v>B1_ZB</v>
          </cell>
          <cell r="H13">
            <v>1</v>
          </cell>
        </row>
        <row r="14">
          <cell r="A14" t="str">
            <v>KS</v>
          </cell>
          <cell r="B14" t="str">
            <v>Interior</v>
          </cell>
          <cell r="G14" t="str">
            <v>B2_ZB</v>
          </cell>
          <cell r="H14">
            <v>1</v>
          </cell>
        </row>
        <row r="15">
          <cell r="A15" t="str">
            <v>KW</v>
          </cell>
          <cell r="B15" t="str">
            <v>Interior</v>
          </cell>
          <cell r="G15" t="str">
            <v>B3_ZB</v>
          </cell>
          <cell r="H15">
            <v>1</v>
          </cell>
        </row>
        <row r="16">
          <cell r="A16" t="str">
            <v>LA</v>
          </cell>
          <cell r="B16" t="str">
            <v>Interior</v>
          </cell>
          <cell r="G16" t="str">
            <v>B4_ZB</v>
          </cell>
          <cell r="H16">
            <v>1</v>
          </cell>
        </row>
        <row r="17">
          <cell r="A17" t="str">
            <v>MD</v>
          </cell>
          <cell r="B17" t="str">
            <v>Appalachia</v>
          </cell>
          <cell r="G17" t="str">
            <v>B5_ZB</v>
          </cell>
          <cell r="H17">
            <v>1</v>
          </cell>
        </row>
        <row r="18">
          <cell r="A18" t="str">
            <v>ME</v>
          </cell>
          <cell r="B18" t="str">
            <v>West</v>
          </cell>
          <cell r="G18" t="str">
            <v>B6_ZB</v>
          </cell>
          <cell r="H18">
            <v>1</v>
          </cell>
        </row>
        <row r="19">
          <cell r="A19" t="str">
            <v>MP</v>
          </cell>
          <cell r="B19" t="str">
            <v>West</v>
          </cell>
          <cell r="G19" t="str">
            <v>B7_ZB</v>
          </cell>
          <cell r="H19">
            <v>1</v>
          </cell>
        </row>
        <row r="20">
          <cell r="A20" t="str">
            <v>ND</v>
          </cell>
          <cell r="B20" t="str">
            <v>West</v>
          </cell>
          <cell r="G20" t="str">
            <v>B8_ZB</v>
          </cell>
          <cell r="H20">
            <v>1</v>
          </cell>
        </row>
        <row r="21">
          <cell r="A21" t="str">
            <v>NR</v>
          </cell>
          <cell r="B21" t="str">
            <v>West</v>
          </cell>
          <cell r="G21" t="str">
            <v>B9_ZB</v>
          </cell>
          <cell r="H21">
            <v>1</v>
          </cell>
        </row>
        <row r="22">
          <cell r="A22" t="str">
            <v>NS</v>
          </cell>
          <cell r="B22" t="str">
            <v>West</v>
          </cell>
          <cell r="G22" t="str">
            <v>BA_ZB</v>
          </cell>
          <cell r="H22">
            <v>1</v>
          </cell>
        </row>
        <row r="23">
          <cell r="A23" t="str">
            <v>OH</v>
          </cell>
          <cell r="B23" t="str">
            <v>Appalachia</v>
          </cell>
          <cell r="G23" t="str">
            <v>BB_ZB</v>
          </cell>
          <cell r="H23">
            <v>1</v>
          </cell>
        </row>
        <row r="24">
          <cell r="A24" t="str">
            <v>OK</v>
          </cell>
          <cell r="B24" t="str">
            <v>Interior</v>
          </cell>
          <cell r="G24" t="str">
            <v>BC_ZB</v>
          </cell>
          <cell r="H24">
            <v>1</v>
          </cell>
        </row>
        <row r="25">
          <cell r="A25" t="str">
            <v>PC</v>
          </cell>
          <cell r="B25" t="str">
            <v>Appalachia</v>
          </cell>
          <cell r="G25" t="str">
            <v>BD_ZB</v>
          </cell>
          <cell r="H25">
            <v>1</v>
          </cell>
        </row>
        <row r="26">
          <cell r="A26" t="str">
            <v>PW</v>
          </cell>
          <cell r="B26" t="str">
            <v>Appalachia</v>
          </cell>
          <cell r="G26" t="str">
            <v>BE_ZB</v>
          </cell>
          <cell r="H26">
            <v>1</v>
          </cell>
        </row>
        <row r="27">
          <cell r="A27" t="str">
            <v>TN</v>
          </cell>
          <cell r="B27" t="str">
            <v>Appalachia</v>
          </cell>
          <cell r="G27" t="str">
            <v>CG_BA</v>
          </cell>
          <cell r="H27">
            <v>21.49</v>
          </cell>
        </row>
        <row r="28">
          <cell r="A28" t="str">
            <v>TX</v>
          </cell>
          <cell r="B28" t="str">
            <v>Interior</v>
          </cell>
          <cell r="G28" t="str">
            <v>CG_BB</v>
          </cell>
          <cell r="H28">
            <v>22.01</v>
          </cell>
        </row>
        <row r="29">
          <cell r="A29" t="str">
            <v>UT</v>
          </cell>
          <cell r="B29" t="str">
            <v>West</v>
          </cell>
          <cell r="G29" t="str">
            <v>CR_BB</v>
          </cell>
          <cell r="H29">
            <v>22.01</v>
          </cell>
        </row>
        <row r="30">
          <cell r="A30" t="str">
            <v>VA</v>
          </cell>
          <cell r="B30" t="str">
            <v>Appalachia</v>
          </cell>
          <cell r="G30" t="str">
            <v>CS_BE</v>
          </cell>
          <cell r="H30">
            <v>25.06</v>
          </cell>
        </row>
        <row r="31">
          <cell r="A31" t="str">
            <v>WA</v>
          </cell>
          <cell r="B31" t="str">
            <v>West</v>
          </cell>
          <cell r="G31" t="str">
            <v>CU_BA</v>
          </cell>
          <cell r="H31">
            <v>23.8</v>
          </cell>
        </row>
        <row r="32">
          <cell r="A32" t="str">
            <v>WG</v>
          </cell>
          <cell r="B32" t="str">
            <v>West</v>
          </cell>
          <cell r="G32" t="str">
            <v>CU_BB</v>
          </cell>
          <cell r="H32">
            <v>23.22</v>
          </cell>
        </row>
        <row r="33">
          <cell r="A33" t="str">
            <v>WH</v>
          </cell>
          <cell r="B33" t="str">
            <v>West</v>
          </cell>
          <cell r="G33" t="str">
            <v>CU_BD</v>
          </cell>
          <cell r="H33">
            <v>23.21</v>
          </cell>
        </row>
        <row r="34">
          <cell r="A34" t="str">
            <v>WL</v>
          </cell>
          <cell r="B34" t="str">
            <v>West</v>
          </cell>
          <cell r="G34" t="str">
            <v>CU_BE</v>
          </cell>
          <cell r="H34">
            <v>25.06</v>
          </cell>
        </row>
        <row r="35">
          <cell r="A35" t="str">
            <v>WN</v>
          </cell>
          <cell r="B35" t="str">
            <v>Appalachia</v>
          </cell>
          <cell r="G35" t="str">
            <v>E1_DZ</v>
          </cell>
          <cell r="H35">
            <v>1</v>
          </cell>
        </row>
        <row r="36">
          <cell r="A36" t="str">
            <v>WS</v>
          </cell>
          <cell r="B36" t="str">
            <v>Appalachia</v>
          </cell>
          <cell r="G36" t="str">
            <v>E1_RZ</v>
          </cell>
          <cell r="H36">
            <v>1</v>
          </cell>
        </row>
        <row r="37">
          <cell r="A37" t="str">
            <v>IM</v>
          </cell>
          <cell r="B37" t="str">
            <v>Imports</v>
          </cell>
          <cell r="G37" t="str">
            <v>E2_DZ</v>
          </cell>
          <cell r="H37">
            <v>1</v>
          </cell>
        </row>
        <row r="38">
          <cell r="A38" t="str">
            <v>E1</v>
          </cell>
          <cell r="B38" t="str">
            <v>Remove</v>
          </cell>
          <cell r="G38" t="str">
            <v>E2_RZ</v>
          </cell>
          <cell r="H38">
            <v>1</v>
          </cell>
        </row>
        <row r="39">
          <cell r="A39" t="str">
            <v>E2</v>
          </cell>
          <cell r="B39" t="str">
            <v>Remove</v>
          </cell>
          <cell r="G39" t="str">
            <v>E3_DZ</v>
          </cell>
          <cell r="H39">
            <v>1</v>
          </cell>
        </row>
        <row r="40">
          <cell r="A40" t="str">
            <v>E3</v>
          </cell>
          <cell r="B40" t="str">
            <v>Remove</v>
          </cell>
          <cell r="G40" t="str">
            <v>E3_RZ</v>
          </cell>
          <cell r="H40">
            <v>1</v>
          </cell>
        </row>
        <row r="41">
          <cell r="A41" t="str">
            <v>E4</v>
          </cell>
          <cell r="B41" t="str">
            <v>Remove</v>
          </cell>
          <cell r="G41" t="str">
            <v>E4_DZ</v>
          </cell>
          <cell r="H41">
            <v>1</v>
          </cell>
        </row>
        <row r="42">
          <cell r="A42" t="str">
            <v>E5</v>
          </cell>
          <cell r="B42" t="str">
            <v>Remove</v>
          </cell>
          <cell r="G42" t="str">
            <v>E4_RZ</v>
          </cell>
          <cell r="H42">
            <v>1</v>
          </cell>
        </row>
        <row r="43">
          <cell r="A43" t="str">
            <v>E6</v>
          </cell>
          <cell r="B43" t="str">
            <v>Remove</v>
          </cell>
          <cell r="G43" t="str">
            <v>E5_DZ</v>
          </cell>
          <cell r="H43">
            <v>1</v>
          </cell>
        </row>
        <row r="44">
          <cell r="A44" t="str">
            <v>E7</v>
          </cell>
          <cell r="B44" t="str">
            <v>Remove</v>
          </cell>
          <cell r="G44" t="str">
            <v>E5_RZ</v>
          </cell>
          <cell r="H44">
            <v>1</v>
          </cell>
        </row>
        <row r="45">
          <cell r="A45" t="str">
            <v>E8</v>
          </cell>
          <cell r="B45" t="str">
            <v>Remove</v>
          </cell>
          <cell r="G45" t="str">
            <v>E6_DZ</v>
          </cell>
          <cell r="H45">
            <v>1</v>
          </cell>
        </row>
        <row r="46">
          <cell r="A46" t="str">
            <v>E9</v>
          </cell>
          <cell r="B46" t="str">
            <v>Remove</v>
          </cell>
          <cell r="G46" t="str">
            <v>E6_RZ</v>
          </cell>
          <cell r="H46">
            <v>1</v>
          </cell>
        </row>
        <row r="47">
          <cell r="A47" t="str">
            <v>EA</v>
          </cell>
          <cell r="B47" t="str">
            <v>Remove</v>
          </cell>
          <cell r="G47" t="str">
            <v>E7_DZ</v>
          </cell>
          <cell r="H47">
            <v>1</v>
          </cell>
        </row>
        <row r="48">
          <cell r="A48" t="str">
            <v>EB</v>
          </cell>
          <cell r="B48" t="str">
            <v>Remove</v>
          </cell>
          <cell r="G48" t="str">
            <v>E7_RZ</v>
          </cell>
          <cell r="H48">
            <v>1</v>
          </cell>
        </row>
        <row r="49">
          <cell r="A49" t="str">
            <v>EC</v>
          </cell>
          <cell r="B49" t="str">
            <v>Remove</v>
          </cell>
          <cell r="G49" t="str">
            <v>E8_DZ</v>
          </cell>
          <cell r="H49">
            <v>1</v>
          </cell>
        </row>
        <row r="50">
          <cell r="A50" t="str">
            <v>ED</v>
          </cell>
          <cell r="B50" t="str">
            <v>Remove</v>
          </cell>
          <cell r="G50" t="str">
            <v>E8_RZ</v>
          </cell>
          <cell r="H50">
            <v>1</v>
          </cell>
        </row>
        <row r="51">
          <cell r="A51" t="str">
            <v>P1</v>
          </cell>
          <cell r="B51" t="str">
            <v>Remove</v>
          </cell>
          <cell r="G51" t="str">
            <v>E9_DZ</v>
          </cell>
          <cell r="H51">
            <v>1</v>
          </cell>
        </row>
        <row r="52">
          <cell r="A52" t="str">
            <v>NA</v>
          </cell>
          <cell r="B52" t="str">
            <v>Waste Coal</v>
          </cell>
          <cell r="G52" t="str">
            <v>E9_RZ</v>
          </cell>
          <cell r="H52">
            <v>1</v>
          </cell>
        </row>
        <row r="53">
          <cell r="A53" t="str">
            <v>B1</v>
          </cell>
          <cell r="B53" t="str">
            <v>Remove</v>
          </cell>
          <cell r="G53" t="str">
            <v>EA_DZ</v>
          </cell>
          <cell r="H53">
            <v>1</v>
          </cell>
        </row>
        <row r="54">
          <cell r="A54" t="str">
            <v>B2</v>
          </cell>
          <cell r="B54" t="str">
            <v>Remove</v>
          </cell>
          <cell r="G54" t="str">
            <v>EA_RZ</v>
          </cell>
          <cell r="H54">
            <v>1</v>
          </cell>
        </row>
        <row r="55">
          <cell r="A55" t="str">
            <v>B3</v>
          </cell>
          <cell r="B55" t="str">
            <v>Remove</v>
          </cell>
          <cell r="G55" t="str">
            <v>EB_DZ</v>
          </cell>
          <cell r="H55">
            <v>1</v>
          </cell>
        </row>
        <row r="56">
          <cell r="A56" t="str">
            <v>B4</v>
          </cell>
          <cell r="B56" t="str">
            <v>Remove</v>
          </cell>
          <cell r="G56" t="str">
            <v>EB_RZ</v>
          </cell>
          <cell r="H56">
            <v>1</v>
          </cell>
        </row>
        <row r="57">
          <cell r="A57" t="str">
            <v>B5</v>
          </cell>
          <cell r="B57" t="str">
            <v>Remove</v>
          </cell>
          <cell r="G57" t="str">
            <v>EC_DZ</v>
          </cell>
          <cell r="H57">
            <v>1</v>
          </cell>
        </row>
        <row r="58">
          <cell r="A58" t="str">
            <v>B6</v>
          </cell>
          <cell r="B58" t="str">
            <v>Remove</v>
          </cell>
          <cell r="G58" t="str">
            <v>EC_RZ</v>
          </cell>
          <cell r="H58">
            <v>1</v>
          </cell>
        </row>
        <row r="59">
          <cell r="A59" t="str">
            <v>B7</v>
          </cell>
          <cell r="B59" t="str">
            <v>Remove</v>
          </cell>
          <cell r="G59" t="str">
            <v>ED_DZ</v>
          </cell>
          <cell r="H59">
            <v>1</v>
          </cell>
        </row>
        <row r="60">
          <cell r="A60" t="str">
            <v>B8</v>
          </cell>
          <cell r="B60" t="str">
            <v>Remove</v>
          </cell>
          <cell r="G60" t="str">
            <v>ED_RZ</v>
          </cell>
          <cell r="H60">
            <v>1</v>
          </cell>
        </row>
        <row r="61">
          <cell r="A61" t="str">
            <v>B9</v>
          </cell>
          <cell r="B61" t="str">
            <v>Remove</v>
          </cell>
          <cell r="G61" t="str">
            <v>IL_BB</v>
          </cell>
          <cell r="H61">
            <v>24.57</v>
          </cell>
        </row>
        <row r="62">
          <cell r="A62" t="str">
            <v>BA</v>
          </cell>
          <cell r="B62" t="str">
            <v>Remove</v>
          </cell>
          <cell r="G62" t="str">
            <v>IL_BD</v>
          </cell>
          <cell r="H62">
            <v>23.86</v>
          </cell>
        </row>
        <row r="63">
          <cell r="A63" t="str">
            <v>BB</v>
          </cell>
          <cell r="B63" t="str">
            <v>Remove</v>
          </cell>
          <cell r="G63" t="str">
            <v>IL_BE</v>
          </cell>
          <cell r="H63">
            <v>23</v>
          </cell>
        </row>
        <row r="64">
          <cell r="A64" t="str">
            <v>BC</v>
          </cell>
          <cell r="B64" t="str">
            <v>Remove</v>
          </cell>
          <cell r="G64" t="str">
            <v>IL_BG</v>
          </cell>
          <cell r="H64">
            <v>23.01</v>
          </cell>
        </row>
        <row r="65">
          <cell r="A65" t="str">
            <v>BD</v>
          </cell>
          <cell r="B65" t="str">
            <v>Remove</v>
          </cell>
          <cell r="G65" t="str">
            <v>IL_BH</v>
          </cell>
          <cell r="H65">
            <v>22.19</v>
          </cell>
        </row>
        <row r="66">
          <cell r="A66" t="str">
            <v>BE</v>
          </cell>
          <cell r="B66" t="str">
            <v>Remove</v>
          </cell>
          <cell r="G66" t="str">
            <v>IM_AH</v>
          </cell>
          <cell r="H66">
            <v>1</v>
          </cell>
        </row>
        <row r="67">
          <cell r="G67" t="str">
            <v>IM_BB</v>
          </cell>
          <cell r="H67">
            <v>23.7</v>
          </cell>
        </row>
        <row r="68">
          <cell r="G68" t="str">
            <v>IN_BB</v>
          </cell>
          <cell r="H68">
            <v>22.52</v>
          </cell>
        </row>
        <row r="69">
          <cell r="G69" t="str">
            <v>IN_BD</v>
          </cell>
          <cell r="H69">
            <v>22.62</v>
          </cell>
        </row>
        <row r="70">
          <cell r="G70" t="str">
            <v>IN_BE</v>
          </cell>
          <cell r="H70">
            <v>23.43</v>
          </cell>
        </row>
        <row r="71">
          <cell r="G71" t="str">
            <v>IN_BG</v>
          </cell>
          <cell r="H71">
            <v>23.37</v>
          </cell>
        </row>
        <row r="72">
          <cell r="G72" t="str">
            <v>IN_BH</v>
          </cell>
          <cell r="H72">
            <v>23.41</v>
          </cell>
        </row>
        <row r="73">
          <cell r="G73" t="str">
            <v>KE_BA</v>
          </cell>
          <cell r="H73">
            <v>25.32</v>
          </cell>
        </row>
        <row r="74">
          <cell r="G74" t="str">
            <v>KE_BB</v>
          </cell>
          <cell r="H74">
            <v>25.79</v>
          </cell>
        </row>
        <row r="75">
          <cell r="G75" t="str">
            <v>KE_BD</v>
          </cell>
          <cell r="H75">
            <v>25.33</v>
          </cell>
        </row>
        <row r="76">
          <cell r="G76" t="str">
            <v>KE_BE</v>
          </cell>
          <cell r="H76">
            <v>25.14</v>
          </cell>
        </row>
        <row r="77">
          <cell r="G77" t="str">
            <v>KE_BG</v>
          </cell>
          <cell r="H77">
            <v>24.09</v>
          </cell>
        </row>
        <row r="78">
          <cell r="G78" t="str">
            <v>KS_BG</v>
          </cell>
          <cell r="H78">
            <v>25.32</v>
          </cell>
        </row>
        <row r="79">
          <cell r="G79" t="str">
            <v>KW_BD</v>
          </cell>
          <cell r="H79">
            <v>24.23</v>
          </cell>
        </row>
        <row r="80">
          <cell r="G80" t="str">
            <v>KW_BE</v>
          </cell>
          <cell r="H80">
            <v>24.45</v>
          </cell>
        </row>
        <row r="81">
          <cell r="G81" t="str">
            <v>KW_BG</v>
          </cell>
          <cell r="H81">
            <v>23.93</v>
          </cell>
        </row>
        <row r="82">
          <cell r="G82" t="str">
            <v>KW_BH</v>
          </cell>
          <cell r="H82">
            <v>22.84</v>
          </cell>
        </row>
        <row r="83">
          <cell r="G83" t="str">
            <v>LA_LE</v>
          </cell>
          <cell r="H83">
            <v>14.09</v>
          </cell>
        </row>
        <row r="84">
          <cell r="G84" t="str">
            <v>MD_BB</v>
          </cell>
          <cell r="H84">
            <v>24.64</v>
          </cell>
        </row>
        <row r="85">
          <cell r="G85" t="str">
            <v>MD_BD</v>
          </cell>
          <cell r="H85">
            <v>26.32</v>
          </cell>
        </row>
        <row r="86">
          <cell r="G86" t="str">
            <v>MD_BE</v>
          </cell>
          <cell r="H86">
            <v>24.85</v>
          </cell>
        </row>
        <row r="87">
          <cell r="G87" t="str">
            <v>MD_BG</v>
          </cell>
          <cell r="H87">
            <v>23.26</v>
          </cell>
        </row>
        <row r="88">
          <cell r="G88" t="str">
            <v>ME_LA</v>
          </cell>
          <cell r="H88">
            <v>13.19</v>
          </cell>
        </row>
        <row r="89">
          <cell r="G89" t="str">
            <v>MP_SA</v>
          </cell>
          <cell r="H89">
            <v>18.899999999999999</v>
          </cell>
        </row>
        <row r="90">
          <cell r="G90" t="str">
            <v>MP_SB</v>
          </cell>
          <cell r="H90">
            <v>18.54</v>
          </cell>
        </row>
        <row r="91">
          <cell r="G91" t="str">
            <v>MP_SD</v>
          </cell>
          <cell r="H91">
            <v>17.23</v>
          </cell>
        </row>
        <row r="92">
          <cell r="G92" t="str">
            <v>NA_WC</v>
          </cell>
          <cell r="H92">
            <v>13.7</v>
          </cell>
        </row>
        <row r="93">
          <cell r="G93" t="str">
            <v>ND_LD</v>
          </cell>
          <cell r="H93">
            <v>13.7</v>
          </cell>
        </row>
        <row r="94">
          <cell r="G94" t="str">
            <v>ND_LE</v>
          </cell>
          <cell r="H94">
            <v>13.46</v>
          </cell>
        </row>
        <row r="95">
          <cell r="G95" t="str">
            <v>NR_BB</v>
          </cell>
          <cell r="H95">
            <v>23.79</v>
          </cell>
        </row>
        <row r="96">
          <cell r="G96" t="str">
            <v>NS_BA</v>
          </cell>
          <cell r="H96">
            <v>22.7</v>
          </cell>
        </row>
        <row r="97">
          <cell r="G97" t="str">
            <v>NS_BD</v>
          </cell>
          <cell r="H97">
            <v>24.78</v>
          </cell>
        </row>
        <row r="98">
          <cell r="G98" t="str">
            <v>OH_BB</v>
          </cell>
          <cell r="H98">
            <v>24.68</v>
          </cell>
        </row>
        <row r="99">
          <cell r="G99" t="str">
            <v>OH_BD</v>
          </cell>
          <cell r="H99">
            <v>25.55</v>
          </cell>
        </row>
        <row r="100">
          <cell r="G100" t="str">
            <v>OH_BE</v>
          </cell>
          <cell r="H100">
            <v>25.24</v>
          </cell>
        </row>
        <row r="101">
          <cell r="G101" t="str">
            <v>OH_BG</v>
          </cell>
          <cell r="H101">
            <v>24.34</v>
          </cell>
        </row>
        <row r="102">
          <cell r="G102" t="str">
            <v>OH_BH</v>
          </cell>
          <cell r="H102">
            <v>23.92</v>
          </cell>
        </row>
        <row r="103">
          <cell r="G103" t="str">
            <v>OK_BE</v>
          </cell>
          <cell r="H103">
            <v>22.15</v>
          </cell>
        </row>
        <row r="104">
          <cell r="G104" t="str">
            <v>P1_PK</v>
          </cell>
          <cell r="H104">
            <v>28.21</v>
          </cell>
        </row>
        <row r="105">
          <cell r="G105" t="str">
            <v>PC_BB</v>
          </cell>
          <cell r="H105">
            <v>23.53</v>
          </cell>
        </row>
        <row r="106">
          <cell r="G106" t="str">
            <v>PC_BD</v>
          </cell>
          <cell r="H106">
            <v>25.06</v>
          </cell>
        </row>
        <row r="107">
          <cell r="G107" t="str">
            <v>PC_BE</v>
          </cell>
          <cell r="H107">
            <v>25.66</v>
          </cell>
        </row>
        <row r="108">
          <cell r="G108" t="str">
            <v>PC_BG</v>
          </cell>
          <cell r="H108">
            <v>25.33</v>
          </cell>
        </row>
        <row r="109">
          <cell r="G109" t="str">
            <v>PC_BH</v>
          </cell>
          <cell r="H109">
            <v>23.39</v>
          </cell>
        </row>
        <row r="110">
          <cell r="G110" t="str">
            <v>PW_BB</v>
          </cell>
          <cell r="H110">
            <v>20.170000000000002</v>
          </cell>
        </row>
        <row r="111">
          <cell r="G111" t="str">
            <v>PW_BD</v>
          </cell>
          <cell r="H111">
            <v>24.26</v>
          </cell>
        </row>
        <row r="112">
          <cell r="G112" t="str">
            <v>PW_BE</v>
          </cell>
          <cell r="H112">
            <v>26.22</v>
          </cell>
        </row>
        <row r="113">
          <cell r="G113" t="str">
            <v>PW_BG</v>
          </cell>
          <cell r="H113">
            <v>25.86</v>
          </cell>
        </row>
        <row r="114">
          <cell r="G114" t="str">
            <v>PW_BH</v>
          </cell>
          <cell r="H114">
            <v>24.51</v>
          </cell>
        </row>
        <row r="115">
          <cell r="G115" t="str">
            <v>TN_BB</v>
          </cell>
          <cell r="H115">
            <v>24.18</v>
          </cell>
        </row>
        <row r="116">
          <cell r="G116" t="str">
            <v>TN_BD</v>
          </cell>
          <cell r="H116">
            <v>23.91</v>
          </cell>
        </row>
        <row r="117">
          <cell r="G117" t="str">
            <v>TN_BE</v>
          </cell>
          <cell r="H117">
            <v>26.75</v>
          </cell>
        </row>
        <row r="118">
          <cell r="G118" t="str">
            <v>TX_LD</v>
          </cell>
          <cell r="H118">
            <v>13.06</v>
          </cell>
        </row>
        <row r="119">
          <cell r="G119" t="str">
            <v>TX_LE</v>
          </cell>
          <cell r="H119">
            <v>13.22</v>
          </cell>
        </row>
        <row r="120">
          <cell r="G120" t="str">
            <v>TX_LG</v>
          </cell>
          <cell r="H120">
            <v>13.12</v>
          </cell>
        </row>
        <row r="121">
          <cell r="G121" t="str">
            <v>UT_BA</v>
          </cell>
          <cell r="H121">
            <v>23.68</v>
          </cell>
        </row>
        <row r="122">
          <cell r="G122" t="str">
            <v>UT_BB</v>
          </cell>
          <cell r="H122">
            <v>23.23</v>
          </cell>
        </row>
        <row r="123">
          <cell r="G123" t="str">
            <v>UT_BD</v>
          </cell>
          <cell r="H123">
            <v>23.05</v>
          </cell>
        </row>
        <row r="124">
          <cell r="G124" t="str">
            <v>UT_BE</v>
          </cell>
          <cell r="H124">
            <v>25.06</v>
          </cell>
        </row>
        <row r="125">
          <cell r="G125" t="str">
            <v>VA_BA</v>
          </cell>
          <cell r="H125">
            <v>22.7</v>
          </cell>
        </row>
        <row r="126">
          <cell r="G126" t="str">
            <v>VA_BB</v>
          </cell>
          <cell r="H126">
            <v>25.97</v>
          </cell>
        </row>
        <row r="127">
          <cell r="G127" t="str">
            <v>VA_BD</v>
          </cell>
          <cell r="H127">
            <v>25.76</v>
          </cell>
        </row>
        <row r="128">
          <cell r="G128" t="str">
            <v>VA_BE</v>
          </cell>
          <cell r="H128">
            <v>26.03</v>
          </cell>
        </row>
        <row r="129">
          <cell r="G129" t="str">
            <v>WA_BE</v>
          </cell>
          <cell r="H129">
            <v>25.06</v>
          </cell>
        </row>
        <row r="130">
          <cell r="G130" t="str">
            <v>WA_SE</v>
          </cell>
          <cell r="H130">
            <v>15.46</v>
          </cell>
        </row>
        <row r="131">
          <cell r="G131" t="str">
            <v>WG_BB</v>
          </cell>
          <cell r="H131">
            <v>21.67</v>
          </cell>
        </row>
        <row r="132">
          <cell r="G132" t="str">
            <v>WG_BE</v>
          </cell>
          <cell r="H132">
            <v>23.39</v>
          </cell>
        </row>
        <row r="133">
          <cell r="G133" t="str">
            <v>WG_SA</v>
          </cell>
          <cell r="H133">
            <v>20.02</v>
          </cell>
        </row>
        <row r="134">
          <cell r="G134" t="str">
            <v>WG_SB</v>
          </cell>
          <cell r="H134">
            <v>19.010000000000002</v>
          </cell>
        </row>
        <row r="135">
          <cell r="G135" t="str">
            <v>WG_SD</v>
          </cell>
          <cell r="H135">
            <v>18.5</v>
          </cell>
        </row>
        <row r="136">
          <cell r="G136" t="str">
            <v>WH_SA</v>
          </cell>
          <cell r="H136">
            <v>17.43</v>
          </cell>
        </row>
        <row r="137">
          <cell r="G137" t="str">
            <v>WH_SB</v>
          </cell>
          <cell r="H137">
            <v>17.43</v>
          </cell>
        </row>
        <row r="138">
          <cell r="G138" t="str">
            <v>WL_SA</v>
          </cell>
          <cell r="H138">
            <v>17.43</v>
          </cell>
        </row>
        <row r="139">
          <cell r="G139" t="str">
            <v>WL_SB</v>
          </cell>
          <cell r="H139">
            <v>17.149999999999999</v>
          </cell>
        </row>
        <row r="140">
          <cell r="G140" t="str">
            <v>WN_BB</v>
          </cell>
          <cell r="H140">
            <v>24.78</v>
          </cell>
        </row>
        <row r="141">
          <cell r="G141" t="str">
            <v>WN_BD</v>
          </cell>
          <cell r="H141">
            <v>25.01</v>
          </cell>
        </row>
        <row r="142">
          <cell r="G142" t="str">
            <v>WN_BE</v>
          </cell>
          <cell r="H142">
            <v>25.67</v>
          </cell>
        </row>
        <row r="143">
          <cell r="G143" t="str">
            <v>WN_BG</v>
          </cell>
          <cell r="H143">
            <v>26.03</v>
          </cell>
        </row>
        <row r="144">
          <cell r="G144" t="str">
            <v>WN_BH</v>
          </cell>
          <cell r="H144">
            <v>25.15</v>
          </cell>
        </row>
        <row r="145">
          <cell r="G145" t="str">
            <v>WS_BB</v>
          </cell>
          <cell r="H145">
            <v>24.73</v>
          </cell>
        </row>
        <row r="146">
          <cell r="G146" t="str">
            <v>WS_BD</v>
          </cell>
          <cell r="H146">
            <v>24.64</v>
          </cell>
        </row>
        <row r="147">
          <cell r="G147" t="str">
            <v>WS_BE</v>
          </cell>
          <cell r="H147">
            <v>24.38</v>
          </cell>
        </row>
        <row r="148">
          <cell r="G148" t="str">
            <v>WS_BG</v>
          </cell>
          <cell r="H148">
            <v>25.64</v>
          </cell>
        </row>
        <row r="149">
          <cell r="G149" t="str">
            <v>WS_BH</v>
          </cell>
          <cell r="H149">
            <v>25.52</v>
          </cell>
        </row>
      </sheetData>
      <sheetData sheetId="6">
        <row r="1">
          <cell r="AV1" t="str">
            <v>Additional Plant Type Categorizations</v>
          </cell>
          <cell r="AW1" t="str">
            <v>Fossil?</v>
          </cell>
        </row>
        <row r="2">
          <cell r="AV2" t="str">
            <v>New SPC-DryFGD_SCR_ACI</v>
          </cell>
          <cell r="AW2" t="str">
            <v>Pulverized</v>
          </cell>
          <cell r="AX2" t="str">
            <v>Pulverized</v>
          </cell>
        </row>
        <row r="3">
          <cell r="AV3" t="str">
            <v>New SPC-WetFGD_SCR</v>
          </cell>
          <cell r="AW3" t="str">
            <v>Pulverized</v>
          </cell>
          <cell r="AX3" t="str">
            <v>Pulverized</v>
          </cell>
        </row>
        <row r="4">
          <cell r="AV4" t="str">
            <v>New Combined Cycle</v>
          </cell>
          <cell r="AW4" t="str">
            <v>Fossil</v>
          </cell>
          <cell r="AX4" t="str">
            <v>Fossil</v>
          </cell>
        </row>
        <row r="5">
          <cell r="AV5" t="str">
            <v>New Combustion Turbine</v>
          </cell>
          <cell r="AW5" t="str">
            <v>Fossil</v>
          </cell>
          <cell r="AX5" t="str">
            <v>Fossil</v>
          </cell>
        </row>
        <row r="6">
          <cell r="AV6" t="str">
            <v>New Nuclear</v>
          </cell>
          <cell r="AW6" t="str">
            <v>Non-Fossil</v>
          </cell>
          <cell r="AX6" t="str">
            <v>Non-Fossil</v>
          </cell>
        </row>
        <row r="7">
          <cell r="AV7" t="str">
            <v>New Biomass</v>
          </cell>
          <cell r="AW7" t="str">
            <v>Non-Fossil</v>
          </cell>
          <cell r="AX7" t="str">
            <v>Non-Fossil</v>
          </cell>
        </row>
        <row r="8">
          <cell r="AV8" t="str">
            <v>New Fuel Cell</v>
          </cell>
          <cell r="AW8" t="str">
            <v>Fossil</v>
          </cell>
          <cell r="AX8" t="str">
            <v>Fossil</v>
          </cell>
        </row>
        <row r="9">
          <cell r="AV9" t="str">
            <v>New Geothermal</v>
          </cell>
          <cell r="AW9" t="str">
            <v>Non-Fossil</v>
          </cell>
          <cell r="AX9" t="str">
            <v>Non-Fossil</v>
          </cell>
        </row>
        <row r="10">
          <cell r="AV10" t="str">
            <v>New IGCC</v>
          </cell>
          <cell r="AW10" t="str">
            <v>Fossil</v>
          </cell>
          <cell r="AX10" t="str">
            <v>Fossil</v>
          </cell>
        </row>
        <row r="11">
          <cell r="AV11" t="str">
            <v>New IGCC with Sequestration</v>
          </cell>
          <cell r="AW11" t="str">
            <v>Fossil</v>
          </cell>
          <cell r="AX11" t="str">
            <v>Fossil</v>
          </cell>
        </row>
        <row r="12">
          <cell r="AV12" t="str">
            <v>New Landfill Gas</v>
          </cell>
          <cell r="AW12" t="str">
            <v>Non-Fossil</v>
          </cell>
          <cell r="AX12" t="str">
            <v>Non-Fossil</v>
          </cell>
        </row>
        <row r="13">
          <cell r="AV13" t="str">
            <v>New Solar</v>
          </cell>
          <cell r="AW13" t="str">
            <v>Non-Fossil</v>
          </cell>
          <cell r="AX13" t="str">
            <v>Non-Fossil</v>
          </cell>
        </row>
        <row r="14">
          <cell r="AV14" t="str">
            <v>New Wind</v>
          </cell>
          <cell r="AW14" t="str">
            <v>Non-Fossil</v>
          </cell>
          <cell r="AX14" t="str">
            <v>Non-Fossil</v>
          </cell>
        </row>
        <row r="15">
          <cell r="AV15" t="str">
            <v>Exist Coal Steam_WetFGD_SCR_ACI</v>
          </cell>
          <cell r="AW15" t="str">
            <v>Pulverized</v>
          </cell>
          <cell r="AX15" t="str">
            <v>Pulverized</v>
          </cell>
        </row>
        <row r="16">
          <cell r="AV16" t="str">
            <v>Exist Coal Steam_WetFGD_SCR</v>
          </cell>
          <cell r="AW16" t="str">
            <v>Pulverized</v>
          </cell>
          <cell r="AX16" t="str">
            <v>Pulverized</v>
          </cell>
        </row>
        <row r="17">
          <cell r="AV17" t="str">
            <v>Exist Coal Steam_WetFGD_SNCR</v>
          </cell>
          <cell r="AW17" t="str">
            <v>Pulverized</v>
          </cell>
          <cell r="AX17" t="str">
            <v>Pulverized</v>
          </cell>
        </row>
        <row r="18">
          <cell r="AV18" t="str">
            <v>Exist Coal Steam_WetFGD</v>
          </cell>
          <cell r="AW18" t="str">
            <v>Pulverized</v>
          </cell>
          <cell r="AX18" t="str">
            <v>Pulverized</v>
          </cell>
        </row>
        <row r="19">
          <cell r="AV19" t="str">
            <v>Exist Coal Steam_DryFGD_SCR_ACI</v>
          </cell>
          <cell r="AW19" t="str">
            <v>Pulverized</v>
          </cell>
          <cell r="AX19" t="str">
            <v>Pulverized</v>
          </cell>
        </row>
        <row r="20">
          <cell r="AV20" t="str">
            <v>Exist Coal Steam_DryFGD_SNCR_ACI</v>
          </cell>
          <cell r="AW20" t="str">
            <v>Pulverized</v>
          </cell>
          <cell r="AX20" t="str">
            <v>Pulverized</v>
          </cell>
        </row>
        <row r="21">
          <cell r="AV21" t="str">
            <v>Exist Coal Steam_DryFGD_ACI</v>
          </cell>
          <cell r="AW21" t="str">
            <v>Pulverized</v>
          </cell>
          <cell r="AX21" t="str">
            <v>Pulverized</v>
          </cell>
        </row>
        <row r="22">
          <cell r="AV22" t="str">
            <v>Exist Coal Steam_DryFGD_SCR</v>
          </cell>
          <cell r="AW22" t="str">
            <v>Pulverized</v>
          </cell>
          <cell r="AX22" t="str">
            <v>Pulverized</v>
          </cell>
        </row>
        <row r="23">
          <cell r="AV23" t="str">
            <v>Exist Coal Steam_DryFGD_SNCR</v>
          </cell>
          <cell r="AW23" t="str">
            <v>Pulverized</v>
          </cell>
          <cell r="AX23" t="str">
            <v>Pulverized</v>
          </cell>
        </row>
        <row r="24">
          <cell r="AV24" t="str">
            <v>Exist Coal Steam_DryFGD</v>
          </cell>
          <cell r="AW24" t="str">
            <v>Pulverized</v>
          </cell>
          <cell r="AX24" t="str">
            <v>Pulverized</v>
          </cell>
        </row>
        <row r="25">
          <cell r="AV25" t="str">
            <v>Exist Coal Steam_SCR_ACI</v>
          </cell>
          <cell r="AW25" t="str">
            <v>Pulverized</v>
          </cell>
          <cell r="AX25" t="str">
            <v>Pulverized</v>
          </cell>
        </row>
        <row r="26">
          <cell r="AV26" t="str">
            <v>Exist Coal Steam_SNCR_ACI</v>
          </cell>
          <cell r="AW26" t="str">
            <v>Pulverized</v>
          </cell>
          <cell r="AX26" t="str">
            <v>Pulverized</v>
          </cell>
        </row>
        <row r="27">
          <cell r="AV27" t="str">
            <v>Exist Coal Steam_ACI</v>
          </cell>
          <cell r="AW27" t="str">
            <v>Pulverized</v>
          </cell>
          <cell r="AX27" t="str">
            <v>Pulverized</v>
          </cell>
        </row>
        <row r="28">
          <cell r="AV28" t="str">
            <v>Exist Coal Steam_SCR</v>
          </cell>
          <cell r="AW28" t="str">
            <v>Pulverized</v>
          </cell>
          <cell r="AX28" t="str">
            <v>Pulverized</v>
          </cell>
        </row>
        <row r="29">
          <cell r="AV29" t="str">
            <v>Exist Coal Steam_SNCR</v>
          </cell>
          <cell r="AW29" t="str">
            <v>Pulverized</v>
          </cell>
          <cell r="AX29" t="str">
            <v>Pulverized</v>
          </cell>
        </row>
        <row r="30">
          <cell r="AV30" t="str">
            <v>Exist Coal Steam_Uncontrolled</v>
          </cell>
          <cell r="AW30" t="str">
            <v>Pulverized</v>
          </cell>
          <cell r="AX30" t="str">
            <v>Pulverized</v>
          </cell>
        </row>
        <row r="31">
          <cell r="AV31" t="str">
            <v>Exist FBC_SNCR</v>
          </cell>
          <cell r="AW31" t="str">
            <v>Pulverized</v>
          </cell>
          <cell r="AX31" t="str">
            <v>Pulverized</v>
          </cell>
        </row>
        <row r="32">
          <cell r="AV32" t="str">
            <v>Exist FBC_DryFGD</v>
          </cell>
          <cell r="AW32" t="str">
            <v>Pulverized</v>
          </cell>
          <cell r="AX32" t="str">
            <v>Pulverized</v>
          </cell>
        </row>
        <row r="33">
          <cell r="AV33" t="str">
            <v>Exist FBC_DryFGD_SNCR</v>
          </cell>
          <cell r="AW33" t="str">
            <v>Pulverized</v>
          </cell>
          <cell r="AX33" t="str">
            <v>Pulverized</v>
          </cell>
        </row>
        <row r="34">
          <cell r="AV34" t="str">
            <v>Exist FBC_Uncontrolled</v>
          </cell>
          <cell r="AW34" t="str">
            <v>Pulverized</v>
          </cell>
          <cell r="AX34" t="str">
            <v>Pulverized</v>
          </cell>
        </row>
        <row r="35">
          <cell r="AV35" t="str">
            <v>Exist Oil/Gas Steam</v>
          </cell>
          <cell r="AW35" t="str">
            <v>Fossil</v>
          </cell>
          <cell r="AX35" t="str">
            <v>Fossil</v>
          </cell>
        </row>
        <row r="36">
          <cell r="AV36" t="str">
            <v>Exist Oil/Gas Steam_SCR</v>
          </cell>
          <cell r="AW36" t="str">
            <v>Fossil</v>
          </cell>
          <cell r="AX36" t="str">
            <v>Fossil</v>
          </cell>
        </row>
        <row r="37">
          <cell r="AV37" t="str">
            <v>Exist Oil/Gas Steam_SNCR</v>
          </cell>
          <cell r="AW37" t="str">
            <v>Fossil</v>
          </cell>
          <cell r="AX37" t="str">
            <v>Fossil</v>
          </cell>
        </row>
        <row r="38">
          <cell r="AV38" t="str">
            <v>Exist Nuclear</v>
          </cell>
          <cell r="AW38" t="str">
            <v>Non-Fossil</v>
          </cell>
          <cell r="AX38" t="str">
            <v>Non-Fossil</v>
          </cell>
        </row>
        <row r="39">
          <cell r="AV39" t="str">
            <v>Exist Hydro</v>
          </cell>
          <cell r="AW39" t="str">
            <v>Non-Fossil</v>
          </cell>
          <cell r="AX39" t="str">
            <v>Non-Fossil</v>
          </cell>
        </row>
        <row r="40">
          <cell r="AV40" t="str">
            <v>Exist Combined Cycle</v>
          </cell>
          <cell r="AW40" t="str">
            <v>Fossil</v>
          </cell>
          <cell r="AX40" t="str">
            <v>Fossil</v>
          </cell>
        </row>
        <row r="41">
          <cell r="AV41" t="str">
            <v>Exist IGCC</v>
          </cell>
          <cell r="AW41" t="str">
            <v>Fossil</v>
          </cell>
          <cell r="AX41" t="str">
            <v>Fossil</v>
          </cell>
        </row>
        <row r="42">
          <cell r="AV42" t="str">
            <v>Exist Combustion Turbine</v>
          </cell>
          <cell r="AW42" t="str">
            <v>Fossil</v>
          </cell>
          <cell r="AX42" t="str">
            <v>Fossil</v>
          </cell>
        </row>
        <row r="43">
          <cell r="AV43" t="str">
            <v>Exist Biomass</v>
          </cell>
          <cell r="AW43" t="str">
            <v>Non-Fossil</v>
          </cell>
          <cell r="AX43" t="str">
            <v>Non-Fossil</v>
          </cell>
        </row>
        <row r="44">
          <cell r="AV44" t="str">
            <v>Exist Geothermal</v>
          </cell>
          <cell r="AW44" t="str">
            <v>Non-Fossil</v>
          </cell>
          <cell r="AX44" t="str">
            <v>Non-Fossil</v>
          </cell>
        </row>
        <row r="45">
          <cell r="AV45" t="str">
            <v>Exist Landfill Gas</v>
          </cell>
          <cell r="AW45" t="str">
            <v>Non-Fossil</v>
          </cell>
          <cell r="AX45" t="str">
            <v>Non-Fossil</v>
          </cell>
        </row>
        <row r="46">
          <cell r="AV46" t="str">
            <v>Exist Wind</v>
          </cell>
          <cell r="AW46" t="str">
            <v>Non-Fossil</v>
          </cell>
          <cell r="AX46" t="str">
            <v>Non-Fossil</v>
          </cell>
        </row>
        <row r="47">
          <cell r="AV47" t="str">
            <v>Exist Fuel Cell</v>
          </cell>
          <cell r="AW47" t="str">
            <v>Fossil</v>
          </cell>
          <cell r="AX47" t="str">
            <v>Fossil</v>
          </cell>
        </row>
        <row r="48">
          <cell r="AV48" t="str">
            <v>Exist Solar</v>
          </cell>
          <cell r="AW48" t="str">
            <v>Non-Fossil</v>
          </cell>
          <cell r="AX48" t="str">
            <v>Non-Fossil</v>
          </cell>
        </row>
        <row r="49">
          <cell r="AV49" t="str">
            <v>Exist Non Fossil_Other</v>
          </cell>
          <cell r="AW49" t="str">
            <v>Non-Fossil</v>
          </cell>
          <cell r="AX49" t="str">
            <v>Non-Fossil</v>
          </cell>
        </row>
        <row r="50">
          <cell r="AV50" t="str">
            <v>Exist Fossil_Other</v>
          </cell>
          <cell r="AW50" t="str">
            <v>Fossil</v>
          </cell>
          <cell r="AX50" t="str">
            <v>Fossil</v>
          </cell>
        </row>
        <row r="51">
          <cell r="AV51" t="str">
            <v>Exist Pump Storage</v>
          </cell>
          <cell r="AW51" t="str">
            <v>Non-Fossil</v>
          </cell>
          <cell r="AX51" t="str">
            <v>Non-Fossil</v>
          </cell>
        </row>
        <row r="52">
          <cell r="AV52" t="str">
            <v>International Imports</v>
          </cell>
          <cell r="AW52" t="str">
            <v>Non-Fossil</v>
          </cell>
          <cell r="AX52" t="str">
            <v>Non-Fossil</v>
          </cell>
        </row>
        <row r="53">
          <cell r="AV53" t="str">
            <v>Ret.DryFGD</v>
          </cell>
          <cell r="AW53" t="str">
            <v>Pulverized</v>
          </cell>
          <cell r="AX53" t="str">
            <v>Pulverized</v>
          </cell>
        </row>
        <row r="54">
          <cell r="AV54" t="str">
            <v>Ret.WetFGD</v>
          </cell>
          <cell r="AW54" t="str">
            <v>Pulverized</v>
          </cell>
          <cell r="AX54" t="str">
            <v>Pulverized</v>
          </cell>
        </row>
        <row r="55">
          <cell r="AV55" t="str">
            <v>Ret.ExistSCR &amp; DryFGD</v>
          </cell>
          <cell r="AW55" t="str">
            <v>Pulverized</v>
          </cell>
          <cell r="AX55" t="str">
            <v>Pulverized</v>
          </cell>
        </row>
        <row r="56">
          <cell r="AV56" t="str">
            <v>Ret.ExistSCR &amp; WetFGD</v>
          </cell>
          <cell r="AW56" t="str">
            <v>Pulverized</v>
          </cell>
          <cell r="AX56" t="str">
            <v>Pulverized</v>
          </cell>
        </row>
        <row r="57">
          <cell r="AV57" t="str">
            <v>Ret.ExistSNCR &amp; DryFGD</v>
          </cell>
          <cell r="AW57" t="str">
            <v>Pulverized</v>
          </cell>
          <cell r="AX57" t="str">
            <v>Pulverized</v>
          </cell>
        </row>
        <row r="58">
          <cell r="AV58" t="str">
            <v>Ret.ExistSNCR &amp; WetFGD</v>
          </cell>
          <cell r="AW58" t="str">
            <v>Pulverized</v>
          </cell>
          <cell r="AX58" t="str">
            <v>Pulverized</v>
          </cell>
        </row>
        <row r="59">
          <cell r="AV59" t="str">
            <v>Ret.ExistACI &amp; DryFGD</v>
          </cell>
          <cell r="AW59" t="str">
            <v>Pulverized</v>
          </cell>
          <cell r="AX59" t="str">
            <v>Pulverized</v>
          </cell>
        </row>
        <row r="60">
          <cell r="AV60" t="str">
            <v>Ret.ExistACI &amp; WetFGD</v>
          </cell>
          <cell r="AW60" t="str">
            <v>Pulverized</v>
          </cell>
          <cell r="AX60" t="str">
            <v>Pulverized</v>
          </cell>
        </row>
        <row r="61">
          <cell r="AV61" t="str">
            <v>Ret.SCR</v>
          </cell>
          <cell r="AW61" t="str">
            <v>Pulverized</v>
          </cell>
          <cell r="AX61" t="str">
            <v>Pulverized</v>
          </cell>
        </row>
        <row r="62">
          <cell r="AV62" t="str">
            <v>Ret.ExistDryFGD &amp; SCR</v>
          </cell>
          <cell r="AW62" t="str">
            <v>Pulverized</v>
          </cell>
          <cell r="AX62" t="str">
            <v>Pulverized</v>
          </cell>
        </row>
        <row r="63">
          <cell r="AV63" t="str">
            <v>Ret.ExistWetFGD &amp; SCR</v>
          </cell>
          <cell r="AW63" t="str">
            <v>Pulverized</v>
          </cell>
          <cell r="AX63" t="str">
            <v>Pulverized</v>
          </cell>
        </row>
        <row r="64">
          <cell r="AV64" t="str">
            <v>Ret.ExistACI &amp; SCR</v>
          </cell>
          <cell r="AW64" t="str">
            <v>Pulverized</v>
          </cell>
          <cell r="AX64" t="str">
            <v>Pulverized</v>
          </cell>
        </row>
        <row r="65">
          <cell r="AV65" t="str">
            <v>Ret.SNCR</v>
          </cell>
          <cell r="AW65" t="str">
            <v>Pulverized</v>
          </cell>
          <cell r="AX65" t="str">
            <v>Pulverized</v>
          </cell>
        </row>
        <row r="66">
          <cell r="AV66" t="str">
            <v>Ret.ExistDryFGD &amp; SNCR</v>
          </cell>
          <cell r="AW66" t="str">
            <v>Pulverized</v>
          </cell>
          <cell r="AX66" t="str">
            <v>Pulverized</v>
          </cell>
        </row>
        <row r="67">
          <cell r="AV67" t="str">
            <v>Ret.ExistWetFGD &amp; SNCR</v>
          </cell>
          <cell r="AW67" t="str">
            <v>Pulverized</v>
          </cell>
          <cell r="AX67" t="str">
            <v>Pulverized</v>
          </cell>
        </row>
        <row r="68">
          <cell r="AV68" t="str">
            <v>Ret.ExistACI &amp; SNCR</v>
          </cell>
          <cell r="AW68" t="str">
            <v>Pulverized</v>
          </cell>
          <cell r="AX68" t="str">
            <v>Pulverized</v>
          </cell>
        </row>
        <row r="69">
          <cell r="AV69" t="str">
            <v>Ret.FB-SNCR</v>
          </cell>
          <cell r="AW69" t="str">
            <v>Pulverized</v>
          </cell>
          <cell r="AX69" t="str">
            <v>Pulverized</v>
          </cell>
        </row>
        <row r="70">
          <cell r="AV70" t="str">
            <v>Ret.SCR &amp; DryFGD</v>
          </cell>
          <cell r="AW70" t="str">
            <v>Pulverized</v>
          </cell>
          <cell r="AX70" t="str">
            <v>Pulverized</v>
          </cell>
        </row>
        <row r="71">
          <cell r="AV71" t="str">
            <v>Ret.SCR &amp; WetFGD</v>
          </cell>
          <cell r="AW71" t="str">
            <v>Pulverized</v>
          </cell>
          <cell r="AX71" t="str">
            <v>Pulverized</v>
          </cell>
        </row>
        <row r="72">
          <cell r="AV72" t="str">
            <v>Ret.ExistACI &amp; SCR &amp; DryFGD</v>
          </cell>
          <cell r="AW72" t="str">
            <v>Pulverized</v>
          </cell>
          <cell r="AX72" t="str">
            <v>Pulverized</v>
          </cell>
        </row>
        <row r="73">
          <cell r="AV73" t="str">
            <v>Ret.ExistACI &amp; SCR &amp; WetFGD</v>
          </cell>
          <cell r="AW73" t="str">
            <v>Pulverized</v>
          </cell>
          <cell r="AX73" t="str">
            <v>Pulverized</v>
          </cell>
        </row>
        <row r="74">
          <cell r="AV74" t="str">
            <v>Ret.ACI</v>
          </cell>
          <cell r="AW74" t="str">
            <v>Pulverized</v>
          </cell>
          <cell r="AX74" t="str">
            <v>Pulverized</v>
          </cell>
        </row>
        <row r="75">
          <cell r="AV75" t="str">
            <v>Ret.ExistDryFGD &amp; ACI</v>
          </cell>
          <cell r="AW75" t="str">
            <v>Pulverized</v>
          </cell>
          <cell r="AX75" t="str">
            <v>Pulverized</v>
          </cell>
        </row>
        <row r="76">
          <cell r="AV76" t="str">
            <v>Ret.ExistWetFGD &amp; ACI</v>
          </cell>
          <cell r="AW76" t="str">
            <v>Pulverized</v>
          </cell>
          <cell r="AX76" t="str">
            <v>Pulverized</v>
          </cell>
        </row>
        <row r="77">
          <cell r="AV77" t="str">
            <v>Ret.ExistSCR &amp; ACI</v>
          </cell>
          <cell r="AW77" t="str">
            <v>Pulverized</v>
          </cell>
          <cell r="AX77" t="str">
            <v>Pulverized</v>
          </cell>
        </row>
        <row r="78">
          <cell r="AV78" t="str">
            <v>Ret.ExistSNCR &amp; ACI</v>
          </cell>
          <cell r="AW78" t="str">
            <v>Pulverized</v>
          </cell>
          <cell r="AX78" t="str">
            <v>Pulverized</v>
          </cell>
        </row>
        <row r="79">
          <cell r="AV79" t="str">
            <v>Ret.ACI &amp; SCR</v>
          </cell>
          <cell r="AW79" t="str">
            <v>Pulverized</v>
          </cell>
          <cell r="AX79" t="str">
            <v>Pulverized</v>
          </cell>
        </row>
        <row r="80">
          <cell r="AV80" t="str">
            <v>Ret.ExistDryFGD &amp; ACI &amp; SCR</v>
          </cell>
          <cell r="AW80" t="str">
            <v>Pulverized</v>
          </cell>
          <cell r="AX80" t="str">
            <v>Pulverized</v>
          </cell>
        </row>
        <row r="81">
          <cell r="AV81" t="str">
            <v>Ret.ExistWetFGD &amp; ACI &amp; SCR</v>
          </cell>
          <cell r="AW81" t="str">
            <v>Pulverized</v>
          </cell>
          <cell r="AX81" t="str">
            <v>Pulverized</v>
          </cell>
        </row>
        <row r="82">
          <cell r="AV82" t="str">
            <v>Ret.ACI &amp; SNCR</v>
          </cell>
          <cell r="AW82" t="str">
            <v>Pulverized</v>
          </cell>
          <cell r="AX82" t="str">
            <v>Pulverized</v>
          </cell>
        </row>
        <row r="83">
          <cell r="AV83" t="str">
            <v>Ret.ExistDryFGD &amp; ACI &amp; SNCR</v>
          </cell>
          <cell r="AW83" t="str">
            <v>Pulverized</v>
          </cell>
          <cell r="AX83" t="str">
            <v>Pulverized</v>
          </cell>
        </row>
        <row r="84">
          <cell r="AV84" t="str">
            <v>Ret.ExistWetFGD &amp; ACI &amp; SNCR</v>
          </cell>
          <cell r="AW84" t="str">
            <v>Pulverized</v>
          </cell>
          <cell r="AX84" t="str">
            <v>Pulverized</v>
          </cell>
        </row>
        <row r="85">
          <cell r="AV85" t="str">
            <v>Ret.ACI &amp; DryFGD</v>
          </cell>
          <cell r="AW85" t="str">
            <v>Pulverized</v>
          </cell>
          <cell r="AX85" t="str">
            <v>Pulverized</v>
          </cell>
        </row>
        <row r="86">
          <cell r="AV86" t="str">
            <v>Ret.ACI &amp; WetFGD</v>
          </cell>
          <cell r="AW86" t="str">
            <v>Pulverized</v>
          </cell>
          <cell r="AX86" t="str">
            <v>Pulverized</v>
          </cell>
        </row>
        <row r="87">
          <cell r="AV87" t="str">
            <v>Ret.ExistSCR &amp; ACI &amp; DryFGD</v>
          </cell>
          <cell r="AW87" t="str">
            <v>Pulverized</v>
          </cell>
          <cell r="AX87" t="str">
            <v>Pulverized</v>
          </cell>
        </row>
        <row r="88">
          <cell r="AV88" t="str">
            <v>Ret.ExistSCR &amp; ACI &amp; WetFGD</v>
          </cell>
          <cell r="AW88" t="str">
            <v>Pulverized</v>
          </cell>
          <cell r="AX88" t="str">
            <v>Pulverized</v>
          </cell>
        </row>
        <row r="89">
          <cell r="AV89" t="str">
            <v>Ret.ExistSNCR &amp; ACI &amp; DryFGD</v>
          </cell>
          <cell r="AW89" t="str">
            <v>Pulverized</v>
          </cell>
          <cell r="AX89" t="str">
            <v>Pulverized</v>
          </cell>
        </row>
        <row r="90">
          <cell r="AV90" t="str">
            <v>Ret.ExistSNCR &amp; ACI &amp; WetFGD</v>
          </cell>
          <cell r="AW90" t="str">
            <v>Pulverized</v>
          </cell>
          <cell r="AX90" t="str">
            <v>Pulverized</v>
          </cell>
        </row>
        <row r="91">
          <cell r="AV91" t="str">
            <v>Ret.ExistSNCR_DFGD &amp; ACI</v>
          </cell>
          <cell r="AW91" t="str">
            <v>Pulverized</v>
          </cell>
          <cell r="AX91" t="str">
            <v>Pulverized</v>
          </cell>
        </row>
        <row r="92">
          <cell r="AV92" t="str">
            <v>Ret.ExistSNCR_WFGD &amp; ACI</v>
          </cell>
          <cell r="AW92" t="str">
            <v>Pulverized</v>
          </cell>
          <cell r="AX92" t="str">
            <v>Pulverized</v>
          </cell>
        </row>
        <row r="93">
          <cell r="AV93" t="str">
            <v>Ret.ExistSCR_DFGD &amp; ACI</v>
          </cell>
          <cell r="AW93" t="str">
            <v>Pulverized</v>
          </cell>
          <cell r="AX93" t="str">
            <v>Pulverized</v>
          </cell>
        </row>
        <row r="94">
          <cell r="AV94" t="str">
            <v>Ret.ExistSCR_WFGD &amp; ACI</v>
          </cell>
          <cell r="AW94" t="str">
            <v>Pulverized</v>
          </cell>
          <cell r="AX94" t="str">
            <v>Pulverized</v>
          </cell>
        </row>
        <row r="95">
          <cell r="AV95" t="str">
            <v>Ret.SCR &amp; DryFGD &amp; ACI</v>
          </cell>
          <cell r="AW95" t="str">
            <v>Pulverized</v>
          </cell>
          <cell r="AX95" t="str">
            <v>Pulverized</v>
          </cell>
        </row>
        <row r="96">
          <cell r="AV96" t="str">
            <v>Ret.SCR &amp; WetFGD &amp; ACI</v>
          </cell>
          <cell r="AW96" t="str">
            <v>Pulverized</v>
          </cell>
          <cell r="AX96" t="str">
            <v>Pulverized</v>
          </cell>
        </row>
        <row r="97">
          <cell r="AV97" t="str">
            <v>Ret.ExistSCR_ACI &amp; DryFGD</v>
          </cell>
          <cell r="AW97" t="str">
            <v>Pulverized</v>
          </cell>
          <cell r="AX97" t="str">
            <v>Pulverized</v>
          </cell>
        </row>
        <row r="98">
          <cell r="AV98" t="str">
            <v>Ret.ExistSCR_ACI &amp; WetFGD</v>
          </cell>
          <cell r="AW98" t="str">
            <v>Pulverized</v>
          </cell>
          <cell r="AX98" t="str">
            <v>Pulverized</v>
          </cell>
        </row>
        <row r="99">
          <cell r="AV99" t="str">
            <v>Ret.FB-ExistDryFGD &amp; ACI &amp; SNCR</v>
          </cell>
          <cell r="AW99" t="str">
            <v>Pulverized</v>
          </cell>
          <cell r="AX99" t="str">
            <v>Pulverized</v>
          </cell>
        </row>
        <row r="100">
          <cell r="AV100" t="str">
            <v>Ret.ExistDryFGD_ACI &amp; SCR</v>
          </cell>
          <cell r="AW100" t="str">
            <v>Pulverized</v>
          </cell>
          <cell r="AX100" t="str">
            <v>Pulverized</v>
          </cell>
        </row>
        <row r="101">
          <cell r="AV101" t="str">
            <v>Ret.ExistSNCR_ACI &amp; DryFGD</v>
          </cell>
          <cell r="AW101" t="str">
            <v>Pulverized</v>
          </cell>
          <cell r="AX101" t="str">
            <v>Pulverized</v>
          </cell>
        </row>
        <row r="102">
          <cell r="AV102" t="str">
            <v>Ret.ExistSNCR_ACI &amp; WetFGD</v>
          </cell>
          <cell r="AW102" t="str">
            <v>Pulverized</v>
          </cell>
          <cell r="AX102" t="str">
            <v>Pulverized</v>
          </cell>
        </row>
        <row r="103">
          <cell r="AV103" t="str">
            <v>Ret.FB-ExistDryFGD &amp; SNCR</v>
          </cell>
          <cell r="AW103" t="str">
            <v>Pulverized</v>
          </cell>
          <cell r="AX103" t="str">
            <v>Pulverized</v>
          </cell>
        </row>
        <row r="104">
          <cell r="AV104" t="str">
            <v>Ret.FB-ACI &amp; SNCR</v>
          </cell>
          <cell r="AW104" t="str">
            <v>Pulverized</v>
          </cell>
          <cell r="AX104" t="str">
            <v>Pulverized</v>
          </cell>
        </row>
        <row r="105">
          <cell r="AV105" t="str">
            <v>Ret.ExistDryFGD_ACI &amp; CCS</v>
          </cell>
          <cell r="AW105" t="str">
            <v>Pulverized</v>
          </cell>
          <cell r="AX105" t="str">
            <v>Pulverized</v>
          </cell>
        </row>
        <row r="106">
          <cell r="AV106" t="str">
            <v>Ret.ExistDryFGD_ACI &amp; SCR &amp; CCS</v>
          </cell>
          <cell r="AW106" t="str">
            <v>Pulverized</v>
          </cell>
          <cell r="AX106" t="str">
            <v>Pulverized</v>
          </cell>
        </row>
        <row r="107">
          <cell r="AV107" t="str">
            <v>Ret.ExistACI &amp; DryFGD &amp; CCS</v>
          </cell>
          <cell r="AW107" t="str">
            <v>Pulverized</v>
          </cell>
          <cell r="AX107" t="str">
            <v>Pulverized</v>
          </cell>
        </row>
        <row r="108">
          <cell r="AV108" t="str">
            <v>Ret.ExistACI &amp; WetFGD &amp; CCS</v>
          </cell>
          <cell r="AW108" t="str">
            <v>Pulverized</v>
          </cell>
          <cell r="AX108" t="str">
            <v>Pulverized</v>
          </cell>
        </row>
        <row r="109">
          <cell r="AV109" t="str">
            <v>Ret.ExistSCR_ACI &amp; WetFGD &amp; CCS</v>
          </cell>
          <cell r="AW109" t="str">
            <v>Pulverized</v>
          </cell>
          <cell r="AX109" t="str">
            <v>Pulverized</v>
          </cell>
        </row>
        <row r="110">
          <cell r="AV110" t="str">
            <v>Ret.ExistSCR_DFGD_ACI &amp; CCS</v>
          </cell>
          <cell r="AW110" t="str">
            <v>Pulverized</v>
          </cell>
          <cell r="AX110" t="str">
            <v>Pulverized</v>
          </cell>
        </row>
        <row r="111">
          <cell r="AV111" t="str">
            <v>Ret.ExistSCR_WFGD_ACI &amp; CCS</v>
          </cell>
          <cell r="AW111" t="str">
            <v>Pulverized</v>
          </cell>
          <cell r="AX111" t="str">
            <v>Pulverized</v>
          </cell>
        </row>
        <row r="112">
          <cell r="AV112" t="str">
            <v>Ret.ExistACI &amp; SCR &amp; DryFGD &amp; CCS</v>
          </cell>
          <cell r="AW112" t="str">
            <v>Pulverized</v>
          </cell>
          <cell r="AX112" t="str">
            <v>Pulverized</v>
          </cell>
        </row>
        <row r="113">
          <cell r="AV113" t="str">
            <v>Ret.ExistACI &amp; SCR &amp; WetFGD &amp; CCS</v>
          </cell>
          <cell r="AW113" t="str">
            <v>Pulverized</v>
          </cell>
          <cell r="AX113" t="str">
            <v>Pulverized</v>
          </cell>
        </row>
        <row r="114">
          <cell r="AV114" t="str">
            <v>Ret.ExistWetFGD_SCR &amp; CCS</v>
          </cell>
          <cell r="AW114" t="str">
            <v>Pulverized</v>
          </cell>
          <cell r="AX114" t="str">
            <v>Pulverized</v>
          </cell>
        </row>
        <row r="115">
          <cell r="AV115" t="str">
            <v>Ret.ExistWetFGD_SNCR &amp; CCS</v>
          </cell>
          <cell r="AW115" t="str">
            <v>Pulverized</v>
          </cell>
          <cell r="AX115" t="str">
            <v>Pulverized</v>
          </cell>
        </row>
        <row r="116">
          <cell r="AV116" t="str">
            <v>Ret.ExistWetFGD &amp; CCS</v>
          </cell>
          <cell r="AW116" t="str">
            <v>Pulverized</v>
          </cell>
          <cell r="AX116" t="str">
            <v>Pulverized</v>
          </cell>
        </row>
        <row r="117">
          <cell r="AV117" t="str">
            <v>Ret.ExistDryFGD_SCR &amp; CCS</v>
          </cell>
          <cell r="AW117" t="str">
            <v>Pulverized</v>
          </cell>
          <cell r="AX117" t="str">
            <v>Pulverized</v>
          </cell>
        </row>
        <row r="118">
          <cell r="AV118" t="str">
            <v>Ret.ExistDryFGD &amp; CCS</v>
          </cell>
          <cell r="AW118" t="str">
            <v>Pulverized</v>
          </cell>
          <cell r="AX118" t="str">
            <v>Pulverized</v>
          </cell>
        </row>
        <row r="119">
          <cell r="AV119" t="str">
            <v>Ret.ExistDryFGD &amp; SCR &amp; CCS</v>
          </cell>
          <cell r="AW119" t="str">
            <v>Pulverized</v>
          </cell>
          <cell r="AX119" t="str">
            <v>Pulverized</v>
          </cell>
        </row>
        <row r="120">
          <cell r="AV120" t="str">
            <v>Ret.ExistWetFGD &amp; SCR &amp; CCS</v>
          </cell>
          <cell r="AW120" t="str">
            <v>Pulverized</v>
          </cell>
          <cell r="AX120" t="str">
            <v>Pulverized</v>
          </cell>
        </row>
        <row r="121">
          <cell r="AV121" t="str">
            <v>Ret.DryFGD &amp; CCS</v>
          </cell>
          <cell r="AW121" t="str">
            <v>Pulverized</v>
          </cell>
          <cell r="AX121" t="str">
            <v>Pulverized</v>
          </cell>
        </row>
        <row r="122">
          <cell r="AV122" t="str">
            <v>Ret.WetFGD &amp; CCS</v>
          </cell>
          <cell r="AW122" t="str">
            <v>Pulverized</v>
          </cell>
          <cell r="AX122" t="str">
            <v>Pulverized</v>
          </cell>
        </row>
        <row r="123">
          <cell r="AV123" t="str">
            <v>Ret.ExistSCR &amp; DryFGD &amp; CCS</v>
          </cell>
          <cell r="AW123" t="str">
            <v>Pulverized</v>
          </cell>
          <cell r="AX123" t="str">
            <v>Pulverized</v>
          </cell>
        </row>
        <row r="124">
          <cell r="AV124" t="str">
            <v>Ret.ExistSCR &amp; WetFGD &amp; CCS</v>
          </cell>
          <cell r="AW124" t="str">
            <v>Pulverized</v>
          </cell>
          <cell r="AX124" t="str">
            <v>Pulverized</v>
          </cell>
        </row>
        <row r="125">
          <cell r="AV125" t="str">
            <v>Ret.ExistSNCR &amp; DryFGD &amp; CCS</v>
          </cell>
          <cell r="AW125" t="str">
            <v>Pulverized</v>
          </cell>
          <cell r="AX125" t="str">
            <v>Pulverized</v>
          </cell>
        </row>
        <row r="126">
          <cell r="AV126" t="str">
            <v>Ret.ExistSNCR &amp; WetFGD &amp; CCS</v>
          </cell>
          <cell r="AW126" t="str">
            <v>Pulverized</v>
          </cell>
          <cell r="AX126" t="str">
            <v>Pulverized</v>
          </cell>
        </row>
        <row r="127">
          <cell r="AV127" t="str">
            <v>Ret.ExistDryFGD &amp; ACI &amp; CCS</v>
          </cell>
          <cell r="AW127" t="str">
            <v>Pulverized</v>
          </cell>
          <cell r="AX127" t="str">
            <v>Pulverized</v>
          </cell>
        </row>
        <row r="128">
          <cell r="AV128" t="str">
            <v>Ret.ExistWetFGD &amp; ACI &amp; CCS</v>
          </cell>
          <cell r="AW128" t="str">
            <v>Pulverized</v>
          </cell>
          <cell r="AX128" t="str">
            <v>Pulverized</v>
          </cell>
        </row>
        <row r="129">
          <cell r="AV129" t="str">
            <v>Ret.ExistDryFGD_SCR &amp; ACI &amp; CCS</v>
          </cell>
          <cell r="AW129" t="str">
            <v>Pulverized</v>
          </cell>
          <cell r="AX129" t="str">
            <v>Pulverized</v>
          </cell>
        </row>
        <row r="130">
          <cell r="AV130" t="str">
            <v>Ret.ExistWetFGD_SCR &amp; ACI &amp; CCS</v>
          </cell>
          <cell r="AW130" t="str">
            <v>Pulverized</v>
          </cell>
          <cell r="AX130" t="str">
            <v>Pulverized</v>
          </cell>
        </row>
        <row r="131">
          <cell r="AV131" t="str">
            <v>Ret.ExistWetFGD_SNCR &amp; ACI &amp; CCS</v>
          </cell>
          <cell r="AW131" t="str">
            <v>Pulverized</v>
          </cell>
          <cell r="AX131" t="str">
            <v>Pulverized</v>
          </cell>
        </row>
        <row r="132">
          <cell r="AV132" t="str">
            <v>Ret.SCR &amp; DryFGD &amp; CCS</v>
          </cell>
          <cell r="AW132" t="str">
            <v>Pulverized</v>
          </cell>
          <cell r="AX132" t="str">
            <v>Pulverized</v>
          </cell>
        </row>
        <row r="133">
          <cell r="AV133" t="str">
            <v>Ret.SCR &amp; WetFGD &amp; CCS</v>
          </cell>
          <cell r="AW133" t="str">
            <v>Pulverized</v>
          </cell>
          <cell r="AX133" t="str">
            <v>Pulverized</v>
          </cell>
        </row>
        <row r="134">
          <cell r="AV134" t="str">
            <v>Ret.ExistDryFGD &amp; ACI &amp; SCR &amp; CCS</v>
          </cell>
          <cell r="AW134" t="str">
            <v>Pulverized</v>
          </cell>
          <cell r="AX134" t="str">
            <v>Pulverized</v>
          </cell>
        </row>
        <row r="135">
          <cell r="AV135" t="str">
            <v>Ret.ExistWetFGD &amp; ACI &amp; SCR &amp; CCS</v>
          </cell>
          <cell r="AW135" t="str">
            <v>Pulverized</v>
          </cell>
          <cell r="AX135" t="str">
            <v>Pulverized</v>
          </cell>
        </row>
        <row r="136">
          <cell r="AV136" t="str">
            <v>Ret.DryFGD &amp; ACI &amp; CCS</v>
          </cell>
          <cell r="AW136" t="str">
            <v>Pulverized</v>
          </cell>
          <cell r="AX136" t="str">
            <v>Pulverized</v>
          </cell>
        </row>
        <row r="137">
          <cell r="AV137" t="str">
            <v>Ret.WetFGD &amp; ACI &amp; CCS</v>
          </cell>
          <cell r="AW137" t="str">
            <v>Pulverized</v>
          </cell>
          <cell r="AX137" t="str">
            <v>Pulverized</v>
          </cell>
        </row>
        <row r="138">
          <cell r="AV138" t="str">
            <v>Ret.ExistSCR &amp; DryFGD &amp; ACI &amp; CCS</v>
          </cell>
          <cell r="AW138" t="str">
            <v>Pulverized</v>
          </cell>
          <cell r="AX138" t="str">
            <v>Pulverized</v>
          </cell>
        </row>
        <row r="139">
          <cell r="AV139" t="str">
            <v>Ret.ExistSCR &amp; WetFGD &amp; ACI &amp; CCS</v>
          </cell>
          <cell r="AW139" t="str">
            <v>Pulverized</v>
          </cell>
          <cell r="AX139" t="str">
            <v>Pulverized</v>
          </cell>
        </row>
        <row r="140">
          <cell r="AV140" t="str">
            <v>Ret.ExistSNCR &amp; DryFGD &amp; ACI &amp; CCS</v>
          </cell>
          <cell r="AW140" t="str">
            <v>Pulverized</v>
          </cell>
          <cell r="AX140" t="str">
            <v>Pulverized</v>
          </cell>
        </row>
        <row r="141">
          <cell r="AV141" t="str">
            <v>Ret.ExistSNCR &amp; WetFGD &amp; ACI &amp; CCS</v>
          </cell>
          <cell r="AW141" t="str">
            <v>Pulverized</v>
          </cell>
          <cell r="AX141" t="str">
            <v>Pulverized</v>
          </cell>
        </row>
        <row r="142">
          <cell r="AV142" t="str">
            <v>Ret.ACI &amp; SCR &amp; WetFGD &amp; CCS</v>
          </cell>
          <cell r="AW142" t="str">
            <v>Pulverized</v>
          </cell>
          <cell r="AX142" t="str">
            <v>Pulverized</v>
          </cell>
        </row>
        <row r="143">
          <cell r="AV143" t="str">
            <v>Ret.ACI &amp; SCR &amp; DryFGD &amp; CCS</v>
          </cell>
          <cell r="AW143" t="str">
            <v>Pulverized</v>
          </cell>
          <cell r="AX143" t="str">
            <v>Pulverized</v>
          </cell>
        </row>
        <row r="144">
          <cell r="AV144" t="str">
            <v>CT Early Retirement</v>
          </cell>
          <cell r="AW144" t="str">
            <v>Non-Fossil</v>
          </cell>
          <cell r="AX144" t="str">
            <v>Non-Fossil</v>
          </cell>
        </row>
        <row r="145">
          <cell r="AV145" t="str">
            <v>CC Early Retirement</v>
          </cell>
          <cell r="AW145" t="str">
            <v>Non-Fossil</v>
          </cell>
          <cell r="AX145" t="str">
            <v>Non-Fossil</v>
          </cell>
        </row>
        <row r="146">
          <cell r="AV146" t="str">
            <v>O/G Early Retirement</v>
          </cell>
          <cell r="AW146" t="str">
            <v>Non-Fossil</v>
          </cell>
          <cell r="AX146" t="str">
            <v>Non-Fossil</v>
          </cell>
        </row>
        <row r="147">
          <cell r="AV147" t="str">
            <v>Coal Early Retirement</v>
          </cell>
          <cell r="AW147" t="str">
            <v>Non-Fossil</v>
          </cell>
          <cell r="AX147" t="str">
            <v>Non-Fossil</v>
          </cell>
        </row>
        <row r="148">
          <cell r="AV148" t="str">
            <v>Nuke Early Retirement</v>
          </cell>
          <cell r="AW148" t="str">
            <v>Non-Fossil</v>
          </cell>
          <cell r="AX148" t="str">
            <v>Non-Fossil</v>
          </cell>
        </row>
        <row r="149">
          <cell r="AV149" t="str">
            <v>Ret.ACI &amp; DDryFGD</v>
          </cell>
          <cell r="AW149" t="str">
            <v>Pulverized</v>
          </cell>
          <cell r="AX149" t="str">
            <v>Pulverized</v>
          </cell>
        </row>
        <row r="150">
          <cell r="AV150" t="str">
            <v>Ret.ACI &amp; DSCR</v>
          </cell>
          <cell r="AW150" t="str">
            <v>Pulverized</v>
          </cell>
          <cell r="AX150" t="str">
            <v>Pulverized</v>
          </cell>
        </row>
        <row r="151">
          <cell r="AV151" t="str">
            <v>Ret.ACI &amp; DWetFGD</v>
          </cell>
          <cell r="AW151" t="str">
            <v>Pulverized</v>
          </cell>
          <cell r="AX151" t="str">
            <v>Pulverized</v>
          </cell>
        </row>
        <row r="152">
          <cell r="AV152" t="str">
            <v>Ret.DACI</v>
          </cell>
          <cell r="AW152" t="str">
            <v>Pulverized</v>
          </cell>
          <cell r="AX152" t="str">
            <v>Pulverized</v>
          </cell>
        </row>
        <row r="153">
          <cell r="AV153" t="str">
            <v>Ret.DACI &amp; DryFGD</v>
          </cell>
          <cell r="AW153" t="str">
            <v>Pulverized</v>
          </cell>
          <cell r="AX153" t="str">
            <v>Pulverized</v>
          </cell>
        </row>
        <row r="154">
          <cell r="AV154" t="str">
            <v>Ret.DACI &amp; SCR</v>
          </cell>
          <cell r="AW154" t="str">
            <v>Pulverized</v>
          </cell>
          <cell r="AX154" t="str">
            <v>Pulverized</v>
          </cell>
        </row>
        <row r="155">
          <cell r="AV155" t="str">
            <v>Ret.DACI &amp; SNCR</v>
          </cell>
          <cell r="AW155" t="str">
            <v>Pulverized</v>
          </cell>
          <cell r="AX155" t="str">
            <v>Pulverized</v>
          </cell>
        </row>
        <row r="156">
          <cell r="AV156" t="str">
            <v>Ret.DACI &amp; WetFGD</v>
          </cell>
          <cell r="AW156" t="str">
            <v>Pulverized</v>
          </cell>
          <cell r="AX156" t="str">
            <v>Pulverized</v>
          </cell>
        </row>
        <row r="157">
          <cell r="AV157" t="str">
            <v>Ret.DDryFGD</v>
          </cell>
          <cell r="AW157" t="str">
            <v>Pulverized</v>
          </cell>
          <cell r="AX157" t="str">
            <v>Pulverized</v>
          </cell>
        </row>
        <row r="158">
          <cell r="AV158" t="str">
            <v>Ret.DSCR</v>
          </cell>
          <cell r="AW158" t="str">
            <v>Pulverized</v>
          </cell>
          <cell r="AX158" t="str">
            <v>Pulverized</v>
          </cell>
        </row>
        <row r="159">
          <cell r="AV159" t="str">
            <v>Ret.DSCR &amp; DryFGD</v>
          </cell>
          <cell r="AW159" t="str">
            <v>Pulverized</v>
          </cell>
          <cell r="AX159" t="str">
            <v>Pulverized</v>
          </cell>
        </row>
        <row r="160">
          <cell r="AV160" t="str">
            <v>Ret.DSCR &amp; DryFGD &amp; ACI</v>
          </cell>
          <cell r="AW160" t="str">
            <v>Pulverized</v>
          </cell>
          <cell r="AX160" t="str">
            <v>Pulverized</v>
          </cell>
        </row>
        <row r="161">
          <cell r="AV161" t="str">
            <v>Ret.DSCR &amp; DWetFGD</v>
          </cell>
          <cell r="AW161" t="str">
            <v>Pulverized</v>
          </cell>
          <cell r="AX161" t="str">
            <v>Pulverized</v>
          </cell>
        </row>
        <row r="162">
          <cell r="AV162" t="str">
            <v>Ret.DSCR &amp; DWetFGD &amp; ACI</v>
          </cell>
          <cell r="AW162" t="str">
            <v>Pulverized</v>
          </cell>
          <cell r="AX162" t="str">
            <v>Pulverized</v>
          </cell>
        </row>
        <row r="163">
          <cell r="AV163" t="str">
            <v>Ret.DSCR &amp; WetFGD</v>
          </cell>
          <cell r="AW163" t="str">
            <v>Pulverized</v>
          </cell>
          <cell r="AX163" t="str">
            <v>Pulverized</v>
          </cell>
        </row>
        <row r="164">
          <cell r="AV164" t="str">
            <v>Ret.DSCR &amp; WetFGD &amp; ACI</v>
          </cell>
          <cell r="AW164" t="str">
            <v>Pulverized</v>
          </cell>
          <cell r="AX164" t="str">
            <v>Pulverized</v>
          </cell>
        </row>
        <row r="165">
          <cell r="AV165" t="str">
            <v>Ret.DWetFGD</v>
          </cell>
          <cell r="AW165" t="str">
            <v>Pulverized</v>
          </cell>
          <cell r="AX165" t="str">
            <v>Pulverized</v>
          </cell>
        </row>
        <row r="166">
          <cell r="AV166" t="str">
            <v>Ret.ExistSCR &amp; ACI &amp; DWetFGD</v>
          </cell>
          <cell r="AW166" t="str">
            <v>Pulverized</v>
          </cell>
          <cell r="AX166" t="str">
            <v>Pulverized</v>
          </cell>
        </row>
        <row r="167">
          <cell r="AV167" t="str">
            <v>Ret.ExistSCR &amp; DACI</v>
          </cell>
          <cell r="AW167" t="str">
            <v>Pulverized</v>
          </cell>
          <cell r="AX167" t="str">
            <v>Pulverized</v>
          </cell>
        </row>
        <row r="168">
          <cell r="AV168" t="str">
            <v>Ret.ExistSCR &amp; DDryFGD</v>
          </cell>
          <cell r="AW168" t="str">
            <v>Pulverized</v>
          </cell>
          <cell r="AX168" t="str">
            <v>Pulverized</v>
          </cell>
        </row>
        <row r="169">
          <cell r="AV169" t="str">
            <v>Ret.ExistSCR &amp; DWetFGD</v>
          </cell>
          <cell r="AW169" t="str">
            <v>Pulverized</v>
          </cell>
          <cell r="AX169" t="str">
            <v>Pulverized</v>
          </cell>
        </row>
        <row r="170">
          <cell r="AV170" t="str">
            <v>Ret.ExistSCR_ACI &amp; DWetFGD</v>
          </cell>
          <cell r="AW170" t="str">
            <v>Pulverized</v>
          </cell>
          <cell r="AX170" t="str">
            <v>Pulverized</v>
          </cell>
        </row>
        <row r="171">
          <cell r="AV171" t="str">
            <v>Ret.ExistSNCR &amp; ACI &amp; DDryFGD</v>
          </cell>
          <cell r="AW171" t="str">
            <v>Pulverized</v>
          </cell>
          <cell r="AX171" t="str">
            <v>Pulverized</v>
          </cell>
        </row>
        <row r="172">
          <cell r="AV172" t="str">
            <v>Ret.ExistSNCR &amp; ACI &amp; DWetFGD</v>
          </cell>
          <cell r="AW172" t="str">
            <v>Pulverized</v>
          </cell>
          <cell r="AX172" t="str">
            <v>Pulverized</v>
          </cell>
        </row>
        <row r="173">
          <cell r="AV173" t="str">
            <v>Ret.ExistSNCR &amp; DACI</v>
          </cell>
          <cell r="AW173" t="str">
            <v>Pulverized</v>
          </cell>
          <cell r="AX173" t="str">
            <v>Pulverized</v>
          </cell>
        </row>
        <row r="174">
          <cell r="AV174" t="str">
            <v>Ret.ExistSNCR &amp; DACI &amp; DryFGD</v>
          </cell>
          <cell r="AW174" t="str">
            <v>Pulverized</v>
          </cell>
          <cell r="AX174" t="str">
            <v>Pulverized</v>
          </cell>
        </row>
        <row r="175">
          <cell r="AV175" t="str">
            <v>Ret.ExistSNCR &amp; DACI &amp; DWetFGD</v>
          </cell>
          <cell r="AW175" t="str">
            <v>Pulverized</v>
          </cell>
          <cell r="AX175" t="str">
            <v>Pulverized</v>
          </cell>
        </row>
        <row r="176">
          <cell r="AV176" t="str">
            <v>Ret.ExistSNCR &amp; DACI &amp; WetFGD</v>
          </cell>
          <cell r="AW176" t="str">
            <v>Pulverized</v>
          </cell>
          <cell r="AX176" t="str">
            <v>Pulverized</v>
          </cell>
        </row>
        <row r="177">
          <cell r="AV177" t="str">
            <v>Ret.ExistSNCR &amp; DDryFGD</v>
          </cell>
          <cell r="AW177" t="str">
            <v>Pulverized</v>
          </cell>
          <cell r="AX177" t="str">
            <v>Pulverized</v>
          </cell>
        </row>
        <row r="178">
          <cell r="AV178" t="str">
            <v>Ret.ExistSNCR &amp; DWetFGD</v>
          </cell>
          <cell r="AW178" t="str">
            <v>Pulverized</v>
          </cell>
          <cell r="AX178" t="str">
            <v>Pulverized</v>
          </cell>
        </row>
        <row r="179">
          <cell r="AV179" t="str">
            <v>Ret.ExistWetFGD &amp; ACI &amp; DSCR</v>
          </cell>
          <cell r="AW179" t="str">
            <v>Pulverized</v>
          </cell>
          <cell r="AX179" t="str">
            <v>Pulverized</v>
          </cell>
        </row>
        <row r="180">
          <cell r="AV180" t="str">
            <v>Ret.ExistWetFGD &amp; DACI</v>
          </cell>
          <cell r="AW180" t="str">
            <v>Pulverized</v>
          </cell>
          <cell r="AX180" t="str">
            <v>Pulverized</v>
          </cell>
        </row>
        <row r="181">
          <cell r="AV181" t="str">
            <v>Ret.ExistWetFGD &amp; DACI &amp; DSCR</v>
          </cell>
          <cell r="AW181" t="str">
            <v>Pulverized</v>
          </cell>
          <cell r="AX181" t="str">
            <v>Pulverized</v>
          </cell>
        </row>
        <row r="182">
          <cell r="AV182" t="str">
            <v>Ret.ExistWetFGD &amp; DACI &amp; SCR</v>
          </cell>
          <cell r="AW182" t="str">
            <v>Pulverized</v>
          </cell>
          <cell r="AX182" t="str">
            <v>Pulverized</v>
          </cell>
        </row>
        <row r="183">
          <cell r="AV183" t="str">
            <v>Ret.ExistWetFGD &amp; DSCR</v>
          </cell>
          <cell r="AW183" t="str">
            <v>Pulverized</v>
          </cell>
          <cell r="AX183" t="str">
            <v>Pulverized</v>
          </cell>
        </row>
        <row r="184">
          <cell r="AV184" t="str">
            <v>Ret.SCR &amp; DDryFGD</v>
          </cell>
          <cell r="AW184" t="str">
            <v>Pulverized</v>
          </cell>
          <cell r="AX184" t="str">
            <v>Pulverized</v>
          </cell>
        </row>
        <row r="185">
          <cell r="AV185" t="str">
            <v>Ret.SCR &amp; DDryFGD &amp; ACI</v>
          </cell>
          <cell r="AW185" t="str">
            <v>Pulverized</v>
          </cell>
          <cell r="AX185" t="str">
            <v>Pulverized</v>
          </cell>
        </row>
        <row r="186">
          <cell r="AV186" t="str">
            <v>Ret.SCR &amp; DryFGD &amp; DACI</v>
          </cell>
          <cell r="AW186" t="str">
            <v>Pulverized</v>
          </cell>
          <cell r="AX186" t="str">
            <v>Pulverized</v>
          </cell>
        </row>
        <row r="187">
          <cell r="AV187" t="str">
            <v>Ret.SCR &amp; DWetFGD</v>
          </cell>
          <cell r="AW187" t="str">
            <v>Pulverized</v>
          </cell>
          <cell r="AX187" t="str">
            <v>Pulverized</v>
          </cell>
        </row>
        <row r="188">
          <cell r="AV188" t="str">
            <v>Ret.SCR &amp; DWetFGD &amp; ACI</v>
          </cell>
          <cell r="AW188" t="str">
            <v>Pulverized</v>
          </cell>
          <cell r="AX188" t="str">
            <v>Pulverized</v>
          </cell>
        </row>
        <row r="189">
          <cell r="AV189" t="str">
            <v>Ret.SCR &amp; DWetFGD &amp; DACI</v>
          </cell>
          <cell r="AW189" t="str">
            <v>Pulverized</v>
          </cell>
          <cell r="AX189" t="str">
            <v>Pulverized</v>
          </cell>
        </row>
        <row r="190">
          <cell r="AV190" t="str">
            <v>Ret.SCR &amp; WetFGD &amp; DACI</v>
          </cell>
          <cell r="AW190" t="str">
            <v>Pulverized</v>
          </cell>
          <cell r="AX190" t="str">
            <v>Pulverized</v>
          </cell>
        </row>
        <row r="191">
          <cell r="AV191" t="str">
            <v>Ret.ACI &amp; DSCR &amp; DryFGD &amp; CCS</v>
          </cell>
          <cell r="AW191" t="str">
            <v>Pulverized</v>
          </cell>
          <cell r="AX191" t="str">
            <v>Pulverized</v>
          </cell>
        </row>
        <row r="192">
          <cell r="AV192" t="str">
            <v>Ret.ACI &amp; DSCR &amp; DWetFGD &amp; CCS</v>
          </cell>
          <cell r="AW192" t="str">
            <v>Pulverized</v>
          </cell>
          <cell r="AX192" t="str">
            <v>Pulverized</v>
          </cell>
        </row>
        <row r="193">
          <cell r="AV193" t="str">
            <v>Ret.ACI &amp; DSCR &amp; WetFGD &amp; CCS</v>
          </cell>
          <cell r="AW193" t="str">
            <v>Pulverized</v>
          </cell>
          <cell r="AX193" t="str">
            <v>Pulverized</v>
          </cell>
        </row>
        <row r="194">
          <cell r="AV194" t="str">
            <v>Ret.ACI &amp; SCR &amp; DDryFGD &amp; CCS</v>
          </cell>
          <cell r="AW194" t="str">
            <v>Pulverized</v>
          </cell>
          <cell r="AX194" t="str">
            <v>Pulverized</v>
          </cell>
        </row>
        <row r="195">
          <cell r="AV195" t="str">
            <v>Ret.ACI &amp; SCR &amp; DWetFGD &amp; CCS</v>
          </cell>
          <cell r="AW195" t="str">
            <v>Pulverized</v>
          </cell>
          <cell r="AX195" t="str">
            <v>Pulverized</v>
          </cell>
        </row>
        <row r="196">
          <cell r="AV196" t="str">
            <v>Ret.DACI &amp; SCR &amp; DryFGD &amp; CCS</v>
          </cell>
          <cell r="AW196" t="str">
            <v>Pulverized</v>
          </cell>
          <cell r="AX196" t="str">
            <v>Pulverized</v>
          </cell>
        </row>
        <row r="197">
          <cell r="AV197" t="str">
            <v>Ret.DACI &amp; SCR &amp; WetFGD &amp; CCS</v>
          </cell>
          <cell r="AW197" t="str">
            <v>Pulverized</v>
          </cell>
          <cell r="AX197" t="str">
            <v>Pulverized</v>
          </cell>
        </row>
        <row r="198">
          <cell r="AV198" t="str">
            <v>Ret.DDryFGD &amp; ACI &amp; CCS</v>
          </cell>
          <cell r="AW198" t="str">
            <v>Pulverized</v>
          </cell>
          <cell r="AX198" t="str">
            <v>Pulverized</v>
          </cell>
        </row>
        <row r="199">
          <cell r="AV199" t="str">
            <v>Ret.DDryFGD &amp; CCS</v>
          </cell>
          <cell r="AW199" t="str">
            <v>Pulverized</v>
          </cell>
          <cell r="AX199" t="str">
            <v>Pulverized</v>
          </cell>
        </row>
        <row r="200">
          <cell r="AV200" t="str">
            <v>Ret.DryFGD &amp; DACI &amp; CCS</v>
          </cell>
          <cell r="AW200" t="str">
            <v>Pulverized</v>
          </cell>
          <cell r="AX200" t="str">
            <v>Pulverized</v>
          </cell>
        </row>
        <row r="201">
          <cell r="AV201" t="str">
            <v>Ret.DSCR &amp; DryFGD &amp; CCS</v>
          </cell>
          <cell r="AW201" t="str">
            <v>Pulverized</v>
          </cell>
          <cell r="AX201" t="str">
            <v>Pulverized</v>
          </cell>
        </row>
        <row r="202">
          <cell r="AV202" t="str">
            <v>Ret.DSCR &amp; DWetFGD &amp; CCS</v>
          </cell>
          <cell r="AW202" t="str">
            <v>Pulverized</v>
          </cell>
          <cell r="AX202" t="str">
            <v>Pulverized</v>
          </cell>
        </row>
        <row r="203">
          <cell r="AV203" t="str">
            <v>Ret.DSCR &amp; WetFGD &amp; CCS</v>
          </cell>
          <cell r="AW203" t="str">
            <v>Pulverized</v>
          </cell>
          <cell r="AX203" t="str">
            <v>Pulverized</v>
          </cell>
        </row>
        <row r="204">
          <cell r="AV204" t="str">
            <v>Ret.DWetFGD &amp; ACI &amp; CCS</v>
          </cell>
          <cell r="AW204" t="str">
            <v>Pulverized</v>
          </cell>
          <cell r="AX204" t="str">
            <v>Pulverized</v>
          </cell>
        </row>
        <row r="205">
          <cell r="AV205" t="str">
            <v>Ret.DWetFGD &amp; CCS</v>
          </cell>
          <cell r="AW205" t="str">
            <v>Pulverized</v>
          </cell>
          <cell r="AX205" t="str">
            <v>Pulverized</v>
          </cell>
        </row>
        <row r="206">
          <cell r="AV206" t="str">
            <v>Ret.ExistSCR &amp; DWetFGD &amp; ACI &amp; CCS</v>
          </cell>
          <cell r="AW206" t="str">
            <v>Pulverized</v>
          </cell>
          <cell r="AX206" t="str">
            <v>Pulverized</v>
          </cell>
        </row>
        <row r="207">
          <cell r="AV207" t="str">
            <v>Ret.ExistSCR &amp; DWetFGD &amp; CCS</v>
          </cell>
          <cell r="AW207" t="str">
            <v>Pulverized</v>
          </cell>
          <cell r="AX207" t="str">
            <v>Pulverized</v>
          </cell>
        </row>
        <row r="208">
          <cell r="AV208" t="str">
            <v>Ret.ExistSCR_ACI &amp; DWetFGD &amp; CCS</v>
          </cell>
          <cell r="AW208" t="str">
            <v>Pulverized</v>
          </cell>
          <cell r="AX208" t="str">
            <v>Pulverized</v>
          </cell>
        </row>
        <row r="209">
          <cell r="AV209" t="str">
            <v>Ret.ExistSNCR &amp; DryFGD &amp; DACI &amp; CCS</v>
          </cell>
          <cell r="AW209" t="str">
            <v>Pulverized</v>
          </cell>
          <cell r="AX209" t="str">
            <v>Pulverized</v>
          </cell>
        </row>
        <row r="210">
          <cell r="AV210" t="str">
            <v>Ret.ExistSNCR &amp; DWetFGD &amp; ACI &amp; CCS</v>
          </cell>
          <cell r="AW210" t="str">
            <v>Pulverized</v>
          </cell>
          <cell r="AX210" t="str">
            <v>Pulverized</v>
          </cell>
        </row>
        <row r="211">
          <cell r="AV211" t="str">
            <v>Ret.ExistSNCR &amp; DWetFGD &amp; CCS</v>
          </cell>
          <cell r="AW211" t="str">
            <v>Pulverized</v>
          </cell>
          <cell r="AX211" t="str">
            <v>Pulverized</v>
          </cell>
        </row>
        <row r="212">
          <cell r="AV212" t="str">
            <v>Ret.ExistWetFGD &amp; ACI &amp; DSCR &amp; CCS</v>
          </cell>
          <cell r="AW212" t="str">
            <v>Pulverized</v>
          </cell>
          <cell r="AX212" t="str">
            <v>Pulverized</v>
          </cell>
        </row>
        <row r="213">
          <cell r="AV213" t="str">
            <v>Ret.ExistWetFGD &amp; DACI &amp; CCS</v>
          </cell>
          <cell r="AW213" t="str">
            <v>Pulverized</v>
          </cell>
          <cell r="AX213" t="str">
            <v>Pulverized</v>
          </cell>
        </row>
        <row r="214">
          <cell r="AV214" t="str">
            <v>Ret.ExistWetFGD &amp; DACI &amp; DSCR &amp; CCS</v>
          </cell>
          <cell r="AW214" t="str">
            <v>Pulverized</v>
          </cell>
          <cell r="AX214" t="str">
            <v>Pulverized</v>
          </cell>
        </row>
        <row r="215">
          <cell r="AV215" t="str">
            <v>Ret.ExistWetFGD &amp; DACI &amp; SCR &amp; CCS</v>
          </cell>
          <cell r="AW215" t="str">
            <v>Pulverized</v>
          </cell>
          <cell r="AX215" t="str">
            <v>Pulverized</v>
          </cell>
        </row>
        <row r="216">
          <cell r="AV216" t="str">
            <v>Ret.ExistWetFGD &amp; DSCR &amp; CCS</v>
          </cell>
          <cell r="AW216" t="str">
            <v>Pulverized</v>
          </cell>
          <cell r="AX216" t="str">
            <v>Pulverized</v>
          </cell>
        </row>
        <row r="217">
          <cell r="AV217" t="str">
            <v>Ret.SCR &amp; DDryFGD &amp; CCS</v>
          </cell>
          <cell r="AW217" t="str">
            <v>Pulverized</v>
          </cell>
          <cell r="AX217" t="str">
            <v>Pulverized</v>
          </cell>
        </row>
        <row r="218">
          <cell r="AV218" t="str">
            <v>Ret.WetFGD &amp; DACI &amp; CCS</v>
          </cell>
          <cell r="AW218" t="str">
            <v>Pulverized</v>
          </cell>
          <cell r="AX218" t="str">
            <v>Pulverized</v>
          </cell>
        </row>
        <row r="219">
          <cell r="AV219" t="str">
            <v>Ret.SCR &amp; DWetFGD &amp; CCS</v>
          </cell>
          <cell r="AW219" t="str">
            <v>Pulverized</v>
          </cell>
          <cell r="AX219" t="str">
            <v>Pulverized</v>
          </cell>
        </row>
        <row r="220">
          <cell r="AV220" t="str">
            <v>Ret.Oil/Gas Steam SCR</v>
          </cell>
          <cell r="AW220" t="str">
            <v>Fossil</v>
          </cell>
          <cell r="AX220" t="str">
            <v>Fossil</v>
          </cell>
        </row>
      </sheetData>
      <sheetData sheetId="7"/>
      <sheetData sheetId="8">
        <row r="2">
          <cell r="A2" t="str">
            <v>Region</v>
          </cell>
        </row>
        <row r="3">
          <cell r="A3" t="str">
            <v>aznm</v>
          </cell>
        </row>
        <row r="4">
          <cell r="A4" t="str">
            <v>ca-n</v>
          </cell>
        </row>
        <row r="5">
          <cell r="A5" t="str">
            <v>ca-s</v>
          </cell>
        </row>
        <row r="6">
          <cell r="A6" t="str">
            <v>comd</v>
          </cell>
        </row>
        <row r="7">
          <cell r="A7" t="str">
            <v>dsny</v>
          </cell>
        </row>
        <row r="8">
          <cell r="A8" t="str">
            <v>entg</v>
          </cell>
        </row>
        <row r="9">
          <cell r="A9" t="str">
            <v>erct</v>
          </cell>
        </row>
        <row r="10">
          <cell r="A10" t="str">
            <v>frcc</v>
          </cell>
        </row>
        <row r="11">
          <cell r="A11" t="str">
            <v>gway</v>
          </cell>
        </row>
        <row r="12">
          <cell r="A12" t="str">
            <v>lilc</v>
          </cell>
        </row>
        <row r="13">
          <cell r="A13" t="str">
            <v>mace</v>
          </cell>
        </row>
        <row r="14">
          <cell r="A14" t="str">
            <v>macs</v>
          </cell>
        </row>
        <row r="15">
          <cell r="A15" t="str">
            <v>macw</v>
          </cell>
        </row>
        <row r="16">
          <cell r="A16" t="str">
            <v>mecs</v>
          </cell>
        </row>
        <row r="17">
          <cell r="A17" t="str">
            <v>mro</v>
          </cell>
        </row>
        <row r="18">
          <cell r="A18" t="str">
            <v>neng</v>
          </cell>
        </row>
        <row r="19">
          <cell r="A19" t="str">
            <v>nwpe</v>
          </cell>
        </row>
        <row r="20">
          <cell r="A20" t="str">
            <v>nyc</v>
          </cell>
        </row>
        <row r="21">
          <cell r="A21" t="str">
            <v>pnw</v>
          </cell>
        </row>
        <row r="22">
          <cell r="A22" t="str">
            <v>rfco</v>
          </cell>
        </row>
        <row r="23">
          <cell r="A23" t="str">
            <v>rfcp</v>
          </cell>
        </row>
        <row r="24">
          <cell r="A24" t="str">
            <v>rmpa</v>
          </cell>
        </row>
        <row r="25">
          <cell r="A25" t="str">
            <v>snv</v>
          </cell>
        </row>
        <row r="26">
          <cell r="A26" t="str">
            <v>sou</v>
          </cell>
        </row>
        <row r="27">
          <cell r="A27" t="str">
            <v>sppn</v>
          </cell>
        </row>
        <row r="28">
          <cell r="A28" t="str">
            <v>spps</v>
          </cell>
        </row>
        <row r="29">
          <cell r="A29" t="str">
            <v>tva</v>
          </cell>
        </row>
        <row r="30">
          <cell r="A30" t="str">
            <v>tvak</v>
          </cell>
        </row>
        <row r="31">
          <cell r="A31" t="str">
            <v>upny</v>
          </cell>
        </row>
        <row r="32">
          <cell r="A32" t="str">
            <v>vaca</v>
          </cell>
        </row>
        <row r="33">
          <cell r="A33" t="str">
            <v>vapw</v>
          </cell>
        </row>
        <row r="34">
          <cell r="A34" t="str">
            <v>wums</v>
          </cell>
        </row>
        <row r="35">
          <cell r="A35" t="str">
            <v>USA</v>
          </cell>
        </row>
        <row r="36">
          <cell r="A36" t="str">
            <v>Canada</v>
          </cell>
        </row>
        <row r="37">
          <cell r="A37" t="str">
            <v>SYSTEM</v>
          </cell>
        </row>
      </sheetData>
      <sheetData sheetId="9">
        <row r="4">
          <cell r="N4">
            <v>5</v>
          </cell>
        </row>
        <row r="5">
          <cell r="N5">
            <v>140</v>
          </cell>
        </row>
        <row r="6">
          <cell r="N6">
            <v>60</v>
          </cell>
        </row>
        <row r="7">
          <cell r="N7">
            <v>163</v>
          </cell>
        </row>
        <row r="8">
          <cell r="N8">
            <v>171</v>
          </cell>
        </row>
        <row r="9">
          <cell r="N9">
            <v>191</v>
          </cell>
        </row>
        <row r="10">
          <cell r="N10">
            <v>95</v>
          </cell>
        </row>
        <row r="11">
          <cell r="N11">
            <v>99</v>
          </cell>
        </row>
        <row r="12">
          <cell r="N12">
            <v>177</v>
          </cell>
        </row>
        <row r="13">
          <cell r="N13">
            <v>135</v>
          </cell>
        </row>
        <row r="14">
          <cell r="N14">
            <v>41</v>
          </cell>
        </row>
        <row r="15">
          <cell r="N15">
            <v>8</v>
          </cell>
        </row>
        <row r="16">
          <cell r="N16">
            <v>121</v>
          </cell>
        </row>
        <row r="17">
          <cell r="N17">
            <v>9</v>
          </cell>
        </row>
        <row r="18">
          <cell r="N18">
            <v>25</v>
          </cell>
        </row>
      </sheetData>
      <sheetData sheetId="10"/>
      <sheetData sheetId="11">
        <row r="1">
          <cell r="E1" t="str">
            <v>Abrreviation</v>
          </cell>
          <cell r="G1" t="str">
            <v>NEEDS4.0_V3.02_EISA_02-17-09v4.xls</v>
          </cell>
          <cell r="K1" t="str">
            <v>ChalkPoint1&amp;2 - 1571_B_1 and 1571_B_2</v>
          </cell>
          <cell r="Q1" t="str">
            <v>------FuelType------</v>
          </cell>
          <cell r="AJ1" t="str">
            <v>Region Name</v>
          </cell>
          <cell r="AK1" t="str">
            <v>Region Code</v>
          </cell>
        </row>
        <row r="2">
          <cell r="B2" t="str">
            <v>Alabama</v>
          </cell>
          <cell r="E2" t="str">
            <v>AL</v>
          </cell>
          <cell r="K2" t="str">
            <v>NAME</v>
          </cell>
          <cell r="Q2" t="str">
            <v>Biomass</v>
          </cell>
          <cell r="R2" t="str">
            <v>Non-Fossil</v>
          </cell>
          <cell r="AJ2" t="str">
            <v>aznm</v>
          </cell>
          <cell r="AK2">
            <v>1</v>
          </cell>
          <cell r="AL2" t="str">
            <v>USA</v>
          </cell>
          <cell r="AO2" t="str">
            <v>SO2 CAIR</v>
          </cell>
          <cell r="AP2" t="str">
            <v xml:space="preserve">Constraint Name: #1 - SO2 CAIR Annual Constraint </v>
          </cell>
        </row>
        <row r="3">
          <cell r="B3" t="str">
            <v>Arkansas</v>
          </cell>
          <cell r="E3" t="str">
            <v>DC</v>
          </cell>
          <cell r="G3" t="str">
            <v>Potential % of CAIR region</v>
          </cell>
          <cell r="I3" t="str">
            <v>CA no Coal exemption share</v>
          </cell>
          <cell r="K3" t="str">
            <v>EIK</v>
          </cell>
          <cell r="Q3" t="str">
            <v>NaturalGas</v>
          </cell>
          <cell r="R3" t="str">
            <v>Fossil</v>
          </cell>
          <cell r="AJ3" t="str">
            <v>ca-n</v>
          </cell>
          <cell r="AK3">
            <v>2</v>
          </cell>
          <cell r="AL3" t="str">
            <v>USA</v>
          </cell>
          <cell r="AO3" t="str">
            <v>SO2 Title IV</v>
          </cell>
          <cell r="AP3" t="str">
            <v>No constraint</v>
          </cell>
        </row>
        <row r="4">
          <cell r="B4" t="str">
            <v>Arizona</v>
          </cell>
          <cell r="E4" t="str">
            <v>FL</v>
          </cell>
          <cell r="G4" t="str">
            <v>ALSK_No</v>
          </cell>
          <cell r="H4">
            <v>1</v>
          </cell>
          <cell r="K4" t="str">
            <v>OEL</v>
          </cell>
          <cell r="Q4" t="str">
            <v>Oil</v>
          </cell>
          <cell r="R4" t="str">
            <v>Fossil</v>
          </cell>
          <cell r="AJ4" t="str">
            <v>ca-s</v>
          </cell>
          <cell r="AK4">
            <v>3</v>
          </cell>
          <cell r="AL4" t="str">
            <v>USA</v>
          </cell>
          <cell r="AO4" t="str">
            <v>NOx CAIR Annual Constraint</v>
          </cell>
          <cell r="AP4" t="str">
            <v>Constraint Name: #2 - NOx CAIR Annual Constraint</v>
          </cell>
        </row>
        <row r="5">
          <cell r="B5" t="str">
            <v>California</v>
          </cell>
          <cell r="E5" t="str">
            <v>GA</v>
          </cell>
          <cell r="G5" t="str">
            <v>AZNM_No</v>
          </cell>
          <cell r="H5">
            <v>0.97869019109763211</v>
          </cell>
          <cell r="I5">
            <v>0.9822399195918049</v>
          </cell>
          <cell r="Q5" t="str">
            <v>Fwaste</v>
          </cell>
          <cell r="R5" t="str">
            <v>Fossil</v>
          </cell>
          <cell r="AJ5" t="str">
            <v>comd</v>
          </cell>
          <cell r="AK5">
            <v>4</v>
          </cell>
          <cell r="AL5" t="str">
            <v>USA</v>
          </cell>
          <cell r="AO5" t="str">
            <v>NOx Ozone Season</v>
          </cell>
          <cell r="AP5" t="str">
            <v xml:space="preserve">Constraint Name: #3 - NOx CAIR Ozone Constraint    </v>
          </cell>
        </row>
        <row r="6">
          <cell r="B6" t="str">
            <v>Colorado</v>
          </cell>
          <cell r="E6" t="str">
            <v>IL</v>
          </cell>
          <cell r="G6" t="str">
            <v>AZNM_Yes</v>
          </cell>
          <cell r="H6">
            <v>2.1309808902367718E-2</v>
          </cell>
          <cell r="I6">
            <v>1.7760080408193692E-2</v>
          </cell>
          <cell r="Q6" t="str">
            <v>Non-Fossil</v>
          </cell>
          <cell r="R6" t="str">
            <v>Non-Fossil</v>
          </cell>
          <cell r="AJ6" t="str">
            <v>dsny</v>
          </cell>
          <cell r="AK6">
            <v>5</v>
          </cell>
          <cell r="AL6" t="str">
            <v>USA</v>
          </cell>
          <cell r="AO6" t="str">
            <v>NOx Title IV</v>
          </cell>
          <cell r="AP6" t="str">
            <v>No constraint</v>
          </cell>
        </row>
        <row r="7">
          <cell r="B7" t="str">
            <v>Connecticut</v>
          </cell>
          <cell r="E7" t="str">
            <v>IN</v>
          </cell>
          <cell r="G7" t="str">
            <v>CA-N_No</v>
          </cell>
          <cell r="H7">
            <v>1</v>
          </cell>
          <cell r="Q7" t="str">
            <v>MSW</v>
          </cell>
          <cell r="R7" t="str">
            <v>Non-Fossil</v>
          </cell>
          <cell r="AJ7" t="str">
            <v>entg</v>
          </cell>
          <cell r="AK7">
            <v>6</v>
          </cell>
          <cell r="AL7" t="str">
            <v>USA</v>
          </cell>
          <cell r="AO7" t="str">
            <v>MER National Constraint</v>
          </cell>
          <cell r="AP7" t="str">
            <v>Constraint Name: #5 - MER National Constraint</v>
          </cell>
        </row>
        <row r="8">
          <cell r="B8" t="str">
            <v>District of Columbia</v>
          </cell>
          <cell r="E8" t="str">
            <v>IA</v>
          </cell>
          <cell r="G8" t="str">
            <v>CA-S_No</v>
          </cell>
          <cell r="H8">
            <v>1</v>
          </cell>
          <cell r="Q8" t="str">
            <v>Coal</v>
          </cell>
          <cell r="R8" t="str">
            <v>Fossil</v>
          </cell>
          <cell r="AJ8" t="str">
            <v>erct</v>
          </cell>
          <cell r="AK8">
            <v>7</v>
          </cell>
          <cell r="AL8" t="str">
            <v>USA</v>
          </cell>
          <cell r="AO8" t="str">
            <v>CO2 National Constraint</v>
          </cell>
          <cell r="AP8" t="str">
            <v>Constraint Name: #0 - National CO2 Cap</v>
          </cell>
        </row>
        <row r="9">
          <cell r="B9" t="str">
            <v>Delaware</v>
          </cell>
          <cell r="E9" t="str">
            <v>KY</v>
          </cell>
          <cell r="G9" t="str">
            <v>CNAB_No</v>
          </cell>
          <cell r="H9">
            <v>1</v>
          </cell>
          <cell r="Q9" t="str">
            <v>Pet. Coke</v>
          </cell>
          <cell r="R9" t="str">
            <v>Fossil</v>
          </cell>
          <cell r="AJ9" t="str">
            <v>frcc</v>
          </cell>
          <cell r="AK9">
            <v>8</v>
          </cell>
          <cell r="AL9" t="str">
            <v>USA</v>
          </cell>
        </row>
        <row r="10">
          <cell r="B10" t="str">
            <v>Florida</v>
          </cell>
          <cell r="E10" t="str">
            <v>LA</v>
          </cell>
          <cell r="G10" t="str">
            <v>CNBC_No</v>
          </cell>
          <cell r="H10">
            <v>1</v>
          </cell>
          <cell r="Q10" t="str">
            <v>Waste Coal</v>
          </cell>
          <cell r="R10" t="str">
            <v>Fossil</v>
          </cell>
          <cell r="AJ10" t="str">
            <v>gway</v>
          </cell>
          <cell r="AK10">
            <v>9</v>
          </cell>
          <cell r="AL10" t="str">
            <v>USA</v>
          </cell>
        </row>
        <row r="11">
          <cell r="B11" t="str">
            <v>Georgia</v>
          </cell>
          <cell r="E11" t="str">
            <v>MD</v>
          </cell>
          <cell r="G11" t="str">
            <v>CNMB_No</v>
          </cell>
          <cell r="H11">
            <v>1</v>
          </cell>
          <cell r="Q11" t="str">
            <v>Geothermal</v>
          </cell>
          <cell r="R11" t="str">
            <v>Non-Fossil</v>
          </cell>
          <cell r="AJ11" t="str">
            <v>lilc</v>
          </cell>
          <cell r="AK11">
            <v>0</v>
          </cell>
          <cell r="AL11" t="str">
            <v>USA</v>
          </cell>
        </row>
        <row r="12">
          <cell r="B12" t="str">
            <v>Iowa</v>
          </cell>
          <cell r="E12" t="str">
            <v>MI</v>
          </cell>
          <cell r="G12" t="str">
            <v>CNNB_No</v>
          </cell>
          <cell r="H12">
            <v>1</v>
          </cell>
          <cell r="Q12" t="str">
            <v>Hydro</v>
          </cell>
          <cell r="R12" t="str">
            <v>Non-Fossil</v>
          </cell>
          <cell r="AJ12" t="str">
            <v>mace</v>
          </cell>
          <cell r="AK12" t="str">
            <v>A</v>
          </cell>
          <cell r="AL12" t="str">
            <v>USA</v>
          </cell>
        </row>
        <row r="13">
          <cell r="B13" t="str">
            <v>Idaho</v>
          </cell>
          <cell r="E13" t="str">
            <v>MN</v>
          </cell>
          <cell r="G13" t="str">
            <v>CNNF_No</v>
          </cell>
          <cell r="H13">
            <v>1</v>
          </cell>
          <cell r="Q13" t="str">
            <v>LF Gas</v>
          </cell>
          <cell r="R13" t="str">
            <v>Non-Fossil</v>
          </cell>
          <cell r="AJ13" t="str">
            <v>macs</v>
          </cell>
          <cell r="AK13" t="str">
            <v>B</v>
          </cell>
          <cell r="AL13" t="str">
            <v>USA</v>
          </cell>
          <cell r="AO13" t="str">
            <v>Combined Cycle Gas</v>
          </cell>
          <cell r="AP13">
            <v>17</v>
          </cell>
        </row>
        <row r="14">
          <cell r="B14" t="str">
            <v>Illinois</v>
          </cell>
          <cell r="E14" t="str">
            <v>MS</v>
          </cell>
          <cell r="G14" t="str">
            <v>CNNL_No</v>
          </cell>
          <cell r="H14">
            <v>1</v>
          </cell>
          <cell r="Q14" t="str">
            <v>Solar</v>
          </cell>
          <cell r="R14" t="str">
            <v>Non-Fossil</v>
          </cell>
          <cell r="AJ14" t="str">
            <v>macw</v>
          </cell>
          <cell r="AK14" t="str">
            <v>C</v>
          </cell>
          <cell r="AL14" t="str">
            <v>USA</v>
          </cell>
          <cell r="AO14" t="str">
            <v>Coal without Advanced NOX or SO2 Control</v>
          </cell>
          <cell r="AP14">
            <v>18</v>
          </cell>
        </row>
        <row r="15">
          <cell r="B15" t="str">
            <v>Indiana</v>
          </cell>
          <cell r="E15" t="str">
            <v>MO</v>
          </cell>
          <cell r="G15" t="str">
            <v>CNNS_No</v>
          </cell>
          <cell r="H15">
            <v>1</v>
          </cell>
          <cell r="Q15" t="str">
            <v>Wind</v>
          </cell>
          <cell r="R15" t="str">
            <v>Non-Fossil</v>
          </cell>
          <cell r="AJ15" t="str">
            <v>mecs</v>
          </cell>
          <cell r="AK15" t="str">
            <v>D</v>
          </cell>
          <cell r="AL15" t="str">
            <v>USA</v>
          </cell>
          <cell r="AO15" t="str">
            <v>Coal with Advanced NOX or SO2 Control</v>
          </cell>
          <cell r="AP15">
            <v>19</v>
          </cell>
        </row>
        <row r="16">
          <cell r="B16" t="str">
            <v>Kansas</v>
          </cell>
          <cell r="E16" t="str">
            <v>NY</v>
          </cell>
          <cell r="G16" t="str">
            <v>CNON_No</v>
          </cell>
          <cell r="H16">
            <v>1</v>
          </cell>
          <cell r="Q16" t="str">
            <v>None</v>
          </cell>
          <cell r="R16" t="str">
            <v>Non-Fossil</v>
          </cell>
          <cell r="AJ16" t="str">
            <v>mro</v>
          </cell>
          <cell r="AK16" t="str">
            <v>E</v>
          </cell>
          <cell r="AL16" t="str">
            <v>USA</v>
          </cell>
          <cell r="AO16" t="str">
            <v>Oil/Gas Steam and Turbines</v>
          </cell>
          <cell r="AP16">
            <v>20</v>
          </cell>
        </row>
        <row r="17">
          <cell r="B17" t="str">
            <v>Kentucky</v>
          </cell>
          <cell r="E17" t="str">
            <v>NC</v>
          </cell>
          <cell r="G17" t="str">
            <v>CNPE_No</v>
          </cell>
          <cell r="H17">
            <v>1</v>
          </cell>
          <cell r="Q17" t="str">
            <v>Nuclear</v>
          </cell>
          <cell r="R17" t="str">
            <v>Non-Fossil</v>
          </cell>
          <cell r="AJ17" t="str">
            <v>neng</v>
          </cell>
          <cell r="AK17" t="str">
            <v>F</v>
          </cell>
          <cell r="AL17" t="str">
            <v>USA</v>
          </cell>
          <cell r="AO17" t="str">
            <v>Coal with Advanced NOX and SO2 Control</v>
          </cell>
          <cell r="AP17">
            <v>21</v>
          </cell>
        </row>
        <row r="18">
          <cell r="B18" t="str">
            <v>Louisiana</v>
          </cell>
          <cell r="E18" t="str">
            <v>OH</v>
          </cell>
          <cell r="G18" t="str">
            <v>CNPQ_No</v>
          </cell>
          <cell r="H18">
            <v>1</v>
          </cell>
          <cell r="Q18" t="str">
            <v>Other</v>
          </cell>
          <cell r="R18" t="str">
            <v>Non-Fossil</v>
          </cell>
          <cell r="AJ18" t="str">
            <v>nwpe</v>
          </cell>
          <cell r="AK18" t="str">
            <v>G</v>
          </cell>
          <cell r="AL18" t="str">
            <v>USA</v>
          </cell>
          <cell r="AO18" t="str">
            <v>Coal with ACI</v>
          </cell>
          <cell r="AP18">
            <v>22</v>
          </cell>
        </row>
        <row r="19">
          <cell r="B19" t="str">
            <v>Massachusetts</v>
          </cell>
          <cell r="E19" t="str">
            <v>PA</v>
          </cell>
          <cell r="G19" t="str">
            <v>CNSK_No</v>
          </cell>
          <cell r="H19">
            <v>1</v>
          </cell>
          <cell r="AJ19" t="str">
            <v>nyc</v>
          </cell>
          <cell r="AK19" t="str">
            <v>H</v>
          </cell>
          <cell r="AL19" t="str">
            <v>USA</v>
          </cell>
          <cell r="AO19" t="str">
            <v>Combined Cycle Gas with Sequestration</v>
          </cell>
          <cell r="AP19">
            <v>24</v>
          </cell>
        </row>
        <row r="20">
          <cell r="B20" t="str">
            <v>Maryland</v>
          </cell>
          <cell r="E20" t="str">
            <v>SC</v>
          </cell>
          <cell r="G20" t="str">
            <v>COMD_Yes</v>
          </cell>
          <cell r="H20">
            <v>1</v>
          </cell>
          <cell r="AJ20" t="str">
            <v>pnw</v>
          </cell>
          <cell r="AK20" t="str">
            <v>I</v>
          </cell>
          <cell r="AL20" t="str">
            <v>USA</v>
          </cell>
          <cell r="AO20" t="str">
            <v>Coal with Advanced Sequestration</v>
          </cell>
          <cell r="AP20">
            <v>25</v>
          </cell>
        </row>
        <row r="21">
          <cell r="B21" t="str">
            <v>Maine</v>
          </cell>
          <cell r="E21" t="str">
            <v>TN</v>
          </cell>
          <cell r="G21" t="str">
            <v>DSNY_Yes</v>
          </cell>
          <cell r="H21">
            <v>1</v>
          </cell>
          <cell r="AJ21" t="str">
            <v>rfco</v>
          </cell>
          <cell r="AK21" t="str">
            <v>J</v>
          </cell>
          <cell r="AL21" t="str">
            <v>USA</v>
          </cell>
          <cell r="AO21" t="str">
            <v>Other</v>
          </cell>
          <cell r="AP21">
            <v>23</v>
          </cell>
        </row>
        <row r="22">
          <cell r="B22" t="str">
            <v>Michigan</v>
          </cell>
          <cell r="E22" t="str">
            <v>TX</v>
          </cell>
          <cell r="G22" t="str">
            <v>ENTG_No</v>
          </cell>
          <cell r="H22">
            <v>0.28060147943789537</v>
          </cell>
          <cell r="AJ22" t="str">
            <v>rfcp</v>
          </cell>
          <cell r="AK22" t="str">
            <v>K</v>
          </cell>
          <cell r="AL22" t="str">
            <v>USA</v>
          </cell>
        </row>
        <row r="23">
          <cell r="B23" t="str">
            <v>Minnesota</v>
          </cell>
          <cell r="E23" t="str">
            <v>VA</v>
          </cell>
          <cell r="G23" t="str">
            <v>ENTG_Yes</v>
          </cell>
          <cell r="H23">
            <v>0.71939852056210452</v>
          </cell>
          <cell r="AJ23" t="str">
            <v>rmpa</v>
          </cell>
          <cell r="AK23" t="str">
            <v>L</v>
          </cell>
          <cell r="AL23" t="str">
            <v>USA</v>
          </cell>
        </row>
        <row r="24">
          <cell r="B24" t="str">
            <v>Missouri</v>
          </cell>
          <cell r="E24" t="str">
            <v>WV</v>
          </cell>
          <cell r="G24" t="str">
            <v>ERCT_Yes</v>
          </cell>
          <cell r="H24">
            <v>1</v>
          </cell>
          <cell r="AJ24" t="str">
            <v>snv</v>
          </cell>
          <cell r="AK24" t="str">
            <v>M</v>
          </cell>
          <cell r="AL24" t="str">
            <v>USA</v>
          </cell>
        </row>
        <row r="25">
          <cell r="B25" t="str">
            <v>Mississippi</v>
          </cell>
          <cell r="E25" t="str">
            <v>WI</v>
          </cell>
          <cell r="G25" t="str">
            <v>FRCC_Yes</v>
          </cell>
          <cell r="H25">
            <v>1</v>
          </cell>
          <cell r="AJ25" t="str">
            <v>sou</v>
          </cell>
          <cell r="AK25" t="str">
            <v>N</v>
          </cell>
          <cell r="AL25" t="str">
            <v>USA</v>
          </cell>
        </row>
        <row r="26">
          <cell r="B26" t="str">
            <v>Montana</v>
          </cell>
          <cell r="E26" t="str">
            <v>DE</v>
          </cell>
          <cell r="G26" t="str">
            <v>GWAY_Yes</v>
          </cell>
          <cell r="H26">
            <v>1</v>
          </cell>
          <cell r="AJ26" t="str">
            <v>sppn</v>
          </cell>
          <cell r="AK26" t="str">
            <v>O</v>
          </cell>
          <cell r="AL26" t="str">
            <v>USA</v>
          </cell>
        </row>
        <row r="27">
          <cell r="B27" t="str">
            <v>North Carolina</v>
          </cell>
          <cell r="E27" t="str">
            <v>NJ</v>
          </cell>
          <cell r="G27" t="str">
            <v>HAWI_No</v>
          </cell>
          <cell r="H27">
            <v>1</v>
          </cell>
          <cell r="AJ27" t="str">
            <v>spps</v>
          </cell>
          <cell r="AK27" t="str">
            <v>P</v>
          </cell>
          <cell r="AL27" t="str">
            <v>USA</v>
          </cell>
        </row>
        <row r="28">
          <cell r="B28" t="str">
            <v>North Dakota</v>
          </cell>
          <cell r="G28" t="str">
            <v>LILC_Yes</v>
          </cell>
          <cell r="H28">
            <v>1</v>
          </cell>
          <cell r="AJ28" t="str">
            <v>tva</v>
          </cell>
          <cell r="AK28" t="str">
            <v>Q</v>
          </cell>
          <cell r="AL28" t="str">
            <v>USA</v>
          </cell>
        </row>
        <row r="29">
          <cell r="B29" t="str">
            <v>Nebraska</v>
          </cell>
          <cell r="G29" t="str">
            <v>MACE_No</v>
          </cell>
          <cell r="H29">
            <v>0.59920717487732589</v>
          </cell>
          <cell r="AJ29" t="str">
            <v>tvak</v>
          </cell>
          <cell r="AK29" t="str">
            <v>R</v>
          </cell>
          <cell r="AL29" t="str">
            <v>USA</v>
          </cell>
        </row>
        <row r="30">
          <cell r="B30" t="str">
            <v>New Hampshire</v>
          </cell>
          <cell r="G30" t="str">
            <v>MACE_Yes</v>
          </cell>
          <cell r="H30">
            <v>0.400792825122674</v>
          </cell>
          <cell r="AJ30" t="str">
            <v>upny</v>
          </cell>
          <cell r="AK30" t="str">
            <v>S</v>
          </cell>
          <cell r="AL30" t="str">
            <v>USA</v>
          </cell>
        </row>
        <row r="31">
          <cell r="B31" t="str">
            <v>New Jersey</v>
          </cell>
          <cell r="G31" t="str">
            <v>MACS_Yes</v>
          </cell>
          <cell r="H31">
            <v>1</v>
          </cell>
          <cell r="AJ31" t="str">
            <v>vaca</v>
          </cell>
          <cell r="AK31" t="str">
            <v>T</v>
          </cell>
          <cell r="AL31" t="str">
            <v>USA</v>
          </cell>
        </row>
        <row r="32">
          <cell r="B32" t="str">
            <v>New Mexico</v>
          </cell>
          <cell r="G32" t="str">
            <v>MACW_Yes</v>
          </cell>
          <cell r="H32">
            <v>1</v>
          </cell>
          <cell r="AJ32" t="str">
            <v>vapw</v>
          </cell>
          <cell r="AK32" t="str">
            <v>U</v>
          </cell>
          <cell r="AL32" t="str">
            <v>USA</v>
          </cell>
        </row>
        <row r="33">
          <cell r="B33" t="str">
            <v>Nevada</v>
          </cell>
          <cell r="G33" t="str">
            <v>MECS_Yes</v>
          </cell>
          <cell r="H33">
            <v>1</v>
          </cell>
          <cell r="AJ33" t="str">
            <v>wums</v>
          </cell>
          <cell r="AK33" t="str">
            <v>V</v>
          </cell>
          <cell r="AL33" t="str">
            <v>USA</v>
          </cell>
        </row>
        <row r="34">
          <cell r="B34" t="str">
            <v>New York</v>
          </cell>
          <cell r="G34" t="str">
            <v>MRO_No</v>
          </cell>
          <cell r="H34">
            <v>0.35533443641310802</v>
          </cell>
        </row>
        <row r="35">
          <cell r="B35" t="str">
            <v>Ohio</v>
          </cell>
          <cell r="G35" t="str">
            <v>MRO_Yes</v>
          </cell>
          <cell r="H35">
            <v>0.64466556358689187</v>
          </cell>
        </row>
        <row r="36">
          <cell r="B36" t="str">
            <v>Oklahoma</v>
          </cell>
          <cell r="G36" t="str">
            <v>NENG_No</v>
          </cell>
          <cell r="H36">
            <v>1</v>
          </cell>
        </row>
        <row r="37">
          <cell r="B37" t="str">
            <v>Oregon</v>
          </cell>
          <cell r="G37" t="str">
            <v>NWPE_No</v>
          </cell>
          <cell r="H37">
            <v>1</v>
          </cell>
        </row>
        <row r="38">
          <cell r="B38" t="str">
            <v>Pennsylvania</v>
          </cell>
          <cell r="G38" t="str">
            <v>NYC_Yes</v>
          </cell>
          <cell r="H38">
            <v>1</v>
          </cell>
        </row>
        <row r="39">
          <cell r="B39" t="str">
            <v>Rhode Island</v>
          </cell>
          <cell r="G39" t="str">
            <v>PNW_No</v>
          </cell>
          <cell r="H39">
            <v>1</v>
          </cell>
        </row>
        <row r="40">
          <cell r="B40" t="str">
            <v>South Carolina</v>
          </cell>
          <cell r="G40" t="str">
            <v>PRCW_No</v>
          </cell>
          <cell r="H40">
            <v>1</v>
          </cell>
        </row>
        <row r="41">
          <cell r="B41" t="str">
            <v>South Dakota</v>
          </cell>
          <cell r="G41" t="str">
            <v>RFCO_Yes</v>
          </cell>
          <cell r="H41">
            <v>1</v>
          </cell>
        </row>
        <row r="42">
          <cell r="B42" t="str">
            <v>Tennessee</v>
          </cell>
          <cell r="G42" t="str">
            <v>RFCP_Yes</v>
          </cell>
          <cell r="H42">
            <v>1</v>
          </cell>
        </row>
        <row r="43">
          <cell r="B43" t="str">
            <v>Texas</v>
          </cell>
          <cell r="G43" t="str">
            <v>RMPA_No</v>
          </cell>
          <cell r="H43">
            <v>1</v>
          </cell>
        </row>
        <row r="44">
          <cell r="B44" t="str">
            <v>Utah</v>
          </cell>
          <cell r="G44" t="str">
            <v>SNV_No</v>
          </cell>
          <cell r="H44">
            <v>1</v>
          </cell>
        </row>
        <row r="45">
          <cell r="B45" t="str">
            <v>Virginia</v>
          </cell>
          <cell r="G45" t="str">
            <v>SOU_Yes</v>
          </cell>
          <cell r="H45">
            <v>1</v>
          </cell>
        </row>
        <row r="46">
          <cell r="B46" t="str">
            <v>Vermont</v>
          </cell>
          <cell r="G46" t="str">
            <v>SPPN_No</v>
          </cell>
          <cell r="H46">
            <v>0.54669040430299387</v>
          </cell>
        </row>
        <row r="47">
          <cell r="B47" t="str">
            <v>Washington</v>
          </cell>
          <cell r="G47" t="str">
            <v>SPPN_Yes</v>
          </cell>
          <cell r="H47">
            <v>0.45330959569700602</v>
          </cell>
        </row>
        <row r="48">
          <cell r="B48" t="str">
            <v>Wisconsin</v>
          </cell>
          <cell r="G48" t="str">
            <v>SPPS_No</v>
          </cell>
          <cell r="H48">
            <v>0.61550848920178303</v>
          </cell>
        </row>
        <row r="49">
          <cell r="B49" t="str">
            <v>West Virginia</v>
          </cell>
          <cell r="G49" t="str">
            <v>SPPS_Yes</v>
          </cell>
          <cell r="H49">
            <v>0.38449151079821708</v>
          </cell>
        </row>
        <row r="50">
          <cell r="B50" t="str">
            <v>Wyoming</v>
          </cell>
          <cell r="G50" t="str">
            <v>TVA_Yes</v>
          </cell>
          <cell r="H50">
            <v>1</v>
          </cell>
        </row>
        <row r="51">
          <cell r="G51" t="str">
            <v>TVAK_Yes</v>
          </cell>
          <cell r="H51">
            <v>1</v>
          </cell>
        </row>
        <row r="52">
          <cell r="G52" t="str">
            <v>UPNY_Yes</v>
          </cell>
          <cell r="H52">
            <v>1</v>
          </cell>
        </row>
        <row r="53">
          <cell r="G53" t="str">
            <v>VACA_Yes</v>
          </cell>
          <cell r="H53">
            <v>1</v>
          </cell>
        </row>
        <row r="54">
          <cell r="G54" t="str">
            <v>VAPW_Yes</v>
          </cell>
          <cell r="H54">
            <v>1</v>
          </cell>
        </row>
        <row r="55">
          <cell r="G55" t="str">
            <v>VIUS_No</v>
          </cell>
          <cell r="H55">
            <v>1</v>
          </cell>
        </row>
        <row r="56">
          <cell r="B56" t="str">
            <v>Empty ProvinceList holder</v>
          </cell>
          <cell r="G56" t="str">
            <v>WUMS_Yes</v>
          </cell>
          <cell r="H56">
            <v>1</v>
          </cell>
        </row>
      </sheetData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city"/>
      <sheetName val="Market Prices"/>
      <sheetName val="Capacity Factors"/>
      <sheetName val="Generation"/>
      <sheetName val="Coal and Gas Cofiring 091213"/>
      <sheetName val="Capacity for CF"/>
      <sheetName val="Unplanned Builds"/>
      <sheetName val="Firm Builds"/>
      <sheetName val="Total Builds"/>
      <sheetName val="Emissions"/>
      <sheetName val="Emissions (CO2) by type"/>
      <sheetName val="Firm Retrofit"/>
      <sheetName val="Firm Retrofits"/>
      <sheetName val="Unplanned Retrofits "/>
      <sheetName val="Total Retrofits"/>
      <sheetName val="Heat Rate Retrofits"/>
      <sheetName val="Firm Retirements"/>
      <sheetName val="Unplanned Retirements"/>
      <sheetName val="Total Retirements"/>
      <sheetName val="AC1AC2"/>
      <sheetName val="Coal Retirements by Age"/>
      <sheetName val="Reserve Margins"/>
      <sheetName val="Output Pivot"/>
      <sheetName val="EmissionsQuantity Global"/>
      <sheetName val="MR3 Pivot"/>
      <sheetName val="Capacity And Generation Pivot"/>
      <sheetName val="CO2"/>
      <sheetName val="Firm Builds Raw from Core"/>
      <sheetName val="FF"/>
      <sheetName val="Mapping2"/>
      <sheetName val="Mapping"/>
      <sheetName val="Fuel Supply"/>
      <sheetName val="WaterandAsh"/>
      <sheetName val="Sheet11"/>
      <sheetName val="Sheet1"/>
      <sheetName val="Updated Firm and Economic Ret"/>
      <sheetName val="Core13 005 Firm&amp;Existing Builds"/>
      <sheetName val="Nuclear Builds"/>
    </sheetNames>
    <sheetDataSet>
      <sheetData sheetId="0"/>
      <sheetData sheetId="1"/>
      <sheetData sheetId="2"/>
      <sheetData sheetId="3"/>
      <sheetData sheetId="4">
        <row r="5">
          <cell r="A5" t="str">
            <v>NRDC ISONECoal (Without CCS)Gas Co-firing</v>
          </cell>
          <cell r="E5">
            <v>351.40342195400001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NRDC ISONECoal (Without CCS)Biomass Co-firing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NRDC ISONECoal (Without CCS)Total Co-firing</v>
          </cell>
          <cell r="E7">
            <v>351.40342195400001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NRDC ISONECoal (With CCS)Gas Co-firing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NRDC ISONECoal (With CCS)Biomass Co-firing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NRDC ISONECoal (With CCS)Total Co-firing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NRDC NYISOCoal (Without CCS)Gas Co-firing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NRDC NYISOCoal (Without CCS)Biomass Co-firing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NRDC NYISOCoal (Without CCS)Total Co-firing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 t="str">
            <v>NRDC NYISOCoal (With CCS)Gas Co-firing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NRDC NYISOCoal (With CCS)Biomass Co-firing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NRDC NYISOCoal (With CCS)Total Co-firing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 t="str">
            <v>NRDC MISOCoal (Without CCS)Gas Co-firing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 t="str">
            <v>NRDC MISOCoal (Without CCS)Biomass Co-firing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NRDC MISOCoal (Without CCS)Total Co-firing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>NRDC MISOCoal (With CCS)Gas Co-firing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 t="str">
            <v>NRDC MISOCoal (With CCS)Biomass Co-firing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NRDC MISOCoal (With CCS)Total Co-firing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A35" t="str">
            <v>NRDC PJMECoal (Without CCS)Gas Co-firing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A36" t="str">
            <v>NRDC PJMECoal (Without CCS)Biomass Co-firing</v>
          </cell>
          <cell r="E36">
            <v>949.50694872000008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 t="str">
            <v>NRDC PJMECoal (Without CCS)Total Co-firing</v>
          </cell>
          <cell r="E37">
            <v>949.50694872000008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 t="str">
            <v>NRDC PJMECoal (With CCS)Gas Co-firing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 t="str">
            <v>NRDC PJMECoal (With CCS)Biomass Co-firing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 t="str">
            <v>NRDC PJMECoal (With CCS)Total Co-firing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 t="str">
            <v>NRDC PJMCCoal (Without CCS)Gas Co-firing</v>
          </cell>
          <cell r="E45">
            <v>2.2160164419999999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 t="str">
            <v>NRDC PJMCCoal (Without CCS)Biomass Co-firing</v>
          </cell>
          <cell r="E46">
            <v>328.74626361600002</v>
          </cell>
          <cell r="F46">
            <v>328.74626728800007</v>
          </cell>
          <cell r="G46">
            <v>328.74626361600002</v>
          </cell>
          <cell r="H46">
            <v>328.74626728800007</v>
          </cell>
          <cell r="I46">
            <v>328.74626728800007</v>
          </cell>
          <cell r="J46">
            <v>328.74626728800007</v>
          </cell>
          <cell r="K46">
            <v>328.74626728800007</v>
          </cell>
          <cell r="L46">
            <v>328.74626728800007</v>
          </cell>
          <cell r="M46">
            <v>328.74626728800007</v>
          </cell>
        </row>
        <row r="47">
          <cell r="A47" t="str">
            <v>NRDC PJMCCoal (Without CCS)Total Co-firing</v>
          </cell>
          <cell r="E47">
            <v>330.96228005800003</v>
          </cell>
          <cell r="F47">
            <v>328.74626728800007</v>
          </cell>
          <cell r="G47">
            <v>328.74626361600002</v>
          </cell>
          <cell r="H47">
            <v>328.74626728800007</v>
          </cell>
          <cell r="I47">
            <v>328.74626728800007</v>
          </cell>
          <cell r="J47">
            <v>328.74626728800007</v>
          </cell>
          <cell r="K47">
            <v>328.74626728800007</v>
          </cell>
          <cell r="L47">
            <v>328.74626728800007</v>
          </cell>
          <cell r="M47">
            <v>328.74626728800007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 t="str">
            <v>NRDC PJMCCoal (With CCS)Gas Co-firing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 t="str">
            <v>NRDC PJMCCoal (With CCS)Biomass Co-firing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 t="str">
            <v>NRDC PJMCCoal (With CCS)Total Co-firing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 t="str">
            <v>NRDC SERCCCoal (With CCS)Gas Co-firing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 t="str">
            <v>NRDC SERCCCoal (With CCS)Biomass Co-firing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 t="str">
            <v>NRDC SERCCCoal (With CCS)Total Co-firing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 t="str">
            <v>NRDC SERCCCoal (Without CCS)Gas Co-firing</v>
          </cell>
          <cell r="E60">
            <v>0</v>
          </cell>
          <cell r="F60">
            <v>169.176014536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 t="str">
            <v>NRDC SERCCCoal (Without CCS)Biomass Co-firing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 t="str">
            <v>NRDC SERCCCoal (Without CCS)Total Co-firing</v>
          </cell>
          <cell r="E62">
            <v>0</v>
          </cell>
          <cell r="F62">
            <v>169.176014536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 t="str">
            <v>NRDC SERCDCoal (With CCS)Gas Co-firing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 t="str">
            <v>NRDC SERCDCoal (With CCS)Biomass Co-firing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 t="str">
            <v>NRDC SERCDCoal (With CCS)Total Co-firing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 t="str">
            <v>NRDC SERCDCoal (Without CCS)Gas Co-firing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 t="str">
            <v>NRDC SERCDCoal (Without CCS)Biomass Co-firing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 t="str">
            <v>NRDC SERCDCoal (Without CCS)Total Co-firing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 t="str">
            <v>NRDC SERCGCoal (With CCS)Gas Co-firing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 t="str">
            <v>NRDC SERCGCoal (With CCS)Biomass Co-firing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 t="str">
            <v>NRDC SERCGCoal (With CCS)Total Co-firing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NRDC SERCGCoal (Without CCS)Gas Co-firing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 t="str">
            <v>NRDC SERCGCoal (Without CCS)Biomass Co-firing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 t="str">
            <v>NRDC SERCGCoal (Without CCS)Total Co-firing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NRDC SERCSECoal (With CCS)Gas Co-firing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 t="str">
            <v>NRDC SERCSECoal (With CCS)Biomass Co-firing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 t="str">
            <v>NRDC SERCSECoal (With CCS)Total Co-firing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 t="str">
            <v>NRDC SERCSECoal (Without CCS)Gas Co-firing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 t="str">
            <v>NRDC SERCSECoal (Without CCS)Biomass Co-firing</v>
          </cell>
          <cell r="E91">
            <v>548.12445184800004</v>
          </cell>
          <cell r="F91">
            <v>548.12445184800004</v>
          </cell>
          <cell r="G91">
            <v>548.12445184800004</v>
          </cell>
          <cell r="H91">
            <v>6840.1085297760001</v>
          </cell>
          <cell r="I91">
            <v>6840.1085297760001</v>
          </cell>
          <cell r="J91">
            <v>6840.1085297760001</v>
          </cell>
          <cell r="K91">
            <v>6840.1085297760001</v>
          </cell>
          <cell r="L91">
            <v>6840.1085297760001</v>
          </cell>
          <cell r="M91">
            <v>6840.1085297760001</v>
          </cell>
        </row>
        <row r="92">
          <cell r="A92" t="str">
            <v>NRDC SERCSECoal (Without CCS)Total Co-firing</v>
          </cell>
          <cell r="E92">
            <v>548.12445184800004</v>
          </cell>
          <cell r="F92">
            <v>548.12445184800004</v>
          </cell>
          <cell r="G92">
            <v>548.12445184800004</v>
          </cell>
          <cell r="H92">
            <v>6840.1085297760001</v>
          </cell>
          <cell r="I92">
            <v>6840.1085297760001</v>
          </cell>
          <cell r="J92">
            <v>6840.1085297760001</v>
          </cell>
          <cell r="K92">
            <v>6840.1085297760001</v>
          </cell>
          <cell r="L92">
            <v>6840.1085297760001</v>
          </cell>
          <cell r="M92">
            <v>6840.1085297760001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A95" t="str">
            <v>NRDC CaliforniaCoal (With CCS)Gas Co-firing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NRDC CaliforniaCoal (With CCS)Biomass Co-firing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 t="str">
            <v>NRDC CaliforniaCoal (With CCS)Total Co-firing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A100" t="str">
            <v>NRDC CaliforniaCoal (Without CCS)Gas Co-firing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A101" t="str">
            <v>NRDC CaliforniaCoal (Without CCS)Biomass Co-firing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 t="str">
            <v>NRDC CaliforniaCoal (Without CCS)Total Co-firing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 t="str">
            <v>NRDC OTHERWESCoal (With CCS)Gas Co-firing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 t="str">
            <v>NRDC OTHERWESCoal (With CCS)Biomass Co-firing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A107" t="str">
            <v>NRDC OTHERWESCoal (With CCS)Total Co-firing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 t="str">
            <v>NRDC OTHERWESCoal (Without CCS)Gas Co-firing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 t="str">
            <v>NRDC OTHERWESCoal (Without CCS)Biomass Co-firing</v>
          </cell>
          <cell r="E111">
            <v>1567.4628189580001</v>
          </cell>
          <cell r="F111">
            <v>884.88861458099996</v>
          </cell>
          <cell r="G111">
            <v>792.40967404800006</v>
          </cell>
          <cell r="H111">
            <v>792.40967404800006</v>
          </cell>
          <cell r="I111">
            <v>792.40967404800006</v>
          </cell>
          <cell r="J111">
            <v>810.80920888799994</v>
          </cell>
          <cell r="K111">
            <v>810.80920888799994</v>
          </cell>
          <cell r="L111">
            <v>810.80920888799994</v>
          </cell>
          <cell r="M111">
            <v>810.80920888799994</v>
          </cell>
        </row>
        <row r="112">
          <cell r="A112" t="str">
            <v>NRDC OTHERWESCoal (Without CCS)Total Co-firing</v>
          </cell>
          <cell r="E112">
            <v>1567.4628189580001</v>
          </cell>
          <cell r="F112">
            <v>884.88861458099996</v>
          </cell>
          <cell r="G112">
            <v>792.40967404800006</v>
          </cell>
          <cell r="H112">
            <v>792.40967404800006</v>
          </cell>
          <cell r="I112">
            <v>792.40967404800006</v>
          </cell>
          <cell r="J112">
            <v>810.80920888799994</v>
          </cell>
          <cell r="K112">
            <v>810.80920888799994</v>
          </cell>
          <cell r="L112">
            <v>810.80920888799994</v>
          </cell>
          <cell r="M112">
            <v>810.80920888799994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A115" t="str">
            <v>NRDC ERCOTCoal (With CCS)Gas Co-firing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A116" t="str">
            <v>NRDC ERCOTCoal (With CCS)Biomass Co-firing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A117" t="str">
            <v>NRDC ERCOTCoal (With CCS)Total Co-firing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A120" t="str">
            <v>NRDC ERCOTCoal (Without CCS)Gas Co-firing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A121" t="str">
            <v>NRDC ERCOTCoal (Without CCS)Biomass Co-firing</v>
          </cell>
          <cell r="E121">
            <v>4365.2830829519999</v>
          </cell>
          <cell r="F121">
            <v>5075.0810312160002</v>
          </cell>
          <cell r="G121">
            <v>5009.462245488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5847.522927432</v>
          </cell>
        </row>
        <row r="122">
          <cell r="A122" t="str">
            <v>NRDC ERCOTCoal (Without CCS)Total Co-firing</v>
          </cell>
          <cell r="E122">
            <v>4365.2830829519999</v>
          </cell>
          <cell r="F122">
            <v>5075.0810312160002</v>
          </cell>
          <cell r="G122">
            <v>5009.462245488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5847.522927432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A125" t="str">
            <v>NRDC FRCCCoal (With CCS)Gas Co-firing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A126" t="str">
            <v>NRDC FRCCCoal (With CCS)Biomass Co-firing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A127" t="str">
            <v>NRDC FRCCCoal (With CCS)Total Co-firing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A130" t="str">
            <v>NRDC FRCCCoal (Without CCS)Gas Co-firing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A131" t="str">
            <v>NRDC FRCCCoal (Without CCS)Biomass Co-firing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A132" t="str">
            <v>NRDC FRCCCoal (Without CCS)Total Co-firing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A135" t="str">
            <v>NRDC PNWCoal (With CCS)Gas Co-firing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A136" t="str">
            <v>NRDC PNWCoal (With CCS)Biomass Co-firing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A137" t="str">
            <v>NRDC PNWCoal (With CCS)Total Co-firing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A140" t="str">
            <v>NRDC PNWCoal (Without CCS)Gas Co-firing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A141" t="str">
            <v>NRDC PNWCoal (Without CCS)Biomass Co-firing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A142" t="str">
            <v>NRDC PNWCoal (Without CCS)Total Co-firing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 t="str">
            <v>NRDC SPPCoal (With CCS)Gas Co-firing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A146" t="str">
            <v>NRDC SPPCoal (With CCS)Biomass Co-firing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A147" t="str">
            <v>NRDC SPPCoal (With CCS)Total Co-firing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A150" t="str">
            <v>NRDC SPPCoal (Without CCS)Gas Co-firing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A151" t="str">
            <v>NRDC SPPCoal (Without CCS)Biomass Co-firing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A152" t="str">
            <v>NRDC SPPCoal (Without CCS)Total Co-firing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"/>
  <sheetViews>
    <sheetView tabSelected="1" zoomScale="85" zoomScaleNormal="85" workbookViewId="0"/>
  </sheetViews>
  <sheetFormatPr defaultColWidth="9.140625" defaultRowHeight="15" x14ac:dyDescent="0.25"/>
  <cols>
    <col min="1" max="1" width="5.140625" style="82" customWidth="1"/>
    <col min="2" max="2" width="38.28515625" style="82" bestFit="1" customWidth="1"/>
    <col min="3" max="3" width="15.7109375" style="82" bestFit="1" customWidth="1"/>
    <col min="4" max="9" width="9" style="82" customWidth="1"/>
    <col min="10" max="16384" width="9.140625" style="82"/>
  </cols>
  <sheetData>
    <row r="1" spans="2:9" ht="15.75" thickBot="1" x14ac:dyDescent="0.3"/>
    <row r="2" spans="2:9" ht="19.5" thickBot="1" x14ac:dyDescent="0.3">
      <c r="B2" s="166" t="s">
        <v>97</v>
      </c>
      <c r="C2" s="167"/>
      <c r="D2" s="167"/>
      <c r="E2" s="167"/>
      <c r="F2" s="167"/>
      <c r="G2" s="167"/>
      <c r="H2" s="167"/>
      <c r="I2" s="167"/>
    </row>
    <row r="3" spans="2:9" x14ac:dyDescent="0.25">
      <c r="B3" s="80" t="s">
        <v>114</v>
      </c>
      <c r="C3" s="71"/>
      <c r="D3" s="48"/>
      <c r="E3" s="48"/>
      <c r="F3" s="48"/>
      <c r="G3" s="48"/>
      <c r="H3" s="48"/>
      <c r="I3" s="48"/>
    </row>
    <row r="4" spans="2:9" x14ac:dyDescent="0.25">
      <c r="B4" s="144">
        <v>41715</v>
      </c>
    </row>
    <row r="5" spans="2:9" x14ac:dyDescent="0.25">
      <c r="B5" s="143"/>
    </row>
    <row r="6" spans="2:9" ht="15.75" thickBot="1" x14ac:dyDescent="0.3">
      <c r="B6" s="57"/>
      <c r="C6" s="57" t="s">
        <v>98</v>
      </c>
      <c r="D6" s="92">
        <v>2013</v>
      </c>
      <c r="E6" s="92">
        <v>2014</v>
      </c>
      <c r="F6" s="92">
        <v>2016</v>
      </c>
      <c r="G6" s="92">
        <v>2018</v>
      </c>
      <c r="H6" s="92">
        <v>2020</v>
      </c>
      <c r="I6" s="92">
        <v>2025</v>
      </c>
    </row>
    <row r="7" spans="2:9" ht="15.75" thickBot="1" x14ac:dyDescent="0.3">
      <c r="B7" s="60" t="s">
        <v>97</v>
      </c>
      <c r="C7" s="60"/>
      <c r="D7" s="60">
        <v>0</v>
      </c>
      <c r="E7" s="60">
        <v>0</v>
      </c>
      <c r="F7" s="60">
        <v>0</v>
      </c>
      <c r="G7" s="60">
        <v>0</v>
      </c>
      <c r="H7" s="60">
        <v>20.536579116570074</v>
      </c>
      <c r="I7" s="60">
        <v>22.10710289089819</v>
      </c>
    </row>
    <row r="12" spans="2:9" ht="14.45" x14ac:dyDescent="0.3">
      <c r="B12" s="165" t="s">
        <v>115</v>
      </c>
    </row>
  </sheetData>
  <mergeCells count="1">
    <mergeCell ref="B2:I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4"/>
  <sheetViews>
    <sheetView zoomScale="85" zoomScaleNormal="85" workbookViewId="0">
      <pane xSplit="3" ySplit="6" topLeftCell="D7" activePane="bottomRight" state="frozen"/>
      <selection activeCell="B5" sqref="B5"/>
      <selection pane="topRight" activeCell="B5" sqref="B5"/>
      <selection pane="bottomLeft" activeCell="B5" sqref="B5"/>
      <selection pane="bottomRight" activeCell="D7" sqref="D7"/>
    </sheetView>
  </sheetViews>
  <sheetFormatPr defaultColWidth="9.140625" defaultRowHeight="15" x14ac:dyDescent="0.25"/>
  <cols>
    <col min="1" max="1" width="5.140625" style="46" customWidth="1"/>
    <col min="2" max="2" width="14" style="46" customWidth="1"/>
    <col min="3" max="3" width="26.28515625" style="46" bestFit="1" customWidth="1"/>
    <col min="4" max="9" width="10.85546875" style="46" customWidth="1"/>
    <col min="10" max="16384" width="9.140625" style="46"/>
  </cols>
  <sheetData>
    <row r="1" spans="2:9" ht="15.75" thickBot="1" x14ac:dyDescent="0.3"/>
    <row r="2" spans="2:9" ht="19.5" thickBot="1" x14ac:dyDescent="0.3">
      <c r="B2" s="166" t="s">
        <v>56</v>
      </c>
      <c r="C2" s="167"/>
      <c r="D2" s="167"/>
      <c r="E2" s="167"/>
      <c r="F2" s="167"/>
      <c r="G2" s="167"/>
      <c r="H2" s="167"/>
      <c r="I2" s="167"/>
    </row>
    <row r="3" spans="2:9" x14ac:dyDescent="0.25">
      <c r="B3" s="80" t="s">
        <v>114</v>
      </c>
      <c r="C3" s="47"/>
      <c r="D3" s="48"/>
      <c r="E3" s="48"/>
      <c r="F3" s="48"/>
      <c r="G3" s="48"/>
      <c r="H3" s="48"/>
      <c r="I3" s="48"/>
    </row>
    <row r="4" spans="2:9" x14ac:dyDescent="0.25">
      <c r="B4" s="79">
        <v>41715</v>
      </c>
      <c r="C4" s="51"/>
      <c r="D4" s="51"/>
      <c r="E4" s="51"/>
      <c r="F4" s="51"/>
      <c r="G4" s="51"/>
      <c r="H4" s="51"/>
      <c r="I4" s="51"/>
    </row>
    <row r="5" spans="2:9" x14ac:dyDescent="0.25">
      <c r="B5" s="50"/>
      <c r="C5" s="51"/>
      <c r="D5" s="51"/>
      <c r="E5" s="51"/>
      <c r="F5" s="51"/>
      <c r="G5" s="51"/>
      <c r="H5" s="51"/>
      <c r="I5" s="51"/>
    </row>
    <row r="6" spans="2:9" s="82" customFormat="1" ht="15.75" thickBot="1" x14ac:dyDescent="0.3">
      <c r="B6" s="57"/>
      <c r="C6" s="57" t="s">
        <v>86</v>
      </c>
      <c r="D6" s="57">
        <v>2013</v>
      </c>
      <c r="E6" s="57">
        <v>2014</v>
      </c>
      <c r="F6" s="57">
        <v>2016</v>
      </c>
      <c r="G6" s="57">
        <v>2018</v>
      </c>
      <c r="H6" s="57">
        <v>2020</v>
      </c>
      <c r="I6" s="57">
        <v>2025</v>
      </c>
    </row>
    <row r="7" spans="2:9" s="82" customFormat="1" x14ac:dyDescent="0.25">
      <c r="B7" s="30" t="s">
        <v>72</v>
      </c>
      <c r="C7" s="83" t="s">
        <v>57</v>
      </c>
      <c r="D7" s="58">
        <v>4.3254999999999999</v>
      </c>
      <c r="E7" s="58">
        <v>12.279851125</v>
      </c>
      <c r="F7" s="58">
        <v>64.362684202705921</v>
      </c>
      <c r="G7" s="58">
        <v>4.2161011396273915</v>
      </c>
      <c r="H7" s="58">
        <v>2.3765430270000003</v>
      </c>
      <c r="I7" s="58">
        <v>24.926443216965367</v>
      </c>
    </row>
    <row r="8" spans="2:9" s="82" customFormat="1" x14ac:dyDescent="0.25">
      <c r="B8" s="83"/>
      <c r="C8" s="83" t="s">
        <v>58</v>
      </c>
      <c r="D8" s="58">
        <v>1.6915</v>
      </c>
      <c r="E8" s="58">
        <v>6.565196124999999</v>
      </c>
      <c r="F8" s="58">
        <v>27.992272498518386</v>
      </c>
      <c r="G8" s="58">
        <v>1.3897040896273916</v>
      </c>
      <c r="H8" s="58">
        <v>1.311175091</v>
      </c>
      <c r="I8" s="58">
        <v>16.436972354999998</v>
      </c>
    </row>
    <row r="9" spans="2:9" s="82" customFormat="1" ht="15.75" thickBot="1" x14ac:dyDescent="0.3">
      <c r="B9" s="49"/>
      <c r="C9" s="49" t="s">
        <v>59</v>
      </c>
      <c r="D9" s="125">
        <v>2.6339999999999999</v>
      </c>
      <c r="E9" s="125">
        <v>5.7146549999999996</v>
      </c>
      <c r="F9" s="125">
        <v>36.370411704187525</v>
      </c>
      <c r="G9" s="125">
        <v>2.8263970500000002</v>
      </c>
      <c r="H9" s="125">
        <v>1.0653679360000001</v>
      </c>
      <c r="I9" s="125">
        <v>8.4894708619653674</v>
      </c>
    </row>
    <row r="10" spans="2:9" s="82" customFormat="1" ht="14.45" x14ac:dyDescent="0.3"/>
    <row r="11" spans="2:9" s="82" customFormat="1" ht="14.45" x14ac:dyDescent="0.3"/>
    <row r="12" spans="2:9" s="82" customFormat="1" ht="14.45" x14ac:dyDescent="0.3"/>
    <row r="13" spans="2:9" s="82" customFormat="1" ht="14.45" x14ac:dyDescent="0.3"/>
    <row r="14" spans="2:9" s="82" customFormat="1" ht="14.45" x14ac:dyDescent="0.3"/>
    <row r="15" spans="2:9" s="82" customFormat="1" ht="14.45" x14ac:dyDescent="0.3"/>
    <row r="16" spans="2:9" s="82" customFormat="1" ht="14.45" x14ac:dyDescent="0.3"/>
    <row r="17" s="82" customFormat="1" ht="14.45" x14ac:dyDescent="0.3"/>
    <row r="18" s="82" customFormat="1" ht="14.45" x14ac:dyDescent="0.3"/>
    <row r="19" s="82" customFormat="1" ht="14.45" x14ac:dyDescent="0.3"/>
    <row r="20" s="82" customFormat="1" ht="14.45" x14ac:dyDescent="0.3"/>
    <row r="21" s="82" customFormat="1" ht="14.45" x14ac:dyDescent="0.3"/>
    <row r="22" s="82" customFormat="1" ht="14.45" x14ac:dyDescent="0.3"/>
    <row r="23" s="82" customFormat="1" x14ac:dyDescent="0.25"/>
    <row r="24" s="82" customFormat="1" x14ac:dyDescent="0.25"/>
    <row r="25" s="82" customFormat="1" x14ac:dyDescent="0.25"/>
    <row r="26" s="82" customFormat="1" x14ac:dyDescent="0.25"/>
    <row r="27" s="82" customFormat="1" x14ac:dyDescent="0.25"/>
    <row r="28" s="82" customFormat="1" x14ac:dyDescent="0.25"/>
    <row r="29" s="82" customFormat="1" x14ac:dyDescent="0.25"/>
    <row r="30" s="82" customFormat="1" x14ac:dyDescent="0.25"/>
    <row r="31" s="82" customFormat="1" x14ac:dyDescent="0.25"/>
    <row r="32" s="82" customFormat="1" x14ac:dyDescent="0.25"/>
    <row r="33" s="82" customFormat="1" x14ac:dyDescent="0.25"/>
    <row r="34" s="82" customFormat="1" x14ac:dyDescent="0.25"/>
    <row r="35" s="82" customFormat="1" x14ac:dyDescent="0.25"/>
    <row r="36" s="82" customFormat="1" x14ac:dyDescent="0.25"/>
    <row r="37" s="82" customFormat="1" x14ac:dyDescent="0.25"/>
    <row r="38" s="82" customFormat="1" x14ac:dyDescent="0.25"/>
    <row r="39" s="82" customFormat="1" x14ac:dyDescent="0.25"/>
    <row r="40" s="82" customFormat="1" x14ac:dyDescent="0.25"/>
    <row r="41" s="82" customFormat="1" x14ac:dyDescent="0.25"/>
    <row r="42" s="82" customFormat="1" x14ac:dyDescent="0.25"/>
    <row r="43" s="82" customFormat="1" x14ac:dyDescent="0.25"/>
    <row r="44" s="82" customFormat="1" x14ac:dyDescent="0.25"/>
    <row r="45" s="82" customFormat="1" x14ac:dyDescent="0.25"/>
    <row r="46" s="82" customFormat="1" x14ac:dyDescent="0.25"/>
    <row r="47" s="82" customFormat="1" x14ac:dyDescent="0.25"/>
    <row r="48" s="82" customFormat="1" x14ac:dyDescent="0.25"/>
    <row r="49" s="82" customFormat="1" x14ac:dyDescent="0.25"/>
    <row r="50" s="82" customFormat="1" x14ac:dyDescent="0.25"/>
    <row r="51" s="82" customFormat="1" x14ac:dyDescent="0.25"/>
    <row r="52" s="82" customFormat="1" x14ac:dyDescent="0.25"/>
    <row r="53" s="82" customFormat="1" x14ac:dyDescent="0.25"/>
    <row r="54" s="82" customFormat="1" x14ac:dyDescent="0.25"/>
    <row r="55" s="82" customFormat="1" x14ac:dyDescent="0.25"/>
    <row r="56" s="82" customFormat="1" x14ac:dyDescent="0.25"/>
    <row r="57" s="82" customFormat="1" x14ac:dyDescent="0.25"/>
    <row r="58" s="82" customFormat="1" x14ac:dyDescent="0.25"/>
    <row r="59" s="82" customFormat="1" x14ac:dyDescent="0.25"/>
    <row r="60" s="82" customFormat="1" x14ac:dyDescent="0.25"/>
    <row r="61" s="82" customFormat="1" x14ac:dyDescent="0.25"/>
    <row r="62" s="82" customFormat="1" x14ac:dyDescent="0.25"/>
    <row r="63" s="82" customFormat="1" x14ac:dyDescent="0.25"/>
    <row r="64" s="82" customFormat="1" x14ac:dyDescent="0.25"/>
    <row r="65" s="82" customFormat="1" x14ac:dyDescent="0.25"/>
    <row r="66" s="82" customFormat="1" x14ac:dyDescent="0.25"/>
    <row r="67" s="82" customFormat="1" x14ac:dyDescent="0.25"/>
    <row r="68" s="82" customFormat="1" x14ac:dyDescent="0.25"/>
    <row r="69" s="82" customFormat="1" x14ac:dyDescent="0.25"/>
    <row r="70" s="82" customFormat="1" x14ac:dyDescent="0.25"/>
    <row r="71" s="82" customFormat="1" x14ac:dyDescent="0.25"/>
    <row r="72" s="82" customFormat="1" x14ac:dyDescent="0.25"/>
    <row r="73" s="82" customFormat="1" x14ac:dyDescent="0.25"/>
    <row r="74" s="82" customFormat="1" x14ac:dyDescent="0.25"/>
    <row r="75" s="82" customFormat="1" x14ac:dyDescent="0.25"/>
    <row r="76" s="82" customFormat="1" x14ac:dyDescent="0.25"/>
    <row r="77" s="82" customFormat="1" x14ac:dyDescent="0.25"/>
    <row r="78" s="82" customFormat="1" x14ac:dyDescent="0.25"/>
    <row r="79" s="82" customFormat="1" x14ac:dyDescent="0.25"/>
    <row r="80" s="82" customFormat="1" x14ac:dyDescent="0.25"/>
    <row r="81" s="82" customFormat="1" x14ac:dyDescent="0.25"/>
    <row r="82" s="82" customFormat="1" x14ac:dyDescent="0.25"/>
    <row r="83" s="82" customFormat="1" x14ac:dyDescent="0.25"/>
    <row r="84" s="82" customFormat="1" x14ac:dyDescent="0.25"/>
    <row r="85" s="82" customFormat="1" x14ac:dyDescent="0.25"/>
    <row r="86" s="82" customFormat="1" x14ac:dyDescent="0.25"/>
    <row r="87" s="82" customFormat="1" x14ac:dyDescent="0.25"/>
    <row r="88" s="82" customFormat="1" x14ac:dyDescent="0.25"/>
    <row r="89" s="82" customFormat="1" x14ac:dyDescent="0.25"/>
    <row r="90" s="82" customFormat="1" x14ac:dyDescent="0.25"/>
    <row r="91" s="82" customFormat="1" x14ac:dyDescent="0.25"/>
    <row r="92" s="82" customFormat="1" x14ac:dyDescent="0.25"/>
    <row r="93" s="82" customFormat="1" x14ac:dyDescent="0.25"/>
    <row r="94" s="82" customFormat="1" x14ac:dyDescent="0.25"/>
    <row r="95" s="82" customFormat="1" x14ac:dyDescent="0.25"/>
    <row r="96" s="82" customFormat="1" x14ac:dyDescent="0.25"/>
    <row r="97" s="82" customFormat="1" x14ac:dyDescent="0.25"/>
    <row r="98" s="82" customFormat="1" x14ac:dyDescent="0.25"/>
    <row r="99" s="82" customFormat="1" x14ac:dyDescent="0.25"/>
    <row r="100" s="82" customFormat="1" x14ac:dyDescent="0.25"/>
    <row r="101" s="82" customFormat="1" x14ac:dyDescent="0.25"/>
    <row r="102" s="82" customFormat="1" x14ac:dyDescent="0.25"/>
    <row r="103" s="82" customFormat="1" x14ac:dyDescent="0.25"/>
    <row r="104" s="82" customFormat="1" x14ac:dyDescent="0.25"/>
    <row r="105" s="82" customFormat="1" x14ac:dyDescent="0.25"/>
    <row r="106" s="82" customFormat="1" x14ac:dyDescent="0.25"/>
    <row r="107" s="82" customFormat="1" x14ac:dyDescent="0.25"/>
    <row r="108" s="82" customFormat="1" x14ac:dyDescent="0.25"/>
    <row r="109" s="82" customFormat="1" x14ac:dyDescent="0.25"/>
    <row r="110" s="82" customFormat="1" x14ac:dyDescent="0.25"/>
    <row r="111" s="82" customFormat="1" x14ac:dyDescent="0.25"/>
    <row r="112" s="82" customFormat="1" x14ac:dyDescent="0.25"/>
    <row r="113" s="82" customFormat="1" x14ac:dyDescent="0.25"/>
    <row r="114" s="82" customFormat="1" x14ac:dyDescent="0.25"/>
    <row r="115" s="82" customFormat="1" x14ac:dyDescent="0.25"/>
    <row r="116" s="82" customFormat="1" x14ac:dyDescent="0.25"/>
    <row r="117" s="82" customFormat="1" x14ac:dyDescent="0.25"/>
    <row r="118" s="82" customFormat="1" x14ac:dyDescent="0.25"/>
    <row r="119" s="82" customFormat="1" x14ac:dyDescent="0.25"/>
    <row r="120" s="82" customFormat="1" x14ac:dyDescent="0.25"/>
    <row r="121" s="82" customFormat="1" x14ac:dyDescent="0.25"/>
    <row r="122" s="82" customFormat="1" x14ac:dyDescent="0.25"/>
    <row r="123" s="82" customFormat="1" x14ac:dyDescent="0.25"/>
    <row r="124" s="82" customFormat="1" x14ac:dyDescent="0.25"/>
    <row r="125" s="82" customFormat="1" x14ac:dyDescent="0.25"/>
    <row r="126" s="82" customFormat="1" x14ac:dyDescent="0.25"/>
    <row r="127" s="82" customFormat="1" x14ac:dyDescent="0.25"/>
    <row r="128" s="82" customFormat="1" x14ac:dyDescent="0.25"/>
    <row r="129" s="82" customFormat="1" x14ac:dyDescent="0.25"/>
    <row r="130" s="82" customFormat="1" x14ac:dyDescent="0.25"/>
    <row r="131" s="82" customFormat="1" x14ac:dyDescent="0.25"/>
    <row r="132" s="82" customFormat="1" x14ac:dyDescent="0.25"/>
    <row r="133" s="82" customFormat="1" x14ac:dyDescent="0.25"/>
    <row r="134" s="82" customFormat="1" x14ac:dyDescent="0.25"/>
    <row r="135" s="82" customFormat="1" x14ac:dyDescent="0.25"/>
    <row r="136" s="82" customFormat="1" x14ac:dyDescent="0.25"/>
    <row r="137" s="82" customFormat="1" x14ac:dyDescent="0.25"/>
    <row r="138" s="82" customFormat="1" x14ac:dyDescent="0.25"/>
    <row r="139" s="82" customFormat="1" x14ac:dyDescent="0.25"/>
    <row r="140" s="82" customFormat="1" x14ac:dyDescent="0.25"/>
    <row r="141" s="82" customFormat="1" x14ac:dyDescent="0.25"/>
    <row r="142" s="82" customFormat="1" x14ac:dyDescent="0.25"/>
    <row r="143" s="82" customFormat="1" x14ac:dyDescent="0.25"/>
    <row r="144" s="82" customFormat="1" x14ac:dyDescent="0.25"/>
    <row r="145" s="82" customFormat="1" x14ac:dyDescent="0.25"/>
    <row r="146" s="82" customFormat="1" x14ac:dyDescent="0.25"/>
    <row r="147" s="82" customFormat="1" x14ac:dyDescent="0.25"/>
    <row r="148" s="82" customFormat="1" x14ac:dyDescent="0.25"/>
    <row r="149" s="82" customFormat="1" x14ac:dyDescent="0.25"/>
    <row r="150" s="82" customFormat="1" x14ac:dyDescent="0.25"/>
    <row r="151" s="82" customFormat="1" x14ac:dyDescent="0.25"/>
    <row r="152" s="82" customFormat="1" x14ac:dyDescent="0.25"/>
    <row r="153" s="82" customFormat="1" x14ac:dyDescent="0.25"/>
    <row r="154" s="82" customFormat="1" x14ac:dyDescent="0.25"/>
    <row r="155" s="82" customFormat="1" x14ac:dyDescent="0.25"/>
    <row r="156" s="82" customFormat="1" x14ac:dyDescent="0.25"/>
    <row r="157" s="82" customFormat="1" x14ac:dyDescent="0.25"/>
    <row r="158" s="82" customFormat="1" x14ac:dyDescent="0.25"/>
    <row r="159" s="82" customFormat="1" x14ac:dyDescent="0.25"/>
    <row r="160" s="82" customFormat="1" x14ac:dyDescent="0.25"/>
    <row r="161" s="82" customFormat="1" x14ac:dyDescent="0.25"/>
    <row r="162" s="82" customFormat="1" x14ac:dyDescent="0.25"/>
    <row r="163" s="82" customFormat="1" x14ac:dyDescent="0.25"/>
    <row r="164" s="82" customFormat="1" x14ac:dyDescent="0.25"/>
    <row r="165" s="82" customFormat="1" x14ac:dyDescent="0.25"/>
    <row r="166" s="82" customFormat="1" x14ac:dyDescent="0.25"/>
    <row r="167" s="82" customFormat="1" x14ac:dyDescent="0.25"/>
    <row r="168" s="82" customFormat="1" x14ac:dyDescent="0.25"/>
    <row r="169" s="82" customFormat="1" x14ac:dyDescent="0.25"/>
    <row r="170" s="82" customFormat="1" x14ac:dyDescent="0.25"/>
    <row r="171" s="82" customFormat="1" x14ac:dyDescent="0.25"/>
    <row r="172" s="82" customFormat="1" x14ac:dyDescent="0.25"/>
    <row r="173" s="82" customFormat="1" x14ac:dyDescent="0.25"/>
    <row r="174" s="82" customFormat="1" x14ac:dyDescent="0.25"/>
    <row r="175" s="82" customFormat="1" x14ac:dyDescent="0.25"/>
    <row r="176" s="82" customFormat="1" x14ac:dyDescent="0.25"/>
    <row r="177" s="82" customFormat="1" x14ac:dyDescent="0.25"/>
    <row r="178" s="82" customFormat="1" x14ac:dyDescent="0.25"/>
    <row r="179" s="82" customFormat="1" x14ac:dyDescent="0.25"/>
    <row r="180" s="82" customFormat="1" x14ac:dyDescent="0.25"/>
    <row r="181" s="82" customFormat="1" x14ac:dyDescent="0.25"/>
    <row r="182" s="82" customFormat="1" x14ac:dyDescent="0.25"/>
    <row r="183" s="82" customFormat="1" x14ac:dyDescent="0.25"/>
    <row r="184" s="82" customFormat="1" x14ac:dyDescent="0.25"/>
    <row r="185" s="82" customFormat="1" x14ac:dyDescent="0.25"/>
    <row r="186" s="82" customFormat="1" x14ac:dyDescent="0.25"/>
    <row r="187" s="82" customFormat="1" x14ac:dyDescent="0.25"/>
    <row r="188" s="82" customFormat="1" x14ac:dyDescent="0.25"/>
    <row r="189" s="82" customFormat="1" x14ac:dyDescent="0.25"/>
    <row r="190" s="82" customFormat="1" x14ac:dyDescent="0.25"/>
    <row r="191" s="82" customFormat="1" x14ac:dyDescent="0.25"/>
    <row r="192" s="82" customFormat="1" x14ac:dyDescent="0.25"/>
    <row r="193" s="82" customFormat="1" x14ac:dyDescent="0.25"/>
    <row r="194" s="82" customFormat="1" x14ac:dyDescent="0.25"/>
    <row r="195" s="82" customFormat="1" x14ac:dyDescent="0.25"/>
    <row r="196" s="82" customFormat="1" x14ac:dyDescent="0.25"/>
    <row r="197" s="82" customFormat="1" x14ac:dyDescent="0.25"/>
    <row r="198" s="82" customFormat="1" x14ac:dyDescent="0.25"/>
    <row r="199" s="82" customFormat="1" x14ac:dyDescent="0.25"/>
    <row r="200" s="82" customFormat="1" x14ac:dyDescent="0.25"/>
    <row r="201" s="82" customFormat="1" x14ac:dyDescent="0.25"/>
    <row r="202" s="82" customFormat="1" x14ac:dyDescent="0.25"/>
    <row r="203" s="82" customFormat="1" x14ac:dyDescent="0.25"/>
    <row r="204" s="82" customFormat="1" x14ac:dyDescent="0.25"/>
    <row r="205" s="82" customFormat="1" x14ac:dyDescent="0.25"/>
    <row r="206" s="82" customFormat="1" x14ac:dyDescent="0.25"/>
    <row r="207" s="82" customFormat="1" x14ac:dyDescent="0.25"/>
    <row r="208" s="82" customFormat="1" x14ac:dyDescent="0.25"/>
    <row r="209" s="82" customFormat="1" x14ac:dyDescent="0.25"/>
    <row r="210" s="82" customFormat="1" x14ac:dyDescent="0.25"/>
    <row r="211" s="82" customFormat="1" x14ac:dyDescent="0.25"/>
    <row r="212" s="82" customFormat="1" x14ac:dyDescent="0.25"/>
    <row r="213" s="82" customFormat="1" x14ac:dyDescent="0.25"/>
    <row r="214" s="82" customFormat="1" x14ac:dyDescent="0.25"/>
    <row r="215" s="82" customFormat="1" x14ac:dyDescent="0.25"/>
    <row r="216" s="82" customFormat="1" x14ac:dyDescent="0.25"/>
    <row r="217" s="82" customFormat="1" x14ac:dyDescent="0.25"/>
    <row r="218" s="82" customFormat="1" x14ac:dyDescent="0.25"/>
    <row r="219" s="82" customFormat="1" x14ac:dyDescent="0.25"/>
    <row r="220" s="82" customFormat="1" x14ac:dyDescent="0.25"/>
    <row r="221" s="82" customFormat="1" x14ac:dyDescent="0.25"/>
    <row r="222" s="82" customFormat="1" x14ac:dyDescent="0.25"/>
    <row r="223" s="82" customFormat="1" x14ac:dyDescent="0.25"/>
    <row r="224" s="82" customFormat="1" x14ac:dyDescent="0.25"/>
    <row r="225" s="82" customFormat="1" x14ac:dyDescent="0.25"/>
    <row r="226" s="82" customFormat="1" x14ac:dyDescent="0.25"/>
    <row r="227" s="82" customFormat="1" x14ac:dyDescent="0.25"/>
    <row r="228" s="82" customFormat="1" x14ac:dyDescent="0.25"/>
    <row r="229" s="82" customFormat="1" x14ac:dyDescent="0.25"/>
    <row r="230" s="82" customFormat="1" x14ac:dyDescent="0.25"/>
    <row r="231" s="82" customFormat="1" x14ac:dyDescent="0.25"/>
    <row r="232" s="82" customFormat="1" x14ac:dyDescent="0.25"/>
    <row r="233" s="82" customFormat="1" x14ac:dyDescent="0.25"/>
    <row r="234" s="82" customFormat="1" x14ac:dyDescent="0.25"/>
    <row r="235" s="82" customFormat="1" x14ac:dyDescent="0.25"/>
    <row r="236" s="82" customFormat="1" x14ac:dyDescent="0.25"/>
    <row r="237" s="82" customFormat="1" x14ac:dyDescent="0.25"/>
    <row r="238" s="82" customFormat="1" x14ac:dyDescent="0.25"/>
    <row r="239" s="82" customFormat="1" x14ac:dyDescent="0.25"/>
    <row r="240" s="82" customFormat="1" x14ac:dyDescent="0.25"/>
    <row r="241" s="82" customFormat="1" x14ac:dyDescent="0.25"/>
    <row r="242" s="82" customFormat="1" x14ac:dyDescent="0.25"/>
    <row r="243" s="82" customFormat="1" x14ac:dyDescent="0.25"/>
    <row r="244" s="82" customFormat="1" x14ac:dyDescent="0.25"/>
    <row r="245" s="82" customFormat="1" x14ac:dyDescent="0.25"/>
    <row r="246" s="82" customFormat="1" x14ac:dyDescent="0.25"/>
    <row r="247" s="82" customFormat="1" x14ac:dyDescent="0.25"/>
    <row r="248" s="82" customFormat="1" x14ac:dyDescent="0.25"/>
    <row r="249" s="82" customFormat="1" x14ac:dyDescent="0.25"/>
    <row r="250" s="82" customFormat="1" x14ac:dyDescent="0.25"/>
    <row r="251" s="82" customFormat="1" x14ac:dyDescent="0.25"/>
    <row r="252" s="82" customFormat="1" x14ac:dyDescent="0.25"/>
    <row r="253" s="82" customFormat="1" x14ac:dyDescent="0.25"/>
    <row r="254" s="82" customFormat="1" x14ac:dyDescent="0.25"/>
    <row r="255" s="82" customFormat="1" x14ac:dyDescent="0.25"/>
    <row r="256" s="82" customFormat="1" x14ac:dyDescent="0.25"/>
    <row r="257" s="82" customFormat="1" x14ac:dyDescent="0.25"/>
    <row r="258" s="82" customFormat="1" x14ac:dyDescent="0.25"/>
    <row r="259" s="82" customFormat="1" x14ac:dyDescent="0.25"/>
    <row r="260" s="82" customFormat="1" x14ac:dyDescent="0.25"/>
    <row r="261" s="82" customFormat="1" x14ac:dyDescent="0.25"/>
    <row r="262" s="82" customFormat="1" x14ac:dyDescent="0.25"/>
    <row r="263" s="82" customFormat="1" x14ac:dyDescent="0.25"/>
    <row r="264" s="82" customFormat="1" x14ac:dyDescent="0.25"/>
    <row r="265" s="82" customFormat="1" x14ac:dyDescent="0.25"/>
    <row r="266" s="82" customFormat="1" x14ac:dyDescent="0.25"/>
    <row r="267" s="82" customFormat="1" x14ac:dyDescent="0.25"/>
    <row r="268" s="82" customFormat="1" x14ac:dyDescent="0.25"/>
    <row r="269" s="82" customFormat="1" x14ac:dyDescent="0.25"/>
    <row r="270" s="82" customFormat="1" x14ac:dyDescent="0.25"/>
    <row r="271" s="82" customFormat="1" x14ac:dyDescent="0.25"/>
    <row r="272" s="82" customFormat="1" x14ac:dyDescent="0.25"/>
    <row r="273" s="82" customFormat="1" x14ac:dyDescent="0.25"/>
    <row r="274" s="82" customFormat="1" x14ac:dyDescent="0.25"/>
    <row r="275" s="82" customFormat="1" x14ac:dyDescent="0.25"/>
    <row r="276" s="82" customFormat="1" x14ac:dyDescent="0.25"/>
    <row r="277" s="82" customFormat="1" x14ac:dyDescent="0.25"/>
    <row r="278" s="82" customFormat="1" x14ac:dyDescent="0.25"/>
    <row r="279" s="82" customFormat="1" x14ac:dyDescent="0.25"/>
    <row r="280" s="82" customFormat="1" x14ac:dyDescent="0.25"/>
    <row r="281" s="82" customFormat="1" x14ac:dyDescent="0.25"/>
    <row r="282" s="82" customFormat="1" x14ac:dyDescent="0.25"/>
    <row r="283" s="82" customFormat="1" x14ac:dyDescent="0.25"/>
    <row r="284" s="82" customFormat="1" x14ac:dyDescent="0.25"/>
    <row r="285" s="82" customFormat="1" x14ac:dyDescent="0.25"/>
    <row r="286" s="82" customFormat="1" x14ac:dyDescent="0.25"/>
    <row r="287" s="82" customFormat="1" x14ac:dyDescent="0.25"/>
    <row r="288" s="82" customFormat="1" x14ac:dyDescent="0.25"/>
    <row r="289" s="82" customFormat="1" x14ac:dyDescent="0.25"/>
    <row r="290" s="82" customFormat="1" x14ac:dyDescent="0.25"/>
    <row r="291" s="82" customFormat="1" x14ac:dyDescent="0.25"/>
    <row r="292" s="82" customFormat="1" x14ac:dyDescent="0.25"/>
    <row r="293" s="82" customFormat="1" x14ac:dyDescent="0.25"/>
    <row r="294" s="82" customFormat="1" x14ac:dyDescent="0.25"/>
    <row r="295" s="82" customFormat="1" x14ac:dyDescent="0.25"/>
    <row r="296" s="82" customFormat="1" x14ac:dyDescent="0.25"/>
    <row r="297" s="82" customFormat="1" x14ac:dyDescent="0.25"/>
    <row r="298" s="82" customFormat="1" x14ac:dyDescent="0.25"/>
    <row r="299" s="82" customFormat="1" x14ac:dyDescent="0.25"/>
    <row r="300" s="82" customFormat="1" x14ac:dyDescent="0.25"/>
    <row r="301" s="82" customFormat="1" x14ac:dyDescent="0.25"/>
    <row r="302" s="82" customFormat="1" x14ac:dyDescent="0.25"/>
    <row r="303" s="82" customFormat="1" x14ac:dyDescent="0.25"/>
    <row r="304" s="82" customFormat="1" x14ac:dyDescent="0.25"/>
    <row r="305" s="82" customFormat="1" x14ac:dyDescent="0.25"/>
    <row r="306" s="82" customFormat="1" x14ac:dyDescent="0.25"/>
    <row r="307" s="82" customFormat="1" x14ac:dyDescent="0.25"/>
    <row r="308" s="82" customFormat="1" x14ac:dyDescent="0.25"/>
    <row r="309" s="82" customFormat="1" x14ac:dyDescent="0.25"/>
    <row r="310" s="82" customFormat="1" x14ac:dyDescent="0.25"/>
    <row r="311" s="82" customFormat="1" x14ac:dyDescent="0.25"/>
    <row r="312" s="82" customFormat="1" x14ac:dyDescent="0.25"/>
    <row r="313" s="82" customFormat="1" x14ac:dyDescent="0.25"/>
    <row r="314" s="82" customFormat="1" x14ac:dyDescent="0.25"/>
    <row r="315" s="82" customFormat="1" x14ac:dyDescent="0.25"/>
    <row r="316" s="82" customFormat="1" x14ac:dyDescent="0.25"/>
    <row r="317" s="82" customFormat="1" x14ac:dyDescent="0.25"/>
    <row r="318" s="82" customFormat="1" x14ac:dyDescent="0.25"/>
    <row r="319" s="82" customFormat="1" x14ac:dyDescent="0.25"/>
    <row r="320" s="82" customFormat="1" x14ac:dyDescent="0.25"/>
    <row r="321" s="82" customFormat="1" x14ac:dyDescent="0.25"/>
    <row r="322" s="82" customFormat="1" x14ac:dyDescent="0.25"/>
    <row r="323" s="82" customFormat="1" x14ac:dyDescent="0.25"/>
    <row r="324" s="82" customFormat="1" x14ac:dyDescent="0.25"/>
    <row r="325" s="82" customFormat="1" x14ac:dyDescent="0.25"/>
    <row r="326" s="82" customFormat="1" x14ac:dyDescent="0.25"/>
    <row r="327" s="82" customFormat="1" x14ac:dyDescent="0.25"/>
    <row r="328" s="82" customFormat="1" x14ac:dyDescent="0.25"/>
    <row r="329" s="82" customFormat="1" x14ac:dyDescent="0.25"/>
    <row r="330" s="82" customFormat="1" x14ac:dyDescent="0.25"/>
    <row r="331" s="82" customFormat="1" x14ac:dyDescent="0.25"/>
    <row r="332" s="82" customFormat="1" x14ac:dyDescent="0.25"/>
    <row r="333" s="82" customFormat="1" x14ac:dyDescent="0.25"/>
    <row r="334" s="82" customFormat="1" x14ac:dyDescent="0.25"/>
    <row r="335" s="82" customFormat="1" x14ac:dyDescent="0.25"/>
    <row r="336" s="82" customFormat="1" x14ac:dyDescent="0.25"/>
    <row r="337" s="82" customFormat="1" x14ac:dyDescent="0.25"/>
    <row r="338" s="82" customFormat="1" x14ac:dyDescent="0.25"/>
    <row r="339" s="82" customFormat="1" x14ac:dyDescent="0.25"/>
    <row r="340" s="82" customFormat="1" x14ac:dyDescent="0.25"/>
    <row r="341" s="82" customFormat="1" x14ac:dyDescent="0.25"/>
    <row r="342" s="82" customFormat="1" x14ac:dyDescent="0.25"/>
    <row r="343" s="82" customFormat="1" x14ac:dyDescent="0.25"/>
    <row r="344" s="82" customFormat="1" x14ac:dyDescent="0.25"/>
  </sheetData>
  <mergeCells count="1">
    <mergeCell ref="B2:I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zoomScale="85" zoomScaleNormal="85" workbookViewId="0">
      <pane xSplit="3" ySplit="7" topLeftCell="D8" activePane="bottomRight" state="frozen"/>
      <selection activeCell="B5" sqref="B5"/>
      <selection pane="topRight" activeCell="B5" sqref="B5"/>
      <selection pane="bottomLeft" activeCell="B5" sqref="B5"/>
      <selection pane="bottomRight" activeCell="D8" sqref="D8"/>
    </sheetView>
  </sheetViews>
  <sheetFormatPr defaultColWidth="9.140625" defaultRowHeight="15" x14ac:dyDescent="0.25"/>
  <cols>
    <col min="1" max="1" width="5.140625" style="82" customWidth="1"/>
    <col min="2" max="2" width="38.28515625" style="82" bestFit="1" customWidth="1"/>
    <col min="3" max="3" width="4.85546875" style="82" bestFit="1" customWidth="1"/>
    <col min="4" max="9" width="13.28515625" style="82" customWidth="1"/>
    <col min="10" max="16384" width="9.140625" style="82"/>
  </cols>
  <sheetData>
    <row r="1" spans="2:13" ht="15.75" thickBot="1" x14ac:dyDescent="0.3"/>
    <row r="2" spans="2:13" ht="19.5" thickBot="1" x14ac:dyDescent="0.3">
      <c r="B2" s="166" t="s">
        <v>44</v>
      </c>
      <c r="C2" s="167"/>
      <c r="D2" s="167"/>
      <c r="E2" s="167"/>
      <c r="F2" s="167"/>
      <c r="G2" s="167"/>
      <c r="H2" s="167"/>
      <c r="I2" s="167"/>
    </row>
    <row r="3" spans="2:13" x14ac:dyDescent="0.25">
      <c r="B3" s="80" t="s">
        <v>114</v>
      </c>
    </row>
    <row r="4" spans="2:13" x14ac:dyDescent="0.25">
      <c r="B4" s="79">
        <v>41715</v>
      </c>
      <c r="C4" s="56"/>
      <c r="D4" s="56"/>
      <c r="E4" s="56"/>
      <c r="F4" s="56"/>
      <c r="G4" s="56"/>
      <c r="H4" s="56"/>
      <c r="I4" s="56"/>
    </row>
    <row r="6" spans="2:13" x14ac:dyDescent="0.25">
      <c r="B6" s="35"/>
    </row>
    <row r="7" spans="2:13" ht="15.75" thickBot="1" x14ac:dyDescent="0.3">
      <c r="B7" s="57" t="s">
        <v>87</v>
      </c>
      <c r="C7" s="57"/>
      <c r="D7" s="4">
        <v>2013</v>
      </c>
      <c r="E7" s="4">
        <v>2014</v>
      </c>
      <c r="F7" s="4">
        <v>2016</v>
      </c>
      <c r="G7" s="4">
        <v>2018</v>
      </c>
      <c r="H7" s="4">
        <v>2020</v>
      </c>
      <c r="I7" s="4">
        <v>2025</v>
      </c>
    </row>
    <row r="8" spans="2:13" x14ac:dyDescent="0.25">
      <c r="B8" s="30" t="s">
        <v>72</v>
      </c>
      <c r="C8" s="35" t="s">
        <v>40</v>
      </c>
      <c r="D8" s="32">
        <v>2080806.6330351706</v>
      </c>
      <c r="E8" s="32">
        <v>2066753.0678047375</v>
      </c>
      <c r="F8" s="32">
        <v>1983785.7239726996</v>
      </c>
      <c r="G8" s="32">
        <v>2009774.0501926029</v>
      </c>
      <c r="H8" s="32">
        <v>1778634.2056165552</v>
      </c>
      <c r="I8" s="32">
        <v>1685438.4754677017</v>
      </c>
    </row>
    <row r="9" spans="2:13" x14ac:dyDescent="0.25">
      <c r="C9" s="35" t="s">
        <v>43</v>
      </c>
      <c r="D9" s="33">
        <v>3930.1995051072554</v>
      </c>
      <c r="E9" s="33">
        <v>3749.2008198852532</v>
      </c>
      <c r="F9" s="33">
        <v>1480.4292100632392</v>
      </c>
      <c r="G9" s="33">
        <v>1487.9505050376069</v>
      </c>
      <c r="H9" s="33">
        <v>1306.6368705356711</v>
      </c>
      <c r="I9" s="33">
        <v>1136.6724613142981</v>
      </c>
      <c r="J9" s="133"/>
      <c r="K9" s="133"/>
      <c r="L9" s="133"/>
      <c r="M9" s="133"/>
    </row>
    <row r="10" spans="2:13" ht="15.75" thickBot="1" x14ac:dyDescent="0.3">
      <c r="B10" s="76"/>
      <c r="C10" s="53" t="s">
        <v>45</v>
      </c>
      <c r="D10" s="33">
        <v>1529.4047780063111</v>
      </c>
      <c r="E10" s="33">
        <v>1502.9542117352403</v>
      </c>
      <c r="F10" s="33">
        <v>1204.3408183971619</v>
      </c>
      <c r="G10" s="33">
        <v>1186.7735673069549</v>
      </c>
      <c r="H10" s="33">
        <v>1119.2314838684692</v>
      </c>
      <c r="I10" s="33">
        <v>1036.5420254998035</v>
      </c>
    </row>
    <row r="11" spans="2:13" x14ac:dyDescent="0.25">
      <c r="B11" s="31" t="s">
        <v>32</v>
      </c>
      <c r="C11" s="27" t="s">
        <v>40</v>
      </c>
      <c r="D11" s="32">
        <v>28866.9960447796</v>
      </c>
      <c r="E11" s="32">
        <v>29133.898161736899</v>
      </c>
      <c r="F11" s="32">
        <v>27031.438878715398</v>
      </c>
      <c r="G11" s="32">
        <v>27026.110252234299</v>
      </c>
      <c r="H11" s="32">
        <v>25621.5941268813</v>
      </c>
      <c r="I11" s="32">
        <v>23831.565138355301</v>
      </c>
    </row>
    <row r="12" spans="2:13" x14ac:dyDescent="0.25">
      <c r="B12" s="75"/>
      <c r="C12" s="28" t="s">
        <v>43</v>
      </c>
      <c r="D12" s="33">
        <v>18.135075373686199</v>
      </c>
      <c r="E12" s="33">
        <v>9.3347478505420298</v>
      </c>
      <c r="F12" s="33">
        <v>4.4780952183493001</v>
      </c>
      <c r="G12" s="33">
        <v>4.2086751108891303</v>
      </c>
      <c r="H12" s="33">
        <v>5.6429444693068902</v>
      </c>
      <c r="I12" s="33">
        <v>5.71284575563228</v>
      </c>
    </row>
    <row r="13" spans="2:13" ht="15.75" thickBot="1" x14ac:dyDescent="0.3">
      <c r="B13" s="76"/>
      <c r="C13" s="29" t="s">
        <v>45</v>
      </c>
      <c r="D13" s="33">
        <v>22.3032783039144</v>
      </c>
      <c r="E13" s="33">
        <v>18.1533819155432</v>
      </c>
      <c r="F13" s="33">
        <v>17.186267567086301</v>
      </c>
      <c r="G13" s="33">
        <v>17.655846478580301</v>
      </c>
      <c r="H13" s="33">
        <v>18.8545175759355</v>
      </c>
      <c r="I13" s="33">
        <v>18.6660042092781</v>
      </c>
    </row>
    <row r="14" spans="2:13" x14ac:dyDescent="0.25">
      <c r="B14" s="30" t="s">
        <v>34</v>
      </c>
      <c r="C14" s="35" t="s">
        <v>40</v>
      </c>
      <c r="D14" s="32">
        <v>25902.137954188802</v>
      </c>
      <c r="E14" s="32">
        <v>25080.393561072298</v>
      </c>
      <c r="F14" s="32">
        <v>27704.380502686199</v>
      </c>
      <c r="G14" s="32">
        <v>27624.553297238599</v>
      </c>
      <c r="H14" s="32">
        <v>28411.661247489101</v>
      </c>
      <c r="I14" s="32">
        <v>28513.235490162999</v>
      </c>
    </row>
    <row r="15" spans="2:13" x14ac:dyDescent="0.25">
      <c r="C15" s="35" t="s">
        <v>43</v>
      </c>
      <c r="D15" s="33">
        <v>5.1928679393726398</v>
      </c>
      <c r="E15" s="33">
        <v>6.4428859609617799</v>
      </c>
      <c r="F15" s="33">
        <v>5.1980389910231004</v>
      </c>
      <c r="G15" s="33">
        <v>4.7524702093818796</v>
      </c>
      <c r="H15" s="33">
        <v>6.8569217326254801</v>
      </c>
      <c r="I15" s="33">
        <v>9.1259028587092192</v>
      </c>
    </row>
    <row r="16" spans="2:13" ht="15.75" thickBot="1" x14ac:dyDescent="0.3">
      <c r="B16" s="76"/>
      <c r="C16" s="53" t="s">
        <v>45</v>
      </c>
      <c r="D16" s="33">
        <v>14.402184298544601</v>
      </c>
      <c r="E16" s="33">
        <v>13.883819917016901</v>
      </c>
      <c r="F16" s="33">
        <v>10.353129257427501</v>
      </c>
      <c r="G16" s="33">
        <v>10.7131978351426</v>
      </c>
      <c r="H16" s="33">
        <v>12.5283817598705</v>
      </c>
      <c r="I16" s="33">
        <v>12.992598758093999</v>
      </c>
    </row>
    <row r="17" spans="2:13" x14ac:dyDescent="0.25">
      <c r="B17" s="30" t="s">
        <v>33</v>
      </c>
      <c r="C17" s="35" t="s">
        <v>40</v>
      </c>
      <c r="D17" s="32">
        <v>355434.52720571001</v>
      </c>
      <c r="E17" s="32">
        <v>357627.46235683799</v>
      </c>
      <c r="F17" s="32">
        <v>338796.07755956898</v>
      </c>
      <c r="G17" s="32">
        <v>336604.79079412803</v>
      </c>
      <c r="H17" s="32">
        <v>295893.97237548803</v>
      </c>
      <c r="I17" s="32">
        <v>253539.88146260401</v>
      </c>
    </row>
    <row r="18" spans="2:13" x14ac:dyDescent="0.25">
      <c r="C18" s="35" t="s">
        <v>43</v>
      </c>
      <c r="D18" s="33">
        <v>742.76900612948305</v>
      </c>
      <c r="E18" s="33">
        <v>599.32973907778603</v>
      </c>
      <c r="F18" s="33">
        <v>326.64894455368994</v>
      </c>
      <c r="G18" s="33">
        <v>346.98632906873991</v>
      </c>
      <c r="H18" s="33">
        <v>282.21720666353303</v>
      </c>
      <c r="I18" s="33">
        <v>203.95284612584203</v>
      </c>
      <c r="J18" s="133"/>
      <c r="K18" s="133"/>
      <c r="L18" s="133"/>
      <c r="M18" s="133"/>
    </row>
    <row r="19" spans="2:13" ht="15.75" thickBot="1" x14ac:dyDescent="0.3">
      <c r="B19" s="76"/>
      <c r="C19" s="53" t="s">
        <v>45</v>
      </c>
      <c r="D19" s="33">
        <v>279.40956402252402</v>
      </c>
      <c r="E19" s="33">
        <v>276.15011865861499</v>
      </c>
      <c r="F19" s="33">
        <v>224.276727278095</v>
      </c>
      <c r="G19" s="33">
        <v>222.23405489649801</v>
      </c>
      <c r="H19" s="33">
        <v>202.54167799765401</v>
      </c>
      <c r="I19" s="33">
        <v>171.547952922376</v>
      </c>
    </row>
    <row r="20" spans="2:13" x14ac:dyDescent="0.25">
      <c r="B20" s="30" t="s">
        <v>104</v>
      </c>
      <c r="C20" s="35" t="s">
        <v>40</v>
      </c>
      <c r="D20" s="32">
        <v>387568.40657588479</v>
      </c>
      <c r="E20" s="32">
        <v>387725.42997843167</v>
      </c>
      <c r="F20" s="32">
        <v>369659.43856828334</v>
      </c>
      <c r="G20" s="32">
        <v>382416.26531961269</v>
      </c>
      <c r="H20" s="32">
        <v>361911.5328325032</v>
      </c>
      <c r="I20" s="32">
        <v>309907.75239509292</v>
      </c>
    </row>
    <row r="21" spans="2:13" x14ac:dyDescent="0.25">
      <c r="C21" s="35" t="s">
        <v>43</v>
      </c>
      <c r="D21" s="33">
        <v>1172.0854422170953</v>
      </c>
      <c r="E21" s="33">
        <v>1046.6874090256288</v>
      </c>
      <c r="F21" s="33">
        <v>367.77482201760239</v>
      </c>
      <c r="G21" s="33">
        <v>362.65489788963828</v>
      </c>
      <c r="H21" s="33">
        <v>336.3716060586267</v>
      </c>
      <c r="I21" s="33">
        <v>228.21604834101569</v>
      </c>
    </row>
    <row r="22" spans="2:13" ht="15.75" thickBot="1" x14ac:dyDescent="0.3">
      <c r="B22" s="76"/>
      <c r="C22" s="53" t="s">
        <v>45</v>
      </c>
      <c r="D22" s="33">
        <v>338.06412073282439</v>
      </c>
      <c r="E22" s="33">
        <v>332.5917467679327</v>
      </c>
      <c r="F22" s="33">
        <v>237.72412741950302</v>
      </c>
      <c r="G22" s="33">
        <v>245.07943632743641</v>
      </c>
      <c r="H22" s="33">
        <v>241.86370138373348</v>
      </c>
      <c r="I22" s="33">
        <v>195.88317248306291</v>
      </c>
    </row>
    <row r="23" spans="2:13" x14ac:dyDescent="0.25">
      <c r="B23" s="31" t="s">
        <v>36</v>
      </c>
      <c r="C23" s="35" t="s">
        <v>40</v>
      </c>
      <c r="D23" s="32">
        <v>143227.92854105399</v>
      </c>
      <c r="E23" s="32">
        <v>148692.2156464564</v>
      </c>
      <c r="F23" s="32">
        <v>128686.7802681676</v>
      </c>
      <c r="G23" s="32">
        <v>126544.0566820926</v>
      </c>
      <c r="H23" s="32">
        <v>102756.1459417226</v>
      </c>
      <c r="I23" s="32">
        <v>117594.8212303336</v>
      </c>
    </row>
    <row r="24" spans="2:13" x14ac:dyDescent="0.25">
      <c r="B24" s="75"/>
      <c r="C24" s="35" t="s">
        <v>43</v>
      </c>
      <c r="D24" s="33">
        <v>378.96258325598501</v>
      </c>
      <c r="E24" s="33">
        <v>435.61121136052998</v>
      </c>
      <c r="F24" s="33">
        <v>167.686195911846</v>
      </c>
      <c r="G24" s="33">
        <v>164.12127546522899</v>
      </c>
      <c r="H24" s="33">
        <v>133.603048676279</v>
      </c>
      <c r="I24" s="33">
        <v>126.114048192182</v>
      </c>
    </row>
    <row r="25" spans="2:13" ht="15.75" thickBot="1" x14ac:dyDescent="0.3">
      <c r="B25" s="76"/>
      <c r="C25" s="53" t="s">
        <v>45</v>
      </c>
      <c r="D25" s="33">
        <v>88.681897750019402</v>
      </c>
      <c r="E25" s="33">
        <v>92.331007594588996</v>
      </c>
      <c r="F25" s="33">
        <v>61.1512200561559</v>
      </c>
      <c r="G25" s="33">
        <v>54.662523600612403</v>
      </c>
      <c r="H25" s="33">
        <v>46.725562185872</v>
      </c>
      <c r="I25" s="33">
        <v>46.373425574167001</v>
      </c>
    </row>
    <row r="26" spans="2:13" x14ac:dyDescent="0.25">
      <c r="B26" s="30" t="s">
        <v>37</v>
      </c>
      <c r="C26" s="35" t="s">
        <v>40</v>
      </c>
      <c r="D26" s="32">
        <v>151777.41155896601</v>
      </c>
      <c r="E26" s="32">
        <v>157267.05528257001</v>
      </c>
      <c r="F26" s="32">
        <v>141504.301599397</v>
      </c>
      <c r="G26" s="32">
        <v>149717.95866407</v>
      </c>
      <c r="H26" s="32">
        <v>122420.018349729</v>
      </c>
      <c r="I26" s="32">
        <v>114542.918047249</v>
      </c>
    </row>
    <row r="27" spans="2:13" x14ac:dyDescent="0.25">
      <c r="C27" s="35" t="s">
        <v>43</v>
      </c>
      <c r="D27" s="33">
        <v>202.31922774946401</v>
      </c>
      <c r="E27" s="33">
        <v>237.741190206212</v>
      </c>
      <c r="F27" s="33">
        <v>120.91426883503701</v>
      </c>
      <c r="G27" s="33">
        <v>124.462404903757</v>
      </c>
      <c r="H27" s="33">
        <v>118.087054834949</v>
      </c>
      <c r="I27" s="33">
        <v>116.32318989214799</v>
      </c>
    </row>
    <row r="28" spans="2:13" ht="15.75" thickBot="1" x14ac:dyDescent="0.3">
      <c r="B28" s="76"/>
      <c r="C28" s="53" t="s">
        <v>45</v>
      </c>
      <c r="D28" s="33">
        <v>101.330213453859</v>
      </c>
      <c r="E28" s="33">
        <v>101.476645886264</v>
      </c>
      <c r="F28" s="33">
        <v>87.5169676687226</v>
      </c>
      <c r="G28" s="33">
        <v>91.100837810427805</v>
      </c>
      <c r="H28" s="33">
        <v>90.1423470365703</v>
      </c>
      <c r="I28" s="33">
        <v>88.418277389462006</v>
      </c>
    </row>
    <row r="29" spans="2:13" x14ac:dyDescent="0.25">
      <c r="B29" s="30" t="s">
        <v>38</v>
      </c>
      <c r="C29" s="35" t="s">
        <v>40</v>
      </c>
      <c r="D29" s="32">
        <v>57097.158103996997</v>
      </c>
      <c r="E29" s="32">
        <v>47251.128829574198</v>
      </c>
      <c r="F29" s="32">
        <v>44639.740317403797</v>
      </c>
      <c r="G29" s="32">
        <v>43327.524052779598</v>
      </c>
      <c r="H29" s="32">
        <v>30439.332981100699</v>
      </c>
      <c r="I29" s="32">
        <v>14964.0547639243</v>
      </c>
    </row>
    <row r="30" spans="2:13" x14ac:dyDescent="0.25">
      <c r="C30" s="35" t="s">
        <v>43</v>
      </c>
      <c r="D30" s="33">
        <v>68.988189943293605</v>
      </c>
      <c r="E30" s="33">
        <v>65.025858113986104</v>
      </c>
      <c r="F30" s="33">
        <v>69.684377715068905</v>
      </c>
      <c r="G30" s="33">
        <v>32.3060739969442</v>
      </c>
      <c r="H30" s="33">
        <v>22.588776871615199</v>
      </c>
      <c r="I30" s="33">
        <v>12.453266927057999</v>
      </c>
    </row>
    <row r="31" spans="2:13" ht="15.75" thickBot="1" x14ac:dyDescent="0.3">
      <c r="B31" s="76"/>
      <c r="C31" s="53" t="s">
        <v>45</v>
      </c>
      <c r="D31" s="33">
        <v>26.997805826597698</v>
      </c>
      <c r="E31" s="33">
        <v>23.9473750122133</v>
      </c>
      <c r="F31" s="33">
        <v>23.062084778923701</v>
      </c>
      <c r="G31" s="33">
        <v>22.2970001420553</v>
      </c>
      <c r="H31" s="33">
        <v>16.454593072361</v>
      </c>
      <c r="I31" s="33">
        <v>7.8185273326604499</v>
      </c>
    </row>
    <row r="32" spans="2:13" x14ac:dyDescent="0.25">
      <c r="B32" s="30" t="s">
        <v>39</v>
      </c>
      <c r="C32" s="35" t="s">
        <v>40</v>
      </c>
      <c r="D32" s="32">
        <v>225395.51028817799</v>
      </c>
      <c r="E32" s="32">
        <v>213984.14570446199</v>
      </c>
      <c r="F32" s="32">
        <v>225754.403663203</v>
      </c>
      <c r="G32" s="32">
        <v>221568.321007402</v>
      </c>
      <c r="H32" s="32">
        <v>208632.92133385499</v>
      </c>
      <c r="I32" s="32">
        <v>213889.13093580701</v>
      </c>
    </row>
    <row r="33" spans="2:9" x14ac:dyDescent="0.25">
      <c r="C33" s="35" t="s">
        <v>43</v>
      </c>
      <c r="D33" s="33">
        <v>667.57737316760995</v>
      </c>
      <c r="E33" s="33">
        <v>630.95163068615705</v>
      </c>
      <c r="F33" s="33">
        <v>98.641581415712196</v>
      </c>
      <c r="G33" s="33">
        <v>100.732700521776</v>
      </c>
      <c r="H33" s="33">
        <v>87.851161899766694</v>
      </c>
      <c r="I33" s="33">
        <v>98.219097470378898</v>
      </c>
    </row>
    <row r="34" spans="2:9" ht="15.75" thickBot="1" x14ac:dyDescent="0.3">
      <c r="B34" s="76"/>
      <c r="C34" s="53" t="s">
        <v>45</v>
      </c>
      <c r="D34" s="33">
        <v>117.933577530684</v>
      </c>
      <c r="E34" s="33">
        <v>113.829938320892</v>
      </c>
      <c r="F34" s="33">
        <v>78.703620585949807</v>
      </c>
      <c r="G34" s="33">
        <v>80.331669620610697</v>
      </c>
      <c r="H34" s="33">
        <v>75.615965268696002</v>
      </c>
      <c r="I34" s="33">
        <v>77.445219098139901</v>
      </c>
    </row>
    <row r="35" spans="2:9" x14ac:dyDescent="0.25">
      <c r="B35" s="31" t="s">
        <v>106</v>
      </c>
      <c r="C35" s="35" t="s">
        <v>40</v>
      </c>
      <c r="D35" s="32">
        <v>256863.94161054929</v>
      </c>
      <c r="E35" s="32">
        <v>256117.56652009318</v>
      </c>
      <c r="F35" s="32">
        <v>236134.73491743498</v>
      </c>
      <c r="G35" s="32">
        <v>231855.20624131861</v>
      </c>
      <c r="H35" s="32">
        <v>201880.27088140912</v>
      </c>
      <c r="I35" s="32">
        <v>201265.33535955881</v>
      </c>
    </row>
    <row r="36" spans="2:9" x14ac:dyDescent="0.25">
      <c r="B36" s="75"/>
      <c r="C36" s="35" t="s">
        <v>43</v>
      </c>
      <c r="D36" s="33">
        <v>206.86345885413749</v>
      </c>
      <c r="E36" s="33">
        <v>189.2146094188254</v>
      </c>
      <c r="F36" s="33">
        <v>110.3282086926456</v>
      </c>
      <c r="G36" s="33">
        <v>108.89993385939046</v>
      </c>
      <c r="H36" s="33">
        <v>102.54477610614448</v>
      </c>
      <c r="I36" s="33">
        <v>104.26248875788382</v>
      </c>
    </row>
    <row r="37" spans="2:9" ht="15.75" thickBot="1" x14ac:dyDescent="0.3">
      <c r="B37" s="76"/>
      <c r="C37" s="53" t="s">
        <v>45</v>
      </c>
      <c r="D37" s="151">
        <v>239.02506902835938</v>
      </c>
      <c r="E37" s="151">
        <v>233.4861258096355</v>
      </c>
      <c r="F37" s="151">
        <v>189.2554737847621</v>
      </c>
      <c r="G37" s="151">
        <v>161.32360361076948</v>
      </c>
      <c r="H37" s="151">
        <v>154.41004036921862</v>
      </c>
      <c r="I37" s="151">
        <v>154.05309264027119</v>
      </c>
    </row>
    <row r="38" spans="2:9" x14ac:dyDescent="0.25">
      <c r="B38" s="30" t="s">
        <v>105</v>
      </c>
      <c r="C38" s="35" t="s">
        <v>40</v>
      </c>
      <c r="D38" s="33">
        <v>258324.27886231599</v>
      </c>
      <c r="E38" s="33">
        <v>274120.72988186497</v>
      </c>
      <c r="F38" s="33">
        <v>274734.10470271664</v>
      </c>
      <c r="G38" s="33">
        <v>287431.82676601002</v>
      </c>
      <c r="H38" s="33">
        <v>237926.4082448766</v>
      </c>
      <c r="I38" s="33">
        <v>242296.9495423513</v>
      </c>
    </row>
    <row r="39" spans="2:9" x14ac:dyDescent="0.25">
      <c r="C39" s="35" t="s">
        <v>43</v>
      </c>
      <c r="D39" s="33">
        <v>310.93897163519705</v>
      </c>
      <c r="E39" s="33">
        <v>437.48832286163702</v>
      </c>
      <c r="F39" s="33">
        <v>174.5420403056404</v>
      </c>
      <c r="G39" s="33">
        <v>192.94889685274939</v>
      </c>
      <c r="H39" s="33">
        <v>154.03423779696161</v>
      </c>
      <c r="I39" s="33">
        <v>162.9208508670888</v>
      </c>
    </row>
    <row r="40" spans="2:9" ht="15.75" thickBot="1" x14ac:dyDescent="0.3">
      <c r="B40" s="76"/>
      <c r="C40" s="53" t="s">
        <v>45</v>
      </c>
      <c r="D40" s="33">
        <v>171.5268515931231</v>
      </c>
      <c r="E40" s="33">
        <v>182.51003040184509</v>
      </c>
      <c r="F40" s="33">
        <v>180.34319809197069</v>
      </c>
      <c r="G40" s="33">
        <v>184.15164855910859</v>
      </c>
      <c r="H40" s="33">
        <v>167.19338690796189</v>
      </c>
      <c r="I40" s="33">
        <v>168.50903104810482</v>
      </c>
    </row>
    <row r="41" spans="2:9" x14ac:dyDescent="0.25">
      <c r="B41" s="30" t="s">
        <v>31</v>
      </c>
      <c r="C41" s="35" t="s">
        <v>40</v>
      </c>
      <c r="D41" s="32">
        <v>95462.8844138157</v>
      </c>
      <c r="E41" s="32">
        <v>87186.831361511198</v>
      </c>
      <c r="F41" s="32">
        <v>93515.752335815996</v>
      </c>
      <c r="G41" s="32">
        <v>97732.378415183004</v>
      </c>
      <c r="H41" s="32">
        <v>104261.82204011201</v>
      </c>
      <c r="I41" s="32">
        <v>106365.264632363</v>
      </c>
    </row>
    <row r="42" spans="2:9" x14ac:dyDescent="0.25">
      <c r="C42" s="35" t="s">
        <v>43</v>
      </c>
      <c r="D42" s="33">
        <v>76.398041836312601</v>
      </c>
      <c r="E42" s="33">
        <v>32.718064151026098</v>
      </c>
      <c r="F42" s="33">
        <v>12.062269315866899</v>
      </c>
      <c r="G42" s="33">
        <v>22.236135032734602</v>
      </c>
      <c r="H42" s="33">
        <v>30.466807062835599</v>
      </c>
      <c r="I42" s="33">
        <v>43.255057861291803</v>
      </c>
    </row>
    <row r="43" spans="2:9" ht="15.75" thickBot="1" x14ac:dyDescent="0.3">
      <c r="B43" s="76"/>
      <c r="C43" s="53" t="s">
        <v>45</v>
      </c>
      <c r="D43" s="33">
        <v>38.439214903238302</v>
      </c>
      <c r="E43" s="33">
        <v>34.862329075079003</v>
      </c>
      <c r="F43" s="33">
        <v>33.281729508501101</v>
      </c>
      <c r="G43" s="33">
        <v>35.045819132933602</v>
      </c>
      <c r="H43" s="33">
        <v>38.318061188831997</v>
      </c>
      <c r="I43" s="33">
        <v>39.952193846364203</v>
      </c>
    </row>
    <row r="44" spans="2:9" x14ac:dyDescent="0.25">
      <c r="B44" s="31" t="s">
        <v>35</v>
      </c>
      <c r="C44" s="35" t="s">
        <v>40</v>
      </c>
      <c r="D44" s="32">
        <v>94885.451875731102</v>
      </c>
      <c r="E44" s="32">
        <v>82566.210520126697</v>
      </c>
      <c r="F44" s="32">
        <v>75624.570659306803</v>
      </c>
      <c r="G44" s="32">
        <v>77925.058700533904</v>
      </c>
      <c r="H44" s="32">
        <v>58478.525261388597</v>
      </c>
      <c r="I44" s="32">
        <v>58727.566469899102</v>
      </c>
    </row>
    <row r="45" spans="2:9" x14ac:dyDescent="0.25">
      <c r="B45" s="75"/>
      <c r="C45" s="35" t="s">
        <v>43</v>
      </c>
      <c r="D45" s="33">
        <v>79.969267005618406</v>
      </c>
      <c r="E45" s="33">
        <v>58.655151171960298</v>
      </c>
      <c r="F45" s="33">
        <v>22.470367090757399</v>
      </c>
      <c r="G45" s="33">
        <v>23.640712126377501</v>
      </c>
      <c r="H45" s="33">
        <v>26.372328363026899</v>
      </c>
      <c r="I45" s="33">
        <v>26.116818265067302</v>
      </c>
    </row>
    <row r="46" spans="2:9" ht="15.75" thickBot="1" x14ac:dyDescent="0.3">
      <c r="B46" s="76"/>
      <c r="C46" s="53" t="s">
        <v>45</v>
      </c>
      <c r="D46" s="33">
        <v>91.291000562622798</v>
      </c>
      <c r="E46" s="33">
        <v>79.731692375614699</v>
      </c>
      <c r="F46" s="33">
        <v>61.486272400064102</v>
      </c>
      <c r="G46" s="33">
        <v>62.177929292779702</v>
      </c>
      <c r="H46" s="33">
        <v>54.583249121763899</v>
      </c>
      <c r="I46" s="33">
        <v>54.882530197822902</v>
      </c>
    </row>
    <row r="47" spans="2:9" x14ac:dyDescent="0.25">
      <c r="B47" s="168" t="s">
        <v>22</v>
      </c>
      <c r="C47" s="168"/>
      <c r="D47" s="168"/>
      <c r="E47" s="168"/>
      <c r="F47" s="168"/>
      <c r="G47" s="168"/>
      <c r="H47" s="168"/>
      <c r="I47" s="168"/>
    </row>
  </sheetData>
  <mergeCells count="2">
    <mergeCell ref="B2:I2"/>
    <mergeCell ref="B47:I4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25"/>
  <sheetViews>
    <sheetView zoomScale="85" zoomScaleNormal="85" workbookViewId="0">
      <pane xSplit="3" ySplit="7" topLeftCell="D8" activePane="bottomRight" state="frozen"/>
      <selection activeCell="B5" sqref="B5"/>
      <selection pane="topRight" activeCell="B5" sqref="B5"/>
      <selection pane="bottomLeft" activeCell="B5" sqref="B5"/>
      <selection pane="bottomRight" activeCell="D8" sqref="D8"/>
    </sheetView>
  </sheetViews>
  <sheetFormatPr defaultColWidth="9.140625" defaultRowHeight="15" x14ac:dyDescent="0.25"/>
  <cols>
    <col min="1" max="1" width="5.140625" style="82" customWidth="1"/>
    <col min="2" max="2" width="38.28515625" style="82" bestFit="1" customWidth="1"/>
    <col min="3" max="3" width="14.5703125" style="82" bestFit="1" customWidth="1"/>
    <col min="4" max="9" width="13.28515625" style="82" customWidth="1"/>
    <col min="10" max="16384" width="9.140625" style="82"/>
  </cols>
  <sheetData>
    <row r="1" spans="2:16" ht="15.75" thickBot="1" x14ac:dyDescent="0.3"/>
    <row r="2" spans="2:16" ht="19.5" thickBot="1" x14ac:dyDescent="0.3">
      <c r="B2" s="166" t="s">
        <v>50</v>
      </c>
      <c r="C2" s="167"/>
      <c r="D2" s="167"/>
      <c r="E2" s="167"/>
      <c r="F2" s="167"/>
      <c r="G2" s="167"/>
      <c r="H2" s="167"/>
      <c r="I2" s="167"/>
    </row>
    <row r="3" spans="2:16" x14ac:dyDescent="0.25">
      <c r="B3" s="80" t="s">
        <v>114</v>
      </c>
    </row>
    <row r="4" spans="2:16" x14ac:dyDescent="0.25">
      <c r="B4" s="79">
        <v>41715</v>
      </c>
      <c r="C4" s="56"/>
      <c r="D4" s="97"/>
      <c r="E4" s="97"/>
      <c r="F4" s="97"/>
      <c r="G4" s="97"/>
      <c r="H4" s="97"/>
      <c r="I4" s="97"/>
    </row>
    <row r="5" spans="2:16" x14ac:dyDescent="0.25">
      <c r="B5" s="35"/>
    </row>
    <row r="6" spans="2:16" x14ac:dyDescent="0.25">
      <c r="B6" s="35" t="s">
        <v>87</v>
      </c>
    </row>
    <row r="7" spans="2:16" x14ac:dyDescent="0.25">
      <c r="B7" s="38"/>
      <c r="C7" s="77"/>
      <c r="D7" s="96">
        <v>2013</v>
      </c>
      <c r="E7" s="96">
        <v>2014</v>
      </c>
      <c r="F7" s="96">
        <v>2016</v>
      </c>
      <c r="G7" s="96">
        <v>2018</v>
      </c>
      <c r="H7" s="96">
        <v>2020</v>
      </c>
      <c r="I7" s="96">
        <v>2025</v>
      </c>
    </row>
    <row r="8" spans="2:16" ht="14.45" x14ac:dyDescent="0.3">
      <c r="B8" s="39" t="s">
        <v>72</v>
      </c>
      <c r="C8" s="78" t="s">
        <v>51</v>
      </c>
      <c r="D8" s="34">
        <v>1595537.9674101211</v>
      </c>
      <c r="E8" s="34">
        <v>1558409.7789262505</v>
      </c>
      <c r="F8" s="34">
        <v>1456445.5715820903</v>
      </c>
      <c r="G8" s="34">
        <v>1508711.6272140909</v>
      </c>
      <c r="H8" s="34">
        <v>1249459.3550532027</v>
      </c>
      <c r="I8" s="34">
        <v>1135593.7559014817</v>
      </c>
      <c r="K8" s="66"/>
      <c r="L8" s="66"/>
      <c r="M8" s="66"/>
      <c r="N8" s="66"/>
      <c r="O8" s="66"/>
      <c r="P8" s="66"/>
    </row>
    <row r="9" spans="2:16" ht="14.45" x14ac:dyDescent="0.3">
      <c r="B9" s="36"/>
      <c r="C9" s="83" t="s">
        <v>52</v>
      </c>
      <c r="D9" s="37">
        <v>427215.04383632634</v>
      </c>
      <c r="E9" s="37">
        <v>448441.08606570773</v>
      </c>
      <c r="F9" s="37">
        <v>456062.6583406328</v>
      </c>
      <c r="G9" s="37">
        <v>431701.59531251411</v>
      </c>
      <c r="H9" s="37">
        <v>466249.07603479462</v>
      </c>
      <c r="I9" s="37">
        <v>428390.89365775301</v>
      </c>
      <c r="K9" s="66"/>
      <c r="L9" s="66"/>
      <c r="M9" s="66"/>
      <c r="N9" s="66"/>
      <c r="O9" s="66"/>
      <c r="P9" s="66"/>
    </row>
    <row r="10" spans="2:16" ht="14.45" x14ac:dyDescent="0.3">
      <c r="B10" s="36"/>
      <c r="C10" s="83" t="s">
        <v>53</v>
      </c>
      <c r="D10" s="37">
        <v>36671.759778354957</v>
      </c>
      <c r="E10" s="37">
        <v>41876.731217929024</v>
      </c>
      <c r="F10" s="37">
        <v>44352.418255907905</v>
      </c>
      <c r="G10" s="37">
        <v>41420.131826918871</v>
      </c>
      <c r="H10" s="37">
        <v>41786.126861905606</v>
      </c>
      <c r="I10" s="37">
        <v>39802.007508688454</v>
      </c>
      <c r="K10" s="66"/>
      <c r="L10" s="66"/>
      <c r="M10" s="66"/>
      <c r="N10" s="66"/>
      <c r="O10" s="66"/>
      <c r="P10" s="66"/>
    </row>
    <row r="11" spans="2:16" ht="14.45" x14ac:dyDescent="0.3">
      <c r="B11" s="36"/>
      <c r="C11" s="83" t="s">
        <v>54</v>
      </c>
      <c r="D11" s="37">
        <v>0</v>
      </c>
      <c r="E11" s="37">
        <v>0</v>
      </c>
      <c r="F11" s="37">
        <v>6595.7512725718225</v>
      </c>
      <c r="G11" s="37">
        <v>7094.9832297647645</v>
      </c>
      <c r="H11" s="37">
        <v>6012.7018390509802</v>
      </c>
      <c r="I11" s="37">
        <v>67301.002691185233</v>
      </c>
      <c r="K11" s="66"/>
      <c r="L11" s="66"/>
      <c r="M11" s="66"/>
      <c r="N11" s="66"/>
      <c r="O11" s="66"/>
      <c r="P11" s="66"/>
    </row>
    <row r="12" spans="2:16" ht="14.45" x14ac:dyDescent="0.3">
      <c r="B12" s="36"/>
      <c r="C12" s="83" t="s">
        <v>55</v>
      </c>
      <c r="D12" s="37">
        <v>285.21287778705431</v>
      </c>
      <c r="E12" s="37">
        <v>642.94121123934622</v>
      </c>
      <c r="F12" s="37">
        <v>564.83027207338455</v>
      </c>
      <c r="G12" s="37">
        <v>414.78768527171303</v>
      </c>
      <c r="H12" s="37">
        <v>413.76388457214773</v>
      </c>
      <c r="I12" s="37">
        <v>475.78563383987796</v>
      </c>
      <c r="K12" s="66"/>
      <c r="L12" s="66"/>
      <c r="M12" s="66"/>
      <c r="N12" s="66"/>
      <c r="O12" s="66"/>
      <c r="P12" s="66"/>
    </row>
    <row r="13" spans="2:16" ht="14.45" x14ac:dyDescent="0.3">
      <c r="B13" s="36"/>
      <c r="C13" s="83" t="s">
        <v>77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K13" s="66"/>
      <c r="L13" s="66"/>
      <c r="M13" s="66"/>
      <c r="N13" s="66"/>
      <c r="O13" s="66"/>
      <c r="P13" s="66"/>
    </row>
    <row r="14" spans="2:16" ht="14.45" x14ac:dyDescent="0.3">
      <c r="B14" s="36"/>
      <c r="C14" s="83" t="s">
        <v>12</v>
      </c>
      <c r="D14" s="37">
        <v>9413.2495070319037</v>
      </c>
      <c r="E14" s="37">
        <v>4992.5018788038378</v>
      </c>
      <c r="F14" s="37">
        <v>766.10537313655288</v>
      </c>
      <c r="G14" s="37">
        <v>726.65859350507662</v>
      </c>
      <c r="H14" s="37">
        <v>743.55053838659865</v>
      </c>
      <c r="I14" s="37">
        <v>1353.1897334953112</v>
      </c>
      <c r="K14" s="66"/>
      <c r="L14" s="66"/>
      <c r="M14" s="66"/>
      <c r="N14" s="66"/>
      <c r="O14" s="66"/>
      <c r="P14" s="66"/>
    </row>
    <row r="15" spans="2:16" ht="14.45" x14ac:dyDescent="0.3">
      <c r="B15" s="36"/>
      <c r="C15" s="83" t="s">
        <v>29</v>
      </c>
      <c r="D15" s="37">
        <v>11683.39962554749</v>
      </c>
      <c r="E15" s="37">
        <v>12390.028504807897</v>
      </c>
      <c r="F15" s="37">
        <v>18998.388876285888</v>
      </c>
      <c r="G15" s="37">
        <v>19704.266330537997</v>
      </c>
      <c r="H15" s="37">
        <v>13969.631404641013</v>
      </c>
      <c r="I15" s="37">
        <v>12521.840341257193</v>
      </c>
      <c r="K15" s="66"/>
      <c r="L15" s="66"/>
      <c r="M15" s="66"/>
      <c r="N15" s="66"/>
      <c r="O15" s="66"/>
      <c r="P15" s="66"/>
    </row>
    <row r="16" spans="2:16" ht="14.45" x14ac:dyDescent="0.3">
      <c r="B16" s="41"/>
      <c r="C16" s="42" t="s">
        <v>21</v>
      </c>
      <c r="D16" s="43">
        <v>2080806.6330351688</v>
      </c>
      <c r="E16" s="43">
        <v>2066753.0678047384</v>
      </c>
      <c r="F16" s="43">
        <v>1983785.7239726984</v>
      </c>
      <c r="G16" s="43">
        <v>2009774.0501926036</v>
      </c>
      <c r="H16" s="43">
        <v>1778634.2056165538</v>
      </c>
      <c r="I16" s="43">
        <v>1685438.4754677007</v>
      </c>
      <c r="K16" s="66"/>
      <c r="L16" s="66"/>
      <c r="M16" s="66"/>
      <c r="N16" s="66"/>
      <c r="O16" s="66"/>
      <c r="P16" s="66"/>
    </row>
    <row r="17" spans="2:9" x14ac:dyDescent="0.25">
      <c r="B17" s="39" t="s">
        <v>32</v>
      </c>
      <c r="C17" s="78" t="s">
        <v>51</v>
      </c>
      <c r="D17" s="34">
        <v>7871.2224242440898</v>
      </c>
      <c r="E17" s="34">
        <v>3281.5720117453029</v>
      </c>
      <c r="F17" s="34">
        <v>1608.492841297056</v>
      </c>
      <c r="G17" s="34">
        <v>1720.788647735264</v>
      </c>
      <c r="H17" s="34">
        <v>3058.1462321489198</v>
      </c>
      <c r="I17" s="34">
        <v>3058.1462321489198</v>
      </c>
    </row>
    <row r="18" spans="2:9" x14ac:dyDescent="0.25">
      <c r="B18" s="45"/>
      <c r="C18" s="83" t="s">
        <v>52</v>
      </c>
      <c r="D18" s="37">
        <v>15370.643509714419</v>
      </c>
      <c r="E18" s="37">
        <v>21208.602046402142</v>
      </c>
      <c r="F18" s="37">
        <v>20927.257307270069</v>
      </c>
      <c r="G18" s="37">
        <v>20877.659232818754</v>
      </c>
      <c r="H18" s="37">
        <v>18203.054937719047</v>
      </c>
      <c r="I18" s="37">
        <v>16507.7537192042</v>
      </c>
    </row>
    <row r="19" spans="2:9" x14ac:dyDescent="0.25">
      <c r="B19" s="45"/>
      <c r="C19" s="83" t="s">
        <v>53</v>
      </c>
      <c r="D19" s="37">
        <v>1116.1339298029054</v>
      </c>
      <c r="E19" s="37">
        <v>1422.5115871917651</v>
      </c>
      <c r="F19" s="37">
        <v>1274.476548715149</v>
      </c>
      <c r="G19" s="37">
        <v>1206.4501902471222</v>
      </c>
      <c r="H19" s="37">
        <v>1139.59319339166</v>
      </c>
      <c r="I19" s="37">
        <v>1044.8654233804516</v>
      </c>
    </row>
    <row r="20" spans="2:9" x14ac:dyDescent="0.25">
      <c r="B20" s="45"/>
      <c r="C20" s="83" t="s">
        <v>54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</row>
    <row r="21" spans="2:9" x14ac:dyDescent="0.25">
      <c r="B21" s="45"/>
      <c r="C21" s="83" t="s">
        <v>55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</row>
    <row r="22" spans="2:9" x14ac:dyDescent="0.25">
      <c r="B22" s="45"/>
      <c r="C22" s="83" t="s">
        <v>77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</row>
    <row r="23" spans="2:9" x14ac:dyDescent="0.25">
      <c r="B23" s="45"/>
      <c r="C23" s="83" t="s">
        <v>12</v>
      </c>
      <c r="D23" s="37">
        <v>1453.0492325072246</v>
      </c>
      <c r="E23" s="37">
        <v>9.4648740172227708</v>
      </c>
      <c r="F23" s="37">
        <v>9.4648740172227708</v>
      </c>
      <c r="G23" s="37">
        <v>9.4648740172227708</v>
      </c>
      <c r="H23" s="37">
        <v>9.0524562058319091</v>
      </c>
      <c r="I23" s="37">
        <v>9.0524562058319091</v>
      </c>
    </row>
    <row r="24" spans="2:9" x14ac:dyDescent="0.25">
      <c r="B24" s="45"/>
      <c r="C24" s="83" t="s">
        <v>29</v>
      </c>
      <c r="D24" s="37">
        <v>3055.946948510993</v>
      </c>
      <c r="E24" s="37">
        <v>3211.7476423804833</v>
      </c>
      <c r="F24" s="37">
        <v>3211.7473074158934</v>
      </c>
      <c r="G24" s="37">
        <v>3211.7473074158934</v>
      </c>
      <c r="H24" s="37">
        <v>3211.7473074158934</v>
      </c>
      <c r="I24" s="37">
        <v>3211.7473074158934</v>
      </c>
    </row>
    <row r="25" spans="2:9" x14ac:dyDescent="0.25">
      <c r="B25" s="41"/>
      <c r="C25" s="42" t="s">
        <v>21</v>
      </c>
      <c r="D25" s="43">
        <v>28866.996044779633</v>
      </c>
      <c r="E25" s="43">
        <v>29133.898161736917</v>
      </c>
      <c r="F25" s="43">
        <v>27031.438878715388</v>
      </c>
      <c r="G25" s="43">
        <v>27026.110252234263</v>
      </c>
      <c r="H25" s="43">
        <v>25621.594126881355</v>
      </c>
      <c r="I25" s="43">
        <v>23831.565138355298</v>
      </c>
    </row>
    <row r="26" spans="2:9" x14ac:dyDescent="0.25">
      <c r="B26" s="39" t="s">
        <v>34</v>
      </c>
      <c r="C26" s="78" t="s">
        <v>51</v>
      </c>
      <c r="D26" s="34">
        <v>4051.559473807702</v>
      </c>
      <c r="E26" s="34">
        <v>2781.7435598372308</v>
      </c>
      <c r="F26" s="34">
        <v>2272.8819635792602</v>
      </c>
      <c r="G26" s="34">
        <v>2908.6295342920876</v>
      </c>
      <c r="H26" s="34">
        <v>5327.2352353210899</v>
      </c>
      <c r="I26" s="34">
        <v>5528.7612576745514</v>
      </c>
    </row>
    <row r="27" spans="2:9" x14ac:dyDescent="0.25">
      <c r="B27" s="45"/>
      <c r="C27" s="83" t="s">
        <v>52</v>
      </c>
      <c r="D27" s="37">
        <v>18493.345040156932</v>
      </c>
      <c r="E27" s="37">
        <v>18965.338519230147</v>
      </c>
      <c r="F27" s="37">
        <v>18208.563919141685</v>
      </c>
      <c r="G27" s="37">
        <v>17195.619211711321</v>
      </c>
      <c r="H27" s="37">
        <v>16801.477187692373</v>
      </c>
      <c r="I27" s="37">
        <v>12282.411886830922</v>
      </c>
    </row>
    <row r="28" spans="2:9" x14ac:dyDescent="0.25">
      <c r="B28" s="45"/>
      <c r="C28" s="83" t="s">
        <v>53</v>
      </c>
      <c r="D28" s="37">
        <v>1125.38964712557</v>
      </c>
      <c r="E28" s="37">
        <v>1141.3305513276443</v>
      </c>
      <c r="F28" s="37">
        <v>254.49369344961084</v>
      </c>
      <c r="G28" s="37">
        <v>220.39689476036398</v>
      </c>
      <c r="H28" s="37">
        <v>218.37207525991283</v>
      </c>
      <c r="I28" s="37">
        <v>197.21757274412499</v>
      </c>
    </row>
    <row r="29" spans="2:9" x14ac:dyDescent="0.25">
      <c r="B29" s="45"/>
      <c r="C29" s="83" t="s">
        <v>54</v>
      </c>
      <c r="D29" s="37">
        <v>0</v>
      </c>
      <c r="E29" s="37">
        <v>0</v>
      </c>
      <c r="F29" s="37">
        <v>6519.1751506808796</v>
      </c>
      <c r="G29" s="37">
        <v>6850.6418806400998</v>
      </c>
      <c r="H29" s="37">
        <v>5615.3109733809397</v>
      </c>
      <c r="I29" s="37">
        <v>10055.578997078659</v>
      </c>
    </row>
    <row r="30" spans="2:9" x14ac:dyDescent="0.25">
      <c r="B30" s="45"/>
      <c r="C30" s="83" t="s">
        <v>55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</row>
    <row r="31" spans="2:9" x14ac:dyDescent="0.25">
      <c r="B31" s="45"/>
      <c r="C31" s="83" t="s">
        <v>77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</row>
    <row r="32" spans="2:9" x14ac:dyDescent="0.25">
      <c r="B32" s="45"/>
      <c r="C32" s="83" t="s">
        <v>12</v>
      </c>
      <c r="D32" s="37">
        <v>1790.2054780456631</v>
      </c>
      <c r="E32" s="37">
        <v>1742.7151548425691</v>
      </c>
      <c r="F32" s="37">
        <v>0</v>
      </c>
      <c r="G32" s="37">
        <v>0</v>
      </c>
      <c r="H32" s="37">
        <v>0</v>
      </c>
      <c r="I32" s="37">
        <v>0</v>
      </c>
    </row>
    <row r="33" spans="2:9" x14ac:dyDescent="0.25">
      <c r="B33" s="45"/>
      <c r="C33" s="83" t="s">
        <v>29</v>
      </c>
      <c r="D33" s="37">
        <v>441.63831505290267</v>
      </c>
      <c r="E33" s="37">
        <v>449.26577583477774</v>
      </c>
      <c r="F33" s="37">
        <v>449.26577583477774</v>
      </c>
      <c r="G33" s="37">
        <v>449.26577583477774</v>
      </c>
      <c r="H33" s="37">
        <v>449.26577583477774</v>
      </c>
      <c r="I33" s="37">
        <v>449.26577583477774</v>
      </c>
    </row>
    <row r="34" spans="2:9" x14ac:dyDescent="0.25">
      <c r="B34" s="41"/>
      <c r="C34" s="42" t="s">
        <v>21</v>
      </c>
      <c r="D34" s="43">
        <v>25902.137954188769</v>
      </c>
      <c r="E34" s="43">
        <v>25080.393561072367</v>
      </c>
      <c r="F34" s="43">
        <v>27704.380502686214</v>
      </c>
      <c r="G34" s="43">
        <v>27624.55329723865</v>
      </c>
      <c r="H34" s="43">
        <v>28411.661247489094</v>
      </c>
      <c r="I34" s="43">
        <v>28513.235490163031</v>
      </c>
    </row>
    <row r="35" spans="2:9" x14ac:dyDescent="0.25">
      <c r="B35" s="39" t="s">
        <v>33</v>
      </c>
      <c r="C35" s="78" t="s">
        <v>51</v>
      </c>
      <c r="D35" s="34">
        <v>330915.92156082537</v>
      </c>
      <c r="E35" s="34">
        <v>332034.61512720777</v>
      </c>
      <c r="F35" s="34">
        <v>311585.84677206271</v>
      </c>
      <c r="G35" s="34">
        <v>309959.07044579461</v>
      </c>
      <c r="H35" s="34">
        <v>266497.86407932476</v>
      </c>
      <c r="I35" s="34">
        <v>223141.14341765753</v>
      </c>
    </row>
    <row r="36" spans="2:9" x14ac:dyDescent="0.25">
      <c r="B36" s="45"/>
      <c r="C36" s="83" t="s">
        <v>52</v>
      </c>
      <c r="D36" s="37">
        <v>20544.950784111476</v>
      </c>
      <c r="E36" s="37">
        <v>21404.121703608216</v>
      </c>
      <c r="F36" s="37">
        <v>21915.772585436334</v>
      </c>
      <c r="G36" s="37">
        <v>21501.681938979058</v>
      </c>
      <c r="H36" s="37">
        <v>24562.800803776834</v>
      </c>
      <c r="I36" s="37">
        <v>23782.600808278341</v>
      </c>
    </row>
    <row r="37" spans="2:9" x14ac:dyDescent="0.25">
      <c r="B37" s="45"/>
      <c r="C37" s="83" t="s">
        <v>53</v>
      </c>
      <c r="D37" s="37">
        <v>2183.0635495481529</v>
      </c>
      <c r="E37" s="37">
        <v>2529.1445032016636</v>
      </c>
      <c r="F37" s="37">
        <v>3636.194299903199</v>
      </c>
      <c r="G37" s="37">
        <v>3494.5585162201082</v>
      </c>
      <c r="H37" s="37">
        <v>3168.1086775787062</v>
      </c>
      <c r="I37" s="37">
        <v>2857.6537013038455</v>
      </c>
    </row>
    <row r="38" spans="2:9" x14ac:dyDescent="0.25">
      <c r="B38" s="45"/>
      <c r="C38" s="83" t="s">
        <v>54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2093.2847205569001</v>
      </c>
    </row>
    <row r="39" spans="2:9" x14ac:dyDescent="0.25">
      <c r="B39" s="45"/>
      <c r="C39" s="83" t="s">
        <v>55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</row>
    <row r="40" spans="2:9" x14ac:dyDescent="0.25">
      <c r="B40" s="45"/>
      <c r="C40" s="83" t="s">
        <v>77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</row>
    <row r="41" spans="2:9" x14ac:dyDescent="0.25">
      <c r="B41" s="45"/>
      <c r="C41" s="83" t="s">
        <v>12</v>
      </c>
      <c r="D41" s="37">
        <v>497.97503022645179</v>
      </c>
      <c r="E41" s="37">
        <v>254.7860200553574</v>
      </c>
      <c r="F41" s="37">
        <v>253.4688994013967</v>
      </c>
      <c r="G41" s="37">
        <v>244.68489036853879</v>
      </c>
      <c r="H41" s="37">
        <v>260.40381204171308</v>
      </c>
      <c r="I41" s="37">
        <v>260.40381204171308</v>
      </c>
    </row>
    <row r="42" spans="2:9" x14ac:dyDescent="0.25">
      <c r="B42" s="45"/>
      <c r="C42" s="83" t="s">
        <v>29</v>
      </c>
      <c r="D42" s="37">
        <v>1292.6162809983978</v>
      </c>
      <c r="E42" s="37">
        <v>1404.7950027655115</v>
      </c>
      <c r="F42" s="37">
        <v>1404.7950027655115</v>
      </c>
      <c r="G42" s="37">
        <v>1404.7950027655115</v>
      </c>
      <c r="H42" s="37">
        <v>1404.7950027655115</v>
      </c>
      <c r="I42" s="37">
        <v>1404.7950027655115</v>
      </c>
    </row>
    <row r="43" spans="2:9" x14ac:dyDescent="0.25">
      <c r="B43" s="41"/>
      <c r="C43" s="42" t="s">
        <v>21</v>
      </c>
      <c r="D43" s="43">
        <v>355434.52720570983</v>
      </c>
      <c r="E43" s="43">
        <v>357627.46235683846</v>
      </c>
      <c r="F43" s="43">
        <v>338796.07755956909</v>
      </c>
      <c r="G43" s="43">
        <v>336604.79079412785</v>
      </c>
      <c r="H43" s="43">
        <v>295893.9723754875</v>
      </c>
      <c r="I43" s="43">
        <v>253539.88146260384</v>
      </c>
    </row>
    <row r="44" spans="2:9" x14ac:dyDescent="0.25">
      <c r="B44" s="39" t="s">
        <v>104</v>
      </c>
      <c r="C44" s="78" t="s">
        <v>51</v>
      </c>
      <c r="D44" s="148">
        <v>319580.74208453519</v>
      </c>
      <c r="E44" s="148">
        <v>312553.45206162758</v>
      </c>
      <c r="F44" s="148">
        <v>283527.41577208892</v>
      </c>
      <c r="G44" s="148">
        <v>302966.63358144904</v>
      </c>
      <c r="H44" s="148">
        <v>283912.96703275992</v>
      </c>
      <c r="I44" s="148">
        <v>215350.11851751982</v>
      </c>
    </row>
    <row r="45" spans="2:9" x14ac:dyDescent="0.25">
      <c r="B45" s="45"/>
      <c r="C45" s="83" t="s">
        <v>52</v>
      </c>
      <c r="D45" s="148">
        <v>62770.62416750993</v>
      </c>
      <c r="E45" s="148">
        <v>66845.666371701926</v>
      </c>
      <c r="F45" s="148">
        <v>73641.569096024483</v>
      </c>
      <c r="G45" s="148">
        <v>66848.659495656</v>
      </c>
      <c r="H45" s="148">
        <v>70477.808825236949</v>
      </c>
      <c r="I45" s="148">
        <v>60713.352943522506</v>
      </c>
    </row>
    <row r="46" spans="2:9" x14ac:dyDescent="0.25">
      <c r="B46" s="45"/>
      <c r="C46" s="83" t="s">
        <v>53</v>
      </c>
      <c r="D46" s="148">
        <v>2317.8930607596803</v>
      </c>
      <c r="E46" s="148">
        <v>2919.3157344769324</v>
      </c>
      <c r="F46" s="148">
        <v>2964.2107669779261</v>
      </c>
      <c r="G46" s="148">
        <v>2372.4389525135525</v>
      </c>
      <c r="H46" s="148">
        <v>3021.8791949730594</v>
      </c>
      <c r="I46" s="148">
        <v>1963.6703391412884</v>
      </c>
    </row>
    <row r="47" spans="2:9" x14ac:dyDescent="0.25">
      <c r="B47" s="45"/>
      <c r="C47" s="83" t="s">
        <v>54</v>
      </c>
      <c r="D47" s="148">
        <v>0</v>
      </c>
      <c r="E47" s="148">
        <v>0</v>
      </c>
      <c r="F47" s="148">
        <v>0</v>
      </c>
      <c r="G47" s="148">
        <v>0</v>
      </c>
      <c r="H47" s="148">
        <v>0</v>
      </c>
      <c r="I47" s="148">
        <v>28829.546796866223</v>
      </c>
    </row>
    <row r="48" spans="2:9" x14ac:dyDescent="0.25">
      <c r="B48" s="45"/>
      <c r="C48" s="83" t="s">
        <v>55</v>
      </c>
      <c r="D48" s="148">
        <v>0</v>
      </c>
      <c r="E48" s="148">
        <v>0</v>
      </c>
      <c r="F48" s="148">
        <v>0</v>
      </c>
      <c r="G48" s="148">
        <v>0</v>
      </c>
      <c r="H48" s="148">
        <v>0</v>
      </c>
      <c r="I48" s="148">
        <v>0</v>
      </c>
    </row>
    <row r="49" spans="2:9" x14ac:dyDescent="0.25">
      <c r="B49" s="45"/>
      <c r="C49" s="83" t="s">
        <v>77</v>
      </c>
      <c r="D49" s="148">
        <v>0</v>
      </c>
      <c r="E49" s="148">
        <v>0</v>
      </c>
      <c r="F49" s="148">
        <v>0</v>
      </c>
      <c r="G49" s="148">
        <v>0</v>
      </c>
      <c r="H49" s="148">
        <v>0</v>
      </c>
      <c r="I49" s="148">
        <v>0</v>
      </c>
    </row>
    <row r="50" spans="2:9" x14ac:dyDescent="0.25">
      <c r="B50" s="45"/>
      <c r="C50" s="83" t="s">
        <v>12</v>
      </c>
      <c r="D50" s="148">
        <v>89.066204854068076</v>
      </c>
      <c r="E50" s="148">
        <v>2576.633205941991</v>
      </c>
      <c r="F50" s="148">
        <v>87.519622067066294</v>
      </c>
      <c r="G50" s="148">
        <v>83.932524616946097</v>
      </c>
      <c r="H50" s="148">
        <v>88.911940052795529</v>
      </c>
      <c r="I50" s="148">
        <v>88.88902194636961</v>
      </c>
    </row>
    <row r="51" spans="2:9" x14ac:dyDescent="0.25">
      <c r="B51" s="45"/>
      <c r="C51" s="83" t="s">
        <v>29</v>
      </c>
      <c r="D51" s="148">
        <v>2810.0810582256809</v>
      </c>
      <c r="E51" s="148">
        <v>2830.3626046826366</v>
      </c>
      <c r="F51" s="148">
        <v>9438.7233111252135</v>
      </c>
      <c r="G51" s="148">
        <v>10144.600765377325</v>
      </c>
      <c r="H51" s="148">
        <v>4409.9658394803437</v>
      </c>
      <c r="I51" s="148">
        <v>2962.1747760965231</v>
      </c>
    </row>
    <row r="52" spans="2:9" x14ac:dyDescent="0.25">
      <c r="B52" s="41"/>
      <c r="C52" s="42" t="s">
        <v>21</v>
      </c>
      <c r="D52" s="149">
        <v>387568.40657588455</v>
      </c>
      <c r="E52" s="149">
        <v>387725.42997843114</v>
      </c>
      <c r="F52" s="149">
        <v>369659.43856828357</v>
      </c>
      <c r="G52" s="149">
        <v>382416.26531961287</v>
      </c>
      <c r="H52" s="149">
        <v>361911.53283250309</v>
      </c>
      <c r="I52" s="149">
        <v>309907.75239509274</v>
      </c>
    </row>
    <row r="53" spans="2:9" x14ac:dyDescent="0.25">
      <c r="B53" s="39" t="s">
        <v>36</v>
      </c>
      <c r="C53" s="78" t="s">
        <v>51</v>
      </c>
      <c r="D53" s="34">
        <v>128626.22815487107</v>
      </c>
      <c r="E53" s="34">
        <v>133844.82547694532</v>
      </c>
      <c r="F53" s="34">
        <v>113207.23107636023</v>
      </c>
      <c r="G53" s="34">
        <v>111439.46485217121</v>
      </c>
      <c r="H53" s="34">
        <v>85839.928747494312</v>
      </c>
      <c r="I53" s="34">
        <v>78278.165832618732</v>
      </c>
    </row>
    <row r="54" spans="2:9" x14ac:dyDescent="0.25">
      <c r="B54" s="45"/>
      <c r="C54" s="83" t="s">
        <v>52</v>
      </c>
      <c r="D54" s="37">
        <v>12885.552204493173</v>
      </c>
      <c r="E54" s="37">
        <v>12982.823947954197</v>
      </c>
      <c r="F54" s="37">
        <v>12686.392966542517</v>
      </c>
      <c r="G54" s="37">
        <v>12227.701042183649</v>
      </c>
      <c r="H54" s="37">
        <v>13513.039655788747</v>
      </c>
      <c r="I54" s="37">
        <v>12182.60375600224</v>
      </c>
    </row>
    <row r="55" spans="2:9" x14ac:dyDescent="0.25">
      <c r="B55" s="45"/>
      <c r="C55" s="83" t="s">
        <v>53</v>
      </c>
      <c r="D55" s="37">
        <v>1604.4543535660832</v>
      </c>
      <c r="E55" s="37">
        <v>1752.8723934338259</v>
      </c>
      <c r="F55" s="37">
        <v>2681.4623971416831</v>
      </c>
      <c r="G55" s="37">
        <v>2765.1969596138993</v>
      </c>
      <c r="H55" s="37">
        <v>3291.4837103154009</v>
      </c>
      <c r="I55" s="37">
        <v>1625.0264165374101</v>
      </c>
    </row>
    <row r="56" spans="2:9" x14ac:dyDescent="0.25">
      <c r="B56" s="45"/>
      <c r="C56" s="83" t="s">
        <v>54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25397.331397051719</v>
      </c>
    </row>
    <row r="57" spans="2:9" x14ac:dyDescent="0.25">
      <c r="B57" s="45"/>
      <c r="C57" s="83" t="s">
        <v>55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</row>
    <row r="58" spans="2:9" x14ac:dyDescent="0.25">
      <c r="B58" s="45"/>
      <c r="C58" s="83" t="s">
        <v>77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</row>
    <row r="59" spans="2:9" x14ac:dyDescent="0.25">
      <c r="B59" s="45"/>
      <c r="C59" s="83" t="s">
        <v>12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</row>
    <row r="60" spans="2:9" x14ac:dyDescent="0.25">
      <c r="B60" s="45"/>
      <c r="C60" s="83" t="s">
        <v>29</v>
      </c>
      <c r="D60" s="37">
        <v>111.69382812350401</v>
      </c>
      <c r="E60" s="37">
        <v>111.69382812350401</v>
      </c>
      <c r="F60" s="37">
        <v>111.69382812350401</v>
      </c>
      <c r="G60" s="37">
        <v>111.69382812350401</v>
      </c>
      <c r="H60" s="37">
        <v>111.69382812350401</v>
      </c>
      <c r="I60" s="37">
        <v>111.69382812350401</v>
      </c>
    </row>
    <row r="61" spans="2:9" x14ac:dyDescent="0.25">
      <c r="B61" s="41"/>
      <c r="C61" s="42" t="s">
        <v>21</v>
      </c>
      <c r="D61" s="43">
        <v>143227.92854105384</v>
      </c>
      <c r="E61" s="43">
        <v>148692.21564645684</v>
      </c>
      <c r="F61" s="43">
        <v>128686.78026816795</v>
      </c>
      <c r="G61" s="43">
        <v>126544.05668209225</v>
      </c>
      <c r="H61" s="43">
        <v>102756.14594172196</v>
      </c>
      <c r="I61" s="43">
        <v>117594.8212303336</v>
      </c>
    </row>
    <row r="62" spans="2:9" x14ac:dyDescent="0.25">
      <c r="B62" s="39" t="s">
        <v>37</v>
      </c>
      <c r="C62" s="78" t="s">
        <v>51</v>
      </c>
      <c r="D62" s="34">
        <v>111179.34892217665</v>
      </c>
      <c r="E62" s="34">
        <v>118446.04393457584</v>
      </c>
      <c r="F62" s="34">
        <v>101990.29073993528</v>
      </c>
      <c r="G62" s="34">
        <v>111905.77315114861</v>
      </c>
      <c r="H62" s="34">
        <v>80062.445498721034</v>
      </c>
      <c r="I62" s="34">
        <v>78564.924843372952</v>
      </c>
    </row>
    <row r="63" spans="2:9" x14ac:dyDescent="0.25">
      <c r="B63" s="45"/>
      <c r="C63" s="83" t="s">
        <v>52</v>
      </c>
      <c r="D63" s="37">
        <v>33387.449369602436</v>
      </c>
      <c r="E63" s="37">
        <v>34557.651868240384</v>
      </c>
      <c r="F63" s="37">
        <v>34668.774187237919</v>
      </c>
      <c r="G63" s="37">
        <v>33078.052205453598</v>
      </c>
      <c r="H63" s="37">
        <v>37426.223152040773</v>
      </c>
      <c r="I63" s="37">
        <v>31058.609353139207</v>
      </c>
    </row>
    <row r="64" spans="2:9" x14ac:dyDescent="0.25">
      <c r="B64" s="45"/>
      <c r="C64" s="83" t="s">
        <v>53</v>
      </c>
      <c r="D64" s="37">
        <v>3465.9506357193682</v>
      </c>
      <c r="E64" s="37">
        <v>3525.0419496684644</v>
      </c>
      <c r="F64" s="37">
        <v>4106.9191421384721</v>
      </c>
      <c r="G64" s="37">
        <v>3995.8157773830349</v>
      </c>
      <c r="H64" s="37">
        <v>4193.032168881864</v>
      </c>
      <c r="I64" s="37">
        <v>4181.0663206521913</v>
      </c>
    </row>
    <row r="65" spans="2:9" x14ac:dyDescent="0.25">
      <c r="B65" s="45"/>
      <c r="C65" s="83" t="s">
        <v>54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</row>
    <row r="66" spans="2:9" x14ac:dyDescent="0.25">
      <c r="B66" s="45"/>
      <c r="C66" s="83" t="s">
        <v>55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</row>
    <row r="67" spans="2:9" x14ac:dyDescent="0.25">
      <c r="B67" s="45"/>
      <c r="C67" s="83" t="s">
        <v>77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</row>
    <row r="68" spans="2:9" x14ac:dyDescent="0.25">
      <c r="B68" s="45"/>
      <c r="C68" s="83" t="s">
        <v>12</v>
      </c>
      <c r="D68" s="37">
        <v>3170.4222978601233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</row>
    <row r="69" spans="2:9" x14ac:dyDescent="0.25">
      <c r="B69" s="45"/>
      <c r="C69" s="83" t="s">
        <v>29</v>
      </c>
      <c r="D69" s="37">
        <v>574.24033360696797</v>
      </c>
      <c r="E69" s="37">
        <v>738.31753008503199</v>
      </c>
      <c r="F69" s="37">
        <v>738.31753008503199</v>
      </c>
      <c r="G69" s="37">
        <v>738.31753008503199</v>
      </c>
      <c r="H69" s="37">
        <v>738.31753008503199</v>
      </c>
      <c r="I69" s="37">
        <v>738.31753008503199</v>
      </c>
    </row>
    <row r="70" spans="2:9" x14ac:dyDescent="0.25">
      <c r="B70" s="41"/>
      <c r="C70" s="42" t="s">
        <v>21</v>
      </c>
      <c r="D70" s="43">
        <v>151777.41155896554</v>
      </c>
      <c r="E70" s="43">
        <v>157267.05528256972</v>
      </c>
      <c r="F70" s="43">
        <v>141504.30159939671</v>
      </c>
      <c r="G70" s="43">
        <v>149717.95866407029</v>
      </c>
      <c r="H70" s="43">
        <v>122420.01834972869</v>
      </c>
      <c r="I70" s="43">
        <v>114542.91804724938</v>
      </c>
    </row>
    <row r="71" spans="2:9" x14ac:dyDescent="0.25">
      <c r="B71" s="39" t="s">
        <v>38</v>
      </c>
      <c r="C71" s="78" t="s">
        <v>51</v>
      </c>
      <c r="D71" s="34">
        <v>53758.623475343433</v>
      </c>
      <c r="E71" s="34">
        <v>43661.662019563861</v>
      </c>
      <c r="F71" s="34">
        <v>40981.412277945747</v>
      </c>
      <c r="G71" s="34">
        <v>39706.516699154396</v>
      </c>
      <c r="H71" s="34">
        <v>25872.492031671707</v>
      </c>
      <c r="I71" s="34">
        <v>10895.185121280381</v>
      </c>
    </row>
    <row r="72" spans="2:9" x14ac:dyDescent="0.25">
      <c r="B72" s="45"/>
      <c r="C72" s="83" t="s">
        <v>52</v>
      </c>
      <c r="D72" s="37">
        <v>2630.5951616895309</v>
      </c>
      <c r="E72" s="37">
        <v>2723.5885013828397</v>
      </c>
      <c r="F72" s="37">
        <v>2663.8952485133109</v>
      </c>
      <c r="G72" s="37">
        <v>2630.5951616895309</v>
      </c>
      <c r="H72" s="37">
        <v>3024.8878727065066</v>
      </c>
      <c r="I72" s="37">
        <v>2862.700074303214</v>
      </c>
    </row>
    <row r="73" spans="2:9" x14ac:dyDescent="0.25">
      <c r="B73" s="45"/>
      <c r="C73" s="83" t="s">
        <v>53</v>
      </c>
      <c r="D73" s="37">
        <v>332.44645014604959</v>
      </c>
      <c r="E73" s="37">
        <v>484.76003425865952</v>
      </c>
      <c r="F73" s="37">
        <v>618.93977412669278</v>
      </c>
      <c r="G73" s="37">
        <v>614.91917511768816</v>
      </c>
      <c r="H73" s="37">
        <v>1147.3924294051039</v>
      </c>
      <c r="I73" s="37">
        <v>702.14143079655605</v>
      </c>
    </row>
    <row r="74" spans="2:9" x14ac:dyDescent="0.25">
      <c r="B74" s="45"/>
      <c r="C74" s="83" t="s">
        <v>54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109.46749022672699</v>
      </c>
    </row>
    <row r="75" spans="2:9" x14ac:dyDescent="0.25">
      <c r="B75" s="45"/>
      <c r="C75" s="83" t="s">
        <v>55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</row>
    <row r="76" spans="2:9" x14ac:dyDescent="0.25">
      <c r="B76" s="45"/>
      <c r="C76" s="83" t="s">
        <v>77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</row>
    <row r="77" spans="2:9" x14ac:dyDescent="0.25">
      <c r="B77" s="45"/>
      <c r="C77" s="83" t="s">
        <v>12</v>
      </c>
      <c r="D77" s="37">
        <v>318.48973489621062</v>
      </c>
      <c r="E77" s="37">
        <v>324.11499244709319</v>
      </c>
      <c r="F77" s="37">
        <v>318.48973489621062</v>
      </c>
      <c r="G77" s="37">
        <v>318.48973489621062</v>
      </c>
      <c r="H77" s="37">
        <v>337.55736539565771</v>
      </c>
      <c r="I77" s="37">
        <v>337.55736539565771</v>
      </c>
    </row>
    <row r="78" spans="2:9" x14ac:dyDescent="0.25">
      <c r="B78" s="45"/>
      <c r="C78" s="83" t="s">
        <v>29</v>
      </c>
      <c r="D78" s="37">
        <v>57.003281921764902</v>
      </c>
      <c r="E78" s="37">
        <v>57.003281921764902</v>
      </c>
      <c r="F78" s="37">
        <v>57.003281921764902</v>
      </c>
      <c r="G78" s="37">
        <v>57.003281921764902</v>
      </c>
      <c r="H78" s="37">
        <v>57.003281921764902</v>
      </c>
      <c r="I78" s="37">
        <v>57.003281921764902</v>
      </c>
    </row>
    <row r="79" spans="2:9" x14ac:dyDescent="0.25">
      <c r="B79" s="41"/>
      <c r="C79" s="42" t="s">
        <v>21</v>
      </c>
      <c r="D79" s="43">
        <v>57097.15810399699</v>
      </c>
      <c r="E79" s="43">
        <v>47251.12882957422</v>
      </c>
      <c r="F79" s="43">
        <v>44639.740317403732</v>
      </c>
      <c r="G79" s="43">
        <v>43327.524052779598</v>
      </c>
      <c r="H79" s="43">
        <v>30439.332981100735</v>
      </c>
      <c r="I79" s="43">
        <v>14964.054763924303</v>
      </c>
    </row>
    <row r="80" spans="2:9" x14ac:dyDescent="0.25">
      <c r="B80" s="39" t="s">
        <v>39</v>
      </c>
      <c r="C80" s="78" t="s">
        <v>51</v>
      </c>
      <c r="D80" s="34">
        <v>156439.74552849817</v>
      </c>
      <c r="E80" s="34">
        <v>139975.13873771424</v>
      </c>
      <c r="F80" s="34">
        <v>152989.40325853796</v>
      </c>
      <c r="G80" s="34">
        <v>156009.70198555774</v>
      </c>
      <c r="H80" s="34">
        <v>137083.9227424477</v>
      </c>
      <c r="I80" s="34">
        <v>148218.54222886299</v>
      </c>
    </row>
    <row r="81" spans="2:9" x14ac:dyDescent="0.25">
      <c r="B81" s="45"/>
      <c r="C81" s="83" t="s">
        <v>52</v>
      </c>
      <c r="D81" s="37">
        <v>64971.433059434356</v>
      </c>
      <c r="E81" s="37">
        <v>68823.540473808534</v>
      </c>
      <c r="F81" s="37">
        <v>67493.594863091799</v>
      </c>
      <c r="G81" s="37">
        <v>61295.665151173715</v>
      </c>
      <c r="H81" s="37">
        <v>67272.136213546604</v>
      </c>
      <c r="I81" s="37">
        <v>61645.774774552599</v>
      </c>
    </row>
    <row r="82" spans="2:9" x14ac:dyDescent="0.25">
      <c r="B82" s="45"/>
      <c r="C82" s="83" t="s">
        <v>53</v>
      </c>
      <c r="D82" s="37">
        <v>3221.7056534055032</v>
      </c>
      <c r="E82" s="37">
        <v>4534.5149105705968</v>
      </c>
      <c r="F82" s="37">
        <v>4620.4539592045621</v>
      </c>
      <c r="G82" s="37">
        <v>3612.0022883027727</v>
      </c>
      <c r="H82" s="37">
        <v>3625.910795492578</v>
      </c>
      <c r="I82" s="37">
        <v>3373.8623500232693</v>
      </c>
    </row>
    <row r="83" spans="2:9" x14ac:dyDescent="0.25">
      <c r="B83" s="45"/>
      <c r="C83" s="83" t="s">
        <v>54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</row>
    <row r="84" spans="2:9" x14ac:dyDescent="0.25">
      <c r="B84" s="45"/>
      <c r="C84" s="83" t="s">
        <v>55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</row>
    <row r="85" spans="2:9" x14ac:dyDescent="0.25">
      <c r="B85" s="45"/>
      <c r="C85" s="83" t="s">
        <v>77</v>
      </c>
      <c r="D85" s="37">
        <v>0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</row>
    <row r="86" spans="2:9" x14ac:dyDescent="0.25">
      <c r="B86" s="45"/>
      <c r="C86" s="83" t="s">
        <v>12</v>
      </c>
      <c r="D86" s="37">
        <v>144.801012328632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</row>
    <row r="87" spans="2:9" x14ac:dyDescent="0.25">
      <c r="B87" s="45"/>
      <c r="C87" s="83" t="s">
        <v>29</v>
      </c>
      <c r="D87" s="37">
        <v>617.82503451131856</v>
      </c>
      <c r="E87" s="37">
        <v>650.95158236830753</v>
      </c>
      <c r="F87" s="37">
        <v>650.95158236830753</v>
      </c>
      <c r="G87" s="37">
        <v>650.95158236830753</v>
      </c>
      <c r="H87" s="37">
        <v>650.95158236830753</v>
      </c>
      <c r="I87" s="37">
        <v>650.95158236830753</v>
      </c>
    </row>
    <row r="88" spans="2:9" x14ac:dyDescent="0.25">
      <c r="B88" s="41"/>
      <c r="C88" s="42" t="s">
        <v>21</v>
      </c>
      <c r="D88" s="43">
        <v>225395.51028817796</v>
      </c>
      <c r="E88" s="43">
        <v>213984.1457044617</v>
      </c>
      <c r="F88" s="43">
        <v>225754.40366320263</v>
      </c>
      <c r="G88" s="43">
        <v>221568.32100740256</v>
      </c>
      <c r="H88" s="43">
        <v>208632.92133385522</v>
      </c>
      <c r="I88" s="43">
        <v>213889.13093580719</v>
      </c>
    </row>
    <row r="89" spans="2:9" x14ac:dyDescent="0.25">
      <c r="B89" s="39" t="s">
        <v>106</v>
      </c>
      <c r="C89" s="78" t="s">
        <v>51</v>
      </c>
      <c r="D89" s="148">
        <v>183279.92745740421</v>
      </c>
      <c r="E89" s="148">
        <v>182148.06924749989</v>
      </c>
      <c r="F89" s="148">
        <v>157143.34676921979</v>
      </c>
      <c r="G89" s="148">
        <v>152518.03625687567</v>
      </c>
      <c r="H89" s="148">
        <v>118121.41369893331</v>
      </c>
      <c r="I89" s="148">
        <v>116489.86182595637</v>
      </c>
    </row>
    <row r="90" spans="2:9" x14ac:dyDescent="0.25">
      <c r="B90" s="45"/>
      <c r="C90" s="83" t="s">
        <v>52</v>
      </c>
      <c r="D90" s="148">
        <v>60299.552008121682</v>
      </c>
      <c r="E90" s="148">
        <v>60129.568055795375</v>
      </c>
      <c r="F90" s="148">
        <v>64392.770461474516</v>
      </c>
      <c r="G90" s="148">
        <v>65110.072498608068</v>
      </c>
      <c r="H90" s="148">
        <v>70404.017469102269</v>
      </c>
      <c r="I90" s="148">
        <v>70277.192279769675</v>
      </c>
    </row>
    <row r="91" spans="2:9" x14ac:dyDescent="0.25">
      <c r="B91" s="45"/>
      <c r="C91" s="83" t="s">
        <v>53</v>
      </c>
      <c r="D91" s="148">
        <v>10495.99798186296</v>
      </c>
      <c r="E91" s="148">
        <v>12016.207238715026</v>
      </c>
      <c r="F91" s="148">
        <v>12875.151741254822</v>
      </c>
      <c r="G91" s="148">
        <v>12576.316429615807</v>
      </c>
      <c r="H91" s="148">
        <v>11703.096475739911</v>
      </c>
      <c r="I91" s="148">
        <v>12827.983053295184</v>
      </c>
    </row>
    <row r="92" spans="2:9" x14ac:dyDescent="0.25">
      <c r="B92" s="45"/>
      <c r="C92" s="83" t="s">
        <v>54</v>
      </c>
      <c r="D92" s="148">
        <v>0</v>
      </c>
      <c r="E92" s="148">
        <v>0</v>
      </c>
      <c r="F92" s="148">
        <v>0</v>
      </c>
      <c r="G92" s="148">
        <v>0</v>
      </c>
      <c r="H92" s="148">
        <v>0</v>
      </c>
      <c r="I92" s="148">
        <v>0</v>
      </c>
    </row>
    <row r="93" spans="2:9" x14ac:dyDescent="0.25">
      <c r="B93" s="45"/>
      <c r="C93" s="83" t="s">
        <v>55</v>
      </c>
      <c r="D93" s="148">
        <v>284.06245410847202</v>
      </c>
      <c r="E93" s="148">
        <v>309.06956204631098</v>
      </c>
      <c r="F93" s="148">
        <v>213.29600210676301</v>
      </c>
      <c r="G93" s="148">
        <v>140.61111284000199</v>
      </c>
      <c r="H93" s="148">
        <v>141.573294255207</v>
      </c>
      <c r="I93" s="148">
        <v>160.12825715919701</v>
      </c>
    </row>
    <row r="94" spans="2:9" x14ac:dyDescent="0.25">
      <c r="B94" s="45"/>
      <c r="C94" s="83" t="s">
        <v>77</v>
      </c>
      <c r="D94" s="148">
        <v>0</v>
      </c>
      <c r="E94" s="148">
        <v>0</v>
      </c>
      <c r="F94" s="148">
        <v>0</v>
      </c>
      <c r="G94" s="148">
        <v>0</v>
      </c>
      <c r="H94" s="148">
        <v>0</v>
      </c>
      <c r="I94" s="148">
        <v>0</v>
      </c>
    </row>
    <row r="95" spans="2:9" x14ac:dyDescent="0.25">
      <c r="B95" s="45"/>
      <c r="C95" s="83" t="s">
        <v>12</v>
      </c>
      <c r="D95" s="148">
        <v>994.23176567322355</v>
      </c>
      <c r="E95" s="148">
        <v>4.4824726583796703</v>
      </c>
      <c r="F95" s="148">
        <v>0</v>
      </c>
      <c r="G95" s="148">
        <v>0</v>
      </c>
      <c r="H95" s="148">
        <v>0</v>
      </c>
      <c r="I95" s="148">
        <v>0</v>
      </c>
    </row>
    <row r="96" spans="2:9" x14ac:dyDescent="0.25">
      <c r="B96" s="45"/>
      <c r="C96" s="83" t="s">
        <v>29</v>
      </c>
      <c r="D96" s="148">
        <v>1510.169943378668</v>
      </c>
      <c r="E96" s="148">
        <v>1510.169943378668</v>
      </c>
      <c r="F96" s="148">
        <v>1510.169943378668</v>
      </c>
      <c r="G96" s="148">
        <v>1510.169943378668</v>
      </c>
      <c r="H96" s="148">
        <v>1510.169943378668</v>
      </c>
      <c r="I96" s="148">
        <v>1510.169943378668</v>
      </c>
    </row>
    <row r="97" spans="2:9" x14ac:dyDescent="0.25">
      <c r="B97" s="41"/>
      <c r="C97" s="42" t="s">
        <v>21</v>
      </c>
      <c r="D97" s="149">
        <v>256863.94161054923</v>
      </c>
      <c r="E97" s="149">
        <v>256117.56652009368</v>
      </c>
      <c r="F97" s="149">
        <v>236134.73491743454</v>
      </c>
      <c r="G97" s="149">
        <v>231855.2062413182</v>
      </c>
      <c r="H97" s="149">
        <v>201880.27088140938</v>
      </c>
      <c r="I97" s="149">
        <v>201265.33535955907</v>
      </c>
    </row>
    <row r="98" spans="2:9" x14ac:dyDescent="0.25">
      <c r="B98" s="39" t="s">
        <v>105</v>
      </c>
      <c r="C98" s="78" t="s">
        <v>51</v>
      </c>
      <c r="D98" s="150">
        <v>178736.653945873</v>
      </c>
      <c r="E98" s="150">
        <v>197420.63240466508</v>
      </c>
      <c r="F98" s="150">
        <v>200331.19971687414</v>
      </c>
      <c r="G98" s="150">
        <v>217685.18021740142</v>
      </c>
      <c r="H98" s="150">
        <v>151968.18422608287</v>
      </c>
      <c r="I98" s="150">
        <v>162818.45975193224</v>
      </c>
    </row>
    <row r="99" spans="2:9" x14ac:dyDescent="0.25">
      <c r="B99" s="45"/>
      <c r="C99" s="83" t="s">
        <v>52</v>
      </c>
      <c r="D99" s="148">
        <v>70896.855954385566</v>
      </c>
      <c r="E99" s="148">
        <v>67786.669987965637</v>
      </c>
      <c r="F99" s="148">
        <v>65578.605766699009</v>
      </c>
      <c r="G99" s="148">
        <v>61093.113730868601</v>
      </c>
      <c r="H99" s="148">
        <v>77412.489056323568</v>
      </c>
      <c r="I99" s="148">
        <v>70869.122749464295</v>
      </c>
    </row>
    <row r="100" spans="2:9" x14ac:dyDescent="0.25">
      <c r="B100" s="45"/>
      <c r="C100" s="83" t="s">
        <v>53</v>
      </c>
      <c r="D100" s="148">
        <v>8186.3356638666073</v>
      </c>
      <c r="E100" s="148">
        <v>8408.9941910436664</v>
      </c>
      <c r="F100" s="148">
        <v>8320.989550494367</v>
      </c>
      <c r="G100" s="148">
        <v>8150.223149091812</v>
      </c>
      <c r="H100" s="148">
        <v>8041.3016642793746</v>
      </c>
      <c r="I100" s="148">
        <v>8152.5587074541836</v>
      </c>
    </row>
    <row r="101" spans="2:9" x14ac:dyDescent="0.25">
      <c r="B101" s="45"/>
      <c r="C101" s="83" t="s">
        <v>54</v>
      </c>
      <c r="D101" s="148">
        <v>0</v>
      </c>
      <c r="E101" s="148">
        <v>0</v>
      </c>
      <c r="F101" s="148">
        <v>0</v>
      </c>
      <c r="G101" s="148">
        <v>0</v>
      </c>
      <c r="H101" s="148">
        <v>0</v>
      </c>
      <c r="I101" s="148">
        <v>0</v>
      </c>
    </row>
    <row r="102" spans="2:9" x14ac:dyDescent="0.25">
      <c r="B102" s="45"/>
      <c r="C102" s="83" t="s">
        <v>55</v>
      </c>
      <c r="D102" s="148">
        <v>0</v>
      </c>
      <c r="E102" s="148">
        <v>0</v>
      </c>
      <c r="F102" s="148">
        <v>0</v>
      </c>
      <c r="G102" s="148">
        <v>0</v>
      </c>
      <c r="H102" s="148">
        <v>0</v>
      </c>
      <c r="I102" s="148">
        <v>0</v>
      </c>
    </row>
    <row r="103" spans="2:9" x14ac:dyDescent="0.25">
      <c r="B103" s="45"/>
      <c r="C103" s="83" t="s">
        <v>77</v>
      </c>
      <c r="D103" s="148">
        <v>0</v>
      </c>
      <c r="E103" s="148">
        <v>0</v>
      </c>
      <c r="F103" s="148">
        <v>0</v>
      </c>
      <c r="G103" s="148">
        <v>0</v>
      </c>
      <c r="H103" s="148">
        <v>0</v>
      </c>
      <c r="I103" s="148">
        <v>0</v>
      </c>
    </row>
    <row r="104" spans="2:9" x14ac:dyDescent="0.25">
      <c r="B104" s="45"/>
      <c r="C104" s="83" t="s">
        <v>12</v>
      </c>
      <c r="D104" s="148">
        <v>47.624964690600301</v>
      </c>
      <c r="E104" s="148">
        <v>47.624964690600301</v>
      </c>
      <c r="F104" s="148">
        <v>46.501335148395398</v>
      </c>
      <c r="G104" s="148">
        <v>46.501335148395398</v>
      </c>
      <c r="H104" s="148">
        <v>47.624964690600301</v>
      </c>
      <c r="I104" s="148">
        <v>0</v>
      </c>
    </row>
    <row r="105" spans="2:9" x14ac:dyDescent="0.25">
      <c r="B105" s="45"/>
      <c r="C105" s="83" t="s">
        <v>29</v>
      </c>
      <c r="D105" s="148">
        <v>456.80833350003803</v>
      </c>
      <c r="E105" s="148">
        <v>456.80833350003803</v>
      </c>
      <c r="F105" s="148">
        <v>456.80833350003803</v>
      </c>
      <c r="G105" s="148">
        <v>456.80833350003803</v>
      </c>
      <c r="H105" s="148">
        <v>456.80833350003803</v>
      </c>
      <c r="I105" s="148">
        <v>456.80833350003803</v>
      </c>
    </row>
    <row r="106" spans="2:9" x14ac:dyDescent="0.25">
      <c r="B106" s="41"/>
      <c r="C106" s="42" t="s">
        <v>21</v>
      </c>
      <c r="D106" s="149">
        <v>258324.27886231578</v>
      </c>
      <c r="E106" s="149">
        <v>274120.72988186503</v>
      </c>
      <c r="F106" s="149">
        <v>274734.10470271594</v>
      </c>
      <c r="G106" s="149">
        <v>287431.82676601032</v>
      </c>
      <c r="H106" s="149">
        <v>237926.40824487642</v>
      </c>
      <c r="I106" s="149">
        <v>242296.94954235075</v>
      </c>
    </row>
    <row r="107" spans="2:9" x14ac:dyDescent="0.25">
      <c r="B107" s="39" t="s">
        <v>31</v>
      </c>
      <c r="C107" s="78" t="s">
        <v>51</v>
      </c>
      <c r="D107" s="34">
        <v>34016.453640999112</v>
      </c>
      <c r="E107" s="34">
        <v>21557.283793043051</v>
      </c>
      <c r="F107" s="34">
        <v>28619.923763888397</v>
      </c>
      <c r="G107" s="34">
        <v>39300.467830926907</v>
      </c>
      <c r="H107" s="34">
        <v>50049.388931853253</v>
      </c>
      <c r="I107" s="34">
        <v>51830.166933528504</v>
      </c>
    </row>
    <row r="108" spans="2:9" x14ac:dyDescent="0.25">
      <c r="B108" s="45"/>
      <c r="C108" s="83" t="s">
        <v>52</v>
      </c>
      <c r="D108" s="37">
        <v>58382.018778576145</v>
      </c>
      <c r="E108" s="37">
        <v>62158.414664628028</v>
      </c>
      <c r="F108" s="37">
        <v>61439.413059846425</v>
      </c>
      <c r="G108" s="37">
        <v>55569.798190807887</v>
      </c>
      <c r="H108" s="37">
        <v>51397.709902705115</v>
      </c>
      <c r="I108" s="37">
        <v>50115.941214736231</v>
      </c>
    </row>
    <row r="109" spans="2:9" x14ac:dyDescent="0.25">
      <c r="B109" s="45"/>
      <c r="C109" s="83" t="s">
        <v>53</v>
      </c>
      <c r="D109" s="37">
        <v>2453.1227732233629</v>
      </c>
      <c r="E109" s="37">
        <v>2932.2915965731463</v>
      </c>
      <c r="F109" s="37">
        <v>2805.354748694072</v>
      </c>
      <c r="G109" s="37">
        <v>2147.7197735108107</v>
      </c>
      <c r="H109" s="37">
        <v>1972.8522856429854</v>
      </c>
      <c r="I109" s="37">
        <v>2458.129276183281</v>
      </c>
    </row>
    <row r="110" spans="2:9" x14ac:dyDescent="0.25">
      <c r="B110" s="45"/>
      <c r="C110" s="83" t="s">
        <v>54</v>
      </c>
      <c r="D110" s="37">
        <v>0</v>
      </c>
      <c r="E110" s="37">
        <v>0</v>
      </c>
      <c r="F110" s="37">
        <v>76.576121890943099</v>
      </c>
      <c r="G110" s="37">
        <v>244.3413491246643</v>
      </c>
      <c r="H110" s="37">
        <v>397.39086567004097</v>
      </c>
      <c r="I110" s="37">
        <v>815.79328940500989</v>
      </c>
    </row>
    <row r="111" spans="2:9" x14ac:dyDescent="0.25">
      <c r="B111" s="45"/>
      <c r="C111" s="83" t="s">
        <v>55</v>
      </c>
      <c r="D111" s="37">
        <v>1.1504236785822901</v>
      </c>
      <c r="E111" s="37">
        <v>333.87164919303524</v>
      </c>
      <c r="F111" s="37">
        <v>351.53426996662159</v>
      </c>
      <c r="G111" s="37">
        <v>274.17657243171107</v>
      </c>
      <c r="H111" s="37">
        <v>272.1905903169407</v>
      </c>
      <c r="I111" s="37">
        <v>315.65737668068095</v>
      </c>
    </row>
    <row r="112" spans="2:9" x14ac:dyDescent="0.25">
      <c r="B112" s="45"/>
      <c r="C112" s="83" t="s">
        <v>77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  <c r="I112" s="37">
        <v>0</v>
      </c>
    </row>
    <row r="113" spans="2:9" x14ac:dyDescent="0.25">
      <c r="B113" s="45"/>
      <c r="C113" s="83" t="s">
        <v>12</v>
      </c>
      <c r="D113" s="37">
        <v>437.84933341522702</v>
      </c>
      <c r="E113" s="37">
        <v>32.680194150625702</v>
      </c>
      <c r="F113" s="37">
        <v>50.660907606261198</v>
      </c>
      <c r="G113" s="37">
        <v>23.585234457762901</v>
      </c>
      <c r="H113" s="37">
        <v>0</v>
      </c>
      <c r="I113" s="37">
        <v>657.2870779057389</v>
      </c>
    </row>
    <row r="114" spans="2:9" x14ac:dyDescent="0.25">
      <c r="B114" s="45"/>
      <c r="C114" s="83" t="s">
        <v>29</v>
      </c>
      <c r="D114" s="37">
        <v>172.28946392323198</v>
      </c>
      <c r="E114" s="37">
        <v>172.28946392323198</v>
      </c>
      <c r="F114" s="37">
        <v>172.28946392323198</v>
      </c>
      <c r="G114" s="37">
        <v>172.28946392323198</v>
      </c>
      <c r="H114" s="37">
        <v>172.28946392323198</v>
      </c>
      <c r="I114" s="37">
        <v>172.28946392323198</v>
      </c>
    </row>
    <row r="115" spans="2:9" x14ac:dyDescent="0.25">
      <c r="B115" s="41"/>
      <c r="C115" s="42" t="s">
        <v>21</v>
      </c>
      <c r="D115" s="43">
        <v>95462.884413815671</v>
      </c>
      <c r="E115" s="43">
        <v>87186.831361511126</v>
      </c>
      <c r="F115" s="43">
        <v>93515.752335815938</v>
      </c>
      <c r="G115" s="43">
        <v>97732.37841518296</v>
      </c>
      <c r="H115" s="43">
        <v>104261.82204011155</v>
      </c>
      <c r="I115" s="43">
        <v>106365.26463236267</v>
      </c>
    </row>
    <row r="116" spans="2:9" x14ac:dyDescent="0.25">
      <c r="B116" s="39" t="s">
        <v>35</v>
      </c>
      <c r="C116" s="78" t="s">
        <v>51</v>
      </c>
      <c r="D116" s="34">
        <v>87081.540741543169</v>
      </c>
      <c r="E116" s="34">
        <v>70704.740551824929</v>
      </c>
      <c r="F116" s="34">
        <v>62188.126630300721</v>
      </c>
      <c r="G116" s="34">
        <v>62591.36401158409</v>
      </c>
      <c r="H116" s="34">
        <v>41665.366596443724</v>
      </c>
      <c r="I116" s="34">
        <v>41420.279938928885</v>
      </c>
    </row>
    <row r="117" spans="2:9" x14ac:dyDescent="0.25">
      <c r="B117" s="45"/>
      <c r="C117" s="83" t="s">
        <v>52</v>
      </c>
      <c r="D117" s="37">
        <v>6582.0237985307131</v>
      </c>
      <c r="E117" s="37">
        <v>10855.099924990238</v>
      </c>
      <c r="F117" s="37">
        <v>12446.048879354721</v>
      </c>
      <c r="G117" s="37">
        <v>14272.97745256391</v>
      </c>
      <c r="H117" s="37">
        <v>15753.430958155859</v>
      </c>
      <c r="I117" s="37">
        <v>16092.83009794966</v>
      </c>
    </row>
    <row r="118" spans="2:9" x14ac:dyDescent="0.25">
      <c r="B118" s="45"/>
      <c r="C118" s="83" t="s">
        <v>53</v>
      </c>
      <c r="D118" s="37">
        <v>169.26607932872093</v>
      </c>
      <c r="E118" s="37">
        <v>209.74652746763297</v>
      </c>
      <c r="F118" s="37">
        <v>193.77163380735095</v>
      </c>
      <c r="G118" s="37">
        <v>264.09372054189743</v>
      </c>
      <c r="H118" s="37">
        <v>263.10419094504704</v>
      </c>
      <c r="I118" s="37">
        <v>417.8329171766764</v>
      </c>
    </row>
    <row r="119" spans="2:9" x14ac:dyDescent="0.25">
      <c r="B119" s="45"/>
      <c r="C119" s="83" t="s">
        <v>54</v>
      </c>
      <c r="D119" s="37">
        <v>0</v>
      </c>
      <c r="E119" s="37">
        <v>0</v>
      </c>
      <c r="F119" s="37">
        <v>0</v>
      </c>
      <c r="G119" s="37">
        <v>0</v>
      </c>
      <c r="H119" s="37">
        <v>0</v>
      </c>
      <c r="I119" s="37">
        <v>0</v>
      </c>
    </row>
    <row r="120" spans="2:9" x14ac:dyDescent="0.25">
      <c r="B120" s="45"/>
      <c r="C120" s="83" t="s">
        <v>55</v>
      </c>
      <c r="D120" s="37">
        <v>0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</row>
    <row r="121" spans="2:9" x14ac:dyDescent="0.25">
      <c r="B121" s="45"/>
      <c r="C121" s="83" t="s">
        <v>77</v>
      </c>
      <c r="D121" s="37">
        <v>0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</row>
    <row r="122" spans="2:9" x14ac:dyDescent="0.25">
      <c r="B122" s="45"/>
      <c r="C122" s="83" t="s">
        <v>12</v>
      </c>
      <c r="D122" s="37">
        <v>469.53445253447978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</row>
    <row r="123" spans="2:9" x14ac:dyDescent="0.25">
      <c r="B123" s="45"/>
      <c r="C123" s="83" t="s">
        <v>29</v>
      </c>
      <c r="D123" s="37">
        <v>583.08680379402131</v>
      </c>
      <c r="E123" s="37">
        <v>796.62351584394128</v>
      </c>
      <c r="F123" s="37">
        <v>796.62351584394128</v>
      </c>
      <c r="G123" s="37">
        <v>796.62351584394128</v>
      </c>
      <c r="H123" s="37">
        <v>796.62351584394128</v>
      </c>
      <c r="I123" s="37">
        <v>796.62351584394128</v>
      </c>
    </row>
    <row r="124" spans="2:9" x14ac:dyDescent="0.25">
      <c r="B124" s="41"/>
      <c r="C124" s="42" t="s">
        <v>21</v>
      </c>
      <c r="D124" s="43">
        <v>94885.451875731116</v>
      </c>
      <c r="E124" s="43">
        <v>82566.21052012674</v>
      </c>
      <c r="F124" s="43">
        <v>75624.57065930673</v>
      </c>
      <c r="G124" s="43">
        <v>77925.058700533846</v>
      </c>
      <c r="H124" s="43">
        <v>58478.525261388582</v>
      </c>
      <c r="I124" s="43">
        <v>58727.56646989916</v>
      </c>
    </row>
    <row r="125" spans="2:9" x14ac:dyDescent="0.25">
      <c r="C125" s="83"/>
    </row>
  </sheetData>
  <mergeCells count="1">
    <mergeCell ref="B2:I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5"/>
  <sheetViews>
    <sheetView zoomScale="85" zoomScaleNormal="85" workbookViewId="0">
      <pane xSplit="1" ySplit="6" topLeftCell="B7" activePane="bottomRight" state="frozen"/>
      <selection activeCell="B5" sqref="B5"/>
      <selection pane="topRight" activeCell="B5" sqref="B5"/>
      <selection pane="bottomLeft" activeCell="B5" sqref="B5"/>
      <selection pane="bottomRight" activeCell="B7" sqref="B7"/>
    </sheetView>
  </sheetViews>
  <sheetFormatPr defaultColWidth="9.140625" defaultRowHeight="15" x14ac:dyDescent="0.25"/>
  <cols>
    <col min="1" max="1" width="9.140625" style="82"/>
    <col min="2" max="2" width="21.42578125" style="82" customWidth="1"/>
    <col min="3" max="3" width="33.5703125" style="82" customWidth="1"/>
    <col min="4" max="16384" width="9.140625" style="82"/>
  </cols>
  <sheetData>
    <row r="1" spans="2:9" thickBot="1" x14ac:dyDescent="0.35"/>
    <row r="2" spans="2:9" ht="18.600000000000001" thickBot="1" x14ac:dyDescent="0.35">
      <c r="B2" s="135" t="s">
        <v>112</v>
      </c>
      <c r="C2" s="136"/>
      <c r="D2" s="136"/>
      <c r="E2" s="136"/>
      <c r="F2" s="136"/>
      <c r="G2" s="136"/>
      <c r="H2" s="136"/>
      <c r="I2" s="136"/>
    </row>
    <row r="3" spans="2:9" ht="14.45" x14ac:dyDescent="0.3">
      <c r="B3" s="80" t="s">
        <v>114</v>
      </c>
    </row>
    <row r="4" spans="2:9" ht="14.45" x14ac:dyDescent="0.3">
      <c r="B4" s="79">
        <v>41715</v>
      </c>
    </row>
    <row r="5" spans="2:9" ht="14.45" x14ac:dyDescent="0.3">
      <c r="B5" s="79"/>
    </row>
    <row r="6" spans="2:9" thickBot="1" x14ac:dyDescent="0.35">
      <c r="B6" s="57"/>
      <c r="C6" s="89" t="s">
        <v>88</v>
      </c>
      <c r="D6" s="92">
        <v>2013</v>
      </c>
      <c r="E6" s="92">
        <v>2014</v>
      </c>
      <c r="F6" s="92">
        <v>2016</v>
      </c>
      <c r="G6" s="92">
        <v>2018</v>
      </c>
      <c r="H6" s="92">
        <v>2020</v>
      </c>
      <c r="I6" s="92">
        <v>2025</v>
      </c>
    </row>
    <row r="7" spans="2:9" ht="14.45" x14ac:dyDescent="0.3">
      <c r="B7" s="30" t="s">
        <v>72</v>
      </c>
      <c r="C7" s="82" t="s">
        <v>16</v>
      </c>
      <c r="D7" s="87">
        <v>0</v>
      </c>
      <c r="E7" s="87">
        <v>0</v>
      </c>
      <c r="F7" s="87">
        <v>0</v>
      </c>
      <c r="G7" s="87">
        <v>0</v>
      </c>
      <c r="H7" s="87">
        <v>0</v>
      </c>
      <c r="I7" s="87">
        <v>0</v>
      </c>
    </row>
    <row r="8" spans="2:9" ht="14.45" x14ac:dyDescent="0.3">
      <c r="B8" s="61"/>
      <c r="C8" s="82" t="s">
        <v>11</v>
      </c>
      <c r="D8" s="87">
        <v>-0.22066003485088004</v>
      </c>
      <c r="E8" s="87">
        <v>-41.257641788868568</v>
      </c>
      <c r="F8" s="87">
        <v>539.87993212909942</v>
      </c>
      <c r="G8" s="87">
        <v>518.91634960212696</v>
      </c>
      <c r="H8" s="87">
        <v>898.41023878180067</v>
      </c>
      <c r="I8" s="87">
        <v>322.25224235295218</v>
      </c>
    </row>
    <row r="9" spans="2:9" ht="14.45" x14ac:dyDescent="0.3">
      <c r="B9" s="61"/>
      <c r="C9" s="82" t="s">
        <v>9</v>
      </c>
      <c r="D9" s="87">
        <v>0</v>
      </c>
      <c r="E9" s="87">
        <v>0</v>
      </c>
      <c r="F9" s="87">
        <v>-2.1377128186887502</v>
      </c>
      <c r="G9" s="87">
        <v>-23.44680035603092</v>
      </c>
      <c r="H9" s="87">
        <v>-66.855329285334918</v>
      </c>
      <c r="I9" s="87">
        <v>1108.319421575467</v>
      </c>
    </row>
    <row r="10" spans="2:9" ht="14.45" x14ac:dyDescent="0.3">
      <c r="B10" s="61"/>
      <c r="C10" s="82" t="s">
        <v>10</v>
      </c>
      <c r="D10" s="87">
        <v>-24.001198701147501</v>
      </c>
      <c r="E10" s="87">
        <v>-24.50033012097613</v>
      </c>
      <c r="F10" s="87">
        <v>-24.50033012097613</v>
      </c>
      <c r="G10" s="87">
        <v>-43.144114236909545</v>
      </c>
      <c r="H10" s="87">
        <v>-43.159582674277814</v>
      </c>
      <c r="I10" s="87">
        <v>-43.144114236909545</v>
      </c>
    </row>
    <row r="11" spans="2:9" ht="14.45" x14ac:dyDescent="0.3">
      <c r="B11" s="61"/>
      <c r="C11" s="82" t="s">
        <v>14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</row>
    <row r="12" spans="2:9" ht="14.45" x14ac:dyDescent="0.3">
      <c r="B12" s="61"/>
      <c r="C12" s="82" t="s">
        <v>13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</row>
    <row r="13" spans="2:9" ht="14.45" x14ac:dyDescent="0.3">
      <c r="B13" s="61"/>
      <c r="C13" s="82" t="s">
        <v>12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</row>
    <row r="14" spans="2:9" ht="14.45" x14ac:dyDescent="0.3">
      <c r="B14" s="61"/>
      <c r="C14" s="82" t="s">
        <v>18</v>
      </c>
      <c r="D14" s="87">
        <v>1094.6366488185704</v>
      </c>
      <c r="E14" s="87">
        <v>1548.342661338711</v>
      </c>
      <c r="F14" s="87">
        <v>2056.3698133382877</v>
      </c>
      <c r="G14" s="87">
        <v>3695.7204605638913</v>
      </c>
      <c r="H14" s="87">
        <v>5659.90922034086</v>
      </c>
      <c r="I14" s="87">
        <v>11304.964628974052</v>
      </c>
    </row>
    <row r="15" spans="2:9" ht="14.45" x14ac:dyDescent="0.3">
      <c r="B15" s="61"/>
      <c r="C15" s="82" t="s">
        <v>107</v>
      </c>
      <c r="D15" s="87">
        <v>895.61180357883029</v>
      </c>
      <c r="E15" s="87">
        <v>1266.8258138225815</v>
      </c>
      <c r="F15" s="87">
        <v>1682.4843927313261</v>
      </c>
      <c r="G15" s="87">
        <v>3023.771285915911</v>
      </c>
      <c r="H15" s="87">
        <v>4630.8348166425212</v>
      </c>
      <c r="I15" s="87">
        <v>9249.5165146151339</v>
      </c>
    </row>
    <row r="16" spans="2:9" ht="14.45" x14ac:dyDescent="0.3">
      <c r="B16" s="61"/>
      <c r="C16" s="82" t="s">
        <v>20</v>
      </c>
      <c r="D16" s="87">
        <v>0</v>
      </c>
      <c r="E16" s="87">
        <v>42.028635012416913</v>
      </c>
      <c r="F16" s="87">
        <v>250.61589123253765</v>
      </c>
      <c r="G16" s="87">
        <v>258.37434070024915</v>
      </c>
      <c r="H16" s="87">
        <v>488.4178035356075</v>
      </c>
      <c r="I16" s="87">
        <v>987.06830255778755</v>
      </c>
    </row>
    <row r="17" spans="2:9" ht="14.45" x14ac:dyDescent="0.3">
      <c r="B17" s="61"/>
      <c r="C17" s="82" t="s">
        <v>19</v>
      </c>
      <c r="D17" s="87">
        <v>0</v>
      </c>
      <c r="E17" s="87">
        <v>-3.3808305860027588E-2</v>
      </c>
      <c r="F17" s="87">
        <v>-8.1733954588656843</v>
      </c>
      <c r="G17" s="87">
        <v>-6.007413079829746</v>
      </c>
      <c r="H17" s="87">
        <v>-9.3006038361681931</v>
      </c>
      <c r="I17" s="87">
        <v>-12.895856718960886</v>
      </c>
    </row>
    <row r="18" spans="2:9" ht="14.45" x14ac:dyDescent="0.3">
      <c r="B18" s="61"/>
      <c r="C18" s="82" t="s">
        <v>30</v>
      </c>
      <c r="D18" s="87">
        <v>0</v>
      </c>
      <c r="E18" s="87">
        <v>19.381875703978153</v>
      </c>
      <c r="F18" s="87">
        <v>104.17030170904968</v>
      </c>
      <c r="G18" s="87">
        <v>104.17030170904945</v>
      </c>
      <c r="H18" s="87">
        <v>107.59829642752129</v>
      </c>
      <c r="I18" s="87">
        <v>172.47022184782463</v>
      </c>
    </row>
    <row r="19" spans="2:9" thickBot="1" x14ac:dyDescent="0.35">
      <c r="B19" s="90"/>
      <c r="C19" s="53" t="s">
        <v>15</v>
      </c>
      <c r="D19" s="87">
        <v>0</v>
      </c>
      <c r="E19" s="87">
        <v>-500.75343582676385</v>
      </c>
      <c r="F19" s="87">
        <v>351.6469971550797</v>
      </c>
      <c r="G19" s="87">
        <v>407.10678613916502</v>
      </c>
      <c r="H19" s="87">
        <v>952.27537774045231</v>
      </c>
      <c r="I19" s="87">
        <v>900.69267099416084</v>
      </c>
    </row>
    <row r="20" spans="2:9" ht="14.45" x14ac:dyDescent="0.3">
      <c r="B20" s="30" t="s">
        <v>32</v>
      </c>
      <c r="C20" s="82" t="s">
        <v>16</v>
      </c>
      <c r="D20" s="140">
        <v>0</v>
      </c>
      <c r="E20" s="140">
        <v>0</v>
      </c>
      <c r="F20" s="140">
        <v>0</v>
      </c>
      <c r="G20" s="140">
        <v>0</v>
      </c>
      <c r="H20" s="140">
        <v>0</v>
      </c>
      <c r="I20" s="140">
        <v>0</v>
      </c>
    </row>
    <row r="21" spans="2:9" ht="14.45" x14ac:dyDescent="0.3">
      <c r="B21" s="61"/>
      <c r="C21" s="82" t="s">
        <v>11</v>
      </c>
      <c r="D21" s="87">
        <v>0.14851754804466566</v>
      </c>
      <c r="E21" s="87">
        <v>0.14851754804466566</v>
      </c>
      <c r="F21" s="87">
        <v>-26.312243178015418</v>
      </c>
      <c r="G21" s="87">
        <v>-26.312243178015418</v>
      </c>
      <c r="H21" s="87">
        <v>-26.312243178015418</v>
      </c>
      <c r="I21" s="87">
        <v>-26.312243178015418</v>
      </c>
    </row>
    <row r="22" spans="2:9" ht="14.45" x14ac:dyDescent="0.3">
      <c r="B22" s="61"/>
      <c r="C22" s="82" t="s">
        <v>9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</row>
    <row r="23" spans="2:9" x14ac:dyDescent="0.25">
      <c r="B23" s="61"/>
      <c r="C23" s="82" t="s">
        <v>10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</row>
    <row r="24" spans="2:9" x14ac:dyDescent="0.25">
      <c r="B24" s="61"/>
      <c r="C24" s="82" t="s">
        <v>14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</row>
    <row r="25" spans="2:9" x14ac:dyDescent="0.25">
      <c r="B25" s="61"/>
      <c r="C25" s="82" t="s">
        <v>13</v>
      </c>
      <c r="D25" s="87">
        <v>0</v>
      </c>
      <c r="E25" s="87">
        <v>0</v>
      </c>
      <c r="F25" s="87">
        <v>0</v>
      </c>
      <c r="G25" s="87">
        <v>0</v>
      </c>
      <c r="H25" s="87">
        <v>0</v>
      </c>
      <c r="I25" s="87">
        <v>0</v>
      </c>
    </row>
    <row r="26" spans="2:9" x14ac:dyDescent="0.25">
      <c r="B26" s="61"/>
      <c r="C26" s="82" t="s">
        <v>12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</row>
    <row r="27" spans="2:9" x14ac:dyDescent="0.25">
      <c r="B27" s="61"/>
      <c r="C27" s="82" t="s">
        <v>18</v>
      </c>
      <c r="D27" s="87">
        <v>86.21687970824938</v>
      </c>
      <c r="E27" s="87">
        <v>115.37997839226983</v>
      </c>
      <c r="F27" s="87">
        <v>117.10219383455511</v>
      </c>
      <c r="G27" s="87">
        <v>179.07478356051737</v>
      </c>
      <c r="H27" s="87">
        <v>239.8350378912902</v>
      </c>
      <c r="I27" s="87">
        <v>394.04178460153446</v>
      </c>
    </row>
    <row r="28" spans="2:9" x14ac:dyDescent="0.25">
      <c r="B28" s="61"/>
      <c r="C28" s="82" t="s">
        <v>20</v>
      </c>
      <c r="D28" s="87">
        <v>0</v>
      </c>
      <c r="E28" s="87">
        <v>0</v>
      </c>
      <c r="F28" s="87">
        <v>26.594945561192901</v>
      </c>
      <c r="G28" s="87">
        <v>26.594945561192901</v>
      </c>
      <c r="H28" s="87">
        <v>26.594945561192901</v>
      </c>
      <c r="I28" s="87">
        <v>26.879312157625414</v>
      </c>
    </row>
    <row r="29" spans="2:9" x14ac:dyDescent="0.25">
      <c r="B29" s="61"/>
      <c r="C29" s="82" t="s">
        <v>19</v>
      </c>
      <c r="D29" s="87">
        <v>0</v>
      </c>
      <c r="E29" s="87">
        <v>0</v>
      </c>
      <c r="F29" s="87">
        <v>0</v>
      </c>
      <c r="G29" s="87">
        <v>-2.3397944281630867</v>
      </c>
      <c r="H29" s="87">
        <v>-4.8532352388952429</v>
      </c>
      <c r="I29" s="87">
        <v>-0.28241372741950599</v>
      </c>
    </row>
    <row r="30" spans="2:9" x14ac:dyDescent="0.25">
      <c r="B30" s="61"/>
      <c r="C30" s="82" t="s">
        <v>30</v>
      </c>
      <c r="D30" s="87">
        <v>0</v>
      </c>
      <c r="E30" s="87">
        <v>0</v>
      </c>
      <c r="F30" s="87">
        <v>0</v>
      </c>
      <c r="G30" s="87">
        <v>0</v>
      </c>
      <c r="H30" s="87">
        <v>0</v>
      </c>
      <c r="I30" s="87">
        <v>0</v>
      </c>
    </row>
    <row r="31" spans="2:9" ht="15.75" thickBot="1" x14ac:dyDescent="0.3">
      <c r="B31" s="90"/>
      <c r="C31" s="53" t="s">
        <v>15</v>
      </c>
      <c r="D31" s="118">
        <v>0</v>
      </c>
      <c r="E31" s="118">
        <v>-1.7251314624449456</v>
      </c>
      <c r="F31" s="118">
        <v>24.214116883406902</v>
      </c>
      <c r="G31" s="118">
        <v>63.785493185669367</v>
      </c>
      <c r="H31" s="118">
        <v>61.258124721421439</v>
      </c>
      <c r="I31" s="118">
        <v>9.6754179751301876</v>
      </c>
    </row>
    <row r="32" spans="2:9" x14ac:dyDescent="0.25">
      <c r="B32" s="30" t="s">
        <v>34</v>
      </c>
      <c r="C32" s="82" t="s">
        <v>16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  <c r="I32" s="87">
        <v>0</v>
      </c>
    </row>
    <row r="33" spans="2:9" x14ac:dyDescent="0.25">
      <c r="B33" s="61"/>
      <c r="C33" s="82" t="s">
        <v>11</v>
      </c>
      <c r="D33" s="87">
        <v>0</v>
      </c>
      <c r="E33" s="87">
        <v>0</v>
      </c>
      <c r="F33" s="87">
        <v>0.58628689925273103</v>
      </c>
      <c r="G33" s="87">
        <v>0.64807743022913988</v>
      </c>
      <c r="H33" s="87">
        <v>0.64807743022913988</v>
      </c>
      <c r="I33" s="87">
        <v>0.64807743022913988</v>
      </c>
    </row>
    <row r="34" spans="2:9" x14ac:dyDescent="0.25">
      <c r="B34" s="61"/>
      <c r="C34" s="82" t="s">
        <v>9</v>
      </c>
      <c r="D34" s="87">
        <v>0</v>
      </c>
      <c r="E34" s="87">
        <v>0</v>
      </c>
      <c r="F34" s="87">
        <v>0</v>
      </c>
      <c r="G34" s="87">
        <v>0</v>
      </c>
      <c r="H34" s="87">
        <v>0</v>
      </c>
      <c r="I34" s="87">
        <v>0</v>
      </c>
    </row>
    <row r="35" spans="2:9" x14ac:dyDescent="0.25">
      <c r="B35" s="61"/>
      <c r="C35" s="82" t="s">
        <v>10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0</v>
      </c>
    </row>
    <row r="36" spans="2:9" x14ac:dyDescent="0.25">
      <c r="B36" s="61"/>
      <c r="C36" s="82" t="s">
        <v>14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</row>
    <row r="37" spans="2:9" x14ac:dyDescent="0.25">
      <c r="B37" s="61"/>
      <c r="C37" s="82" t="s">
        <v>13</v>
      </c>
      <c r="D37" s="87">
        <v>0</v>
      </c>
      <c r="E37" s="87">
        <v>0</v>
      </c>
      <c r="F37" s="87">
        <v>0</v>
      </c>
      <c r="G37" s="87">
        <v>0</v>
      </c>
      <c r="H37" s="87">
        <v>0</v>
      </c>
      <c r="I37" s="87">
        <v>0</v>
      </c>
    </row>
    <row r="38" spans="2:9" x14ac:dyDescent="0.25">
      <c r="B38" s="61"/>
      <c r="C38" s="82" t="s">
        <v>12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  <c r="I38" s="87">
        <v>0</v>
      </c>
    </row>
    <row r="39" spans="2:9" x14ac:dyDescent="0.25">
      <c r="B39" s="61"/>
      <c r="C39" s="82" t="s">
        <v>18</v>
      </c>
      <c r="D39" s="87">
        <v>105.92969212095603</v>
      </c>
      <c r="E39" s="87">
        <v>141.76070560468301</v>
      </c>
      <c r="F39" s="87">
        <v>167.42142757765572</v>
      </c>
      <c r="G39" s="87">
        <v>243.56356326856053</v>
      </c>
      <c r="H39" s="87">
        <v>318.21617344367485</v>
      </c>
      <c r="I39" s="87">
        <v>507.68108003367752</v>
      </c>
    </row>
    <row r="40" spans="2:9" x14ac:dyDescent="0.25">
      <c r="B40" s="61"/>
      <c r="C40" s="82" t="s">
        <v>20</v>
      </c>
      <c r="D40" s="87">
        <v>-0.26731719559630207</v>
      </c>
      <c r="E40" s="87">
        <v>-0.26731719559630207</v>
      </c>
      <c r="F40" s="87">
        <v>0</v>
      </c>
      <c r="G40" s="87">
        <v>0</v>
      </c>
      <c r="H40" s="87">
        <v>0</v>
      </c>
      <c r="I40" s="87">
        <v>0.56311062083845798</v>
      </c>
    </row>
    <row r="41" spans="2:9" x14ac:dyDescent="0.25">
      <c r="B41" s="61"/>
      <c r="C41" s="82" t="s">
        <v>19</v>
      </c>
      <c r="D41" s="87">
        <v>0</v>
      </c>
      <c r="E41" s="87">
        <v>0</v>
      </c>
      <c r="F41" s="87">
        <v>-7.4809035092580798</v>
      </c>
      <c r="G41" s="87">
        <v>-0.1486741075972482</v>
      </c>
      <c r="H41" s="87">
        <v>-0.14867410759725175</v>
      </c>
      <c r="I41" s="87">
        <v>-0.1486741075972482</v>
      </c>
    </row>
    <row r="42" spans="2:9" x14ac:dyDescent="0.25">
      <c r="B42" s="61"/>
      <c r="C42" s="82" t="s">
        <v>30</v>
      </c>
      <c r="D42" s="87">
        <v>0</v>
      </c>
      <c r="E42" s="87">
        <v>0</v>
      </c>
      <c r="F42" s="87">
        <v>0</v>
      </c>
      <c r="G42" s="87">
        <v>0</v>
      </c>
      <c r="H42" s="87">
        <v>0</v>
      </c>
      <c r="I42" s="87">
        <v>0</v>
      </c>
    </row>
    <row r="43" spans="2:9" ht="15.75" thickBot="1" x14ac:dyDescent="0.3">
      <c r="B43" s="90"/>
      <c r="C43" s="53" t="s">
        <v>15</v>
      </c>
      <c r="D43" s="87">
        <v>0</v>
      </c>
      <c r="E43" s="87">
        <v>-0.21206578685881539</v>
      </c>
      <c r="F43" s="87">
        <v>156.23693121663368</v>
      </c>
      <c r="G43" s="87">
        <v>156.23693121663368</v>
      </c>
      <c r="H43" s="87">
        <v>102.34623090702806</v>
      </c>
      <c r="I43" s="87">
        <v>102.34623090702806</v>
      </c>
    </row>
    <row r="44" spans="2:9" x14ac:dyDescent="0.25">
      <c r="B44" s="30" t="s">
        <v>33</v>
      </c>
      <c r="C44" s="82" t="s">
        <v>16</v>
      </c>
      <c r="D44" s="140">
        <v>0</v>
      </c>
      <c r="E44" s="140">
        <v>0</v>
      </c>
      <c r="F44" s="140">
        <v>0</v>
      </c>
      <c r="G44" s="140">
        <v>0</v>
      </c>
      <c r="H44" s="140">
        <v>0</v>
      </c>
      <c r="I44" s="140">
        <v>0</v>
      </c>
    </row>
    <row r="45" spans="2:9" x14ac:dyDescent="0.25">
      <c r="B45" s="61"/>
      <c r="C45" s="82" t="s">
        <v>11</v>
      </c>
      <c r="D45" s="87">
        <v>-0.34564767506782346</v>
      </c>
      <c r="E45" s="87">
        <v>-0.50968361596198974</v>
      </c>
      <c r="F45" s="87">
        <v>130.4219675805565</v>
      </c>
      <c r="G45" s="87">
        <v>101.65003617092441</v>
      </c>
      <c r="H45" s="87">
        <v>110.87606576088717</v>
      </c>
      <c r="I45" s="87">
        <v>-204.83175978647353</v>
      </c>
    </row>
    <row r="46" spans="2:9" x14ac:dyDescent="0.25">
      <c r="B46" s="61"/>
      <c r="C46" s="82" t="s">
        <v>9</v>
      </c>
      <c r="D46" s="87">
        <v>0</v>
      </c>
      <c r="E46" s="87">
        <v>0</v>
      </c>
      <c r="F46" s="87">
        <v>0</v>
      </c>
      <c r="G46" s="87">
        <v>0</v>
      </c>
      <c r="H46" s="87">
        <v>0</v>
      </c>
      <c r="I46" s="87">
        <v>68.588757694574298</v>
      </c>
    </row>
    <row r="47" spans="2:9" x14ac:dyDescent="0.25">
      <c r="B47" s="61"/>
      <c r="C47" s="82" t="s">
        <v>10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</row>
    <row r="48" spans="2:9" x14ac:dyDescent="0.25">
      <c r="B48" s="61"/>
      <c r="C48" s="82" t="s">
        <v>14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</row>
    <row r="49" spans="2:9" x14ac:dyDescent="0.25">
      <c r="B49" s="61"/>
      <c r="C49" s="82" t="s">
        <v>13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</row>
    <row r="50" spans="2:9" x14ac:dyDescent="0.25">
      <c r="B50" s="61"/>
      <c r="C50" s="82" t="s">
        <v>12</v>
      </c>
      <c r="D50" s="87">
        <v>0</v>
      </c>
      <c r="E50" s="87">
        <v>0</v>
      </c>
      <c r="F50" s="87">
        <v>0</v>
      </c>
      <c r="G50" s="87">
        <v>0</v>
      </c>
      <c r="H50" s="87">
        <v>0</v>
      </c>
      <c r="I50" s="87">
        <v>0</v>
      </c>
    </row>
    <row r="51" spans="2:9" x14ac:dyDescent="0.25">
      <c r="B51" s="61"/>
      <c r="C51" s="82" t="s">
        <v>18</v>
      </c>
      <c r="D51" s="87">
        <v>166.98048057949833</v>
      </c>
      <c r="E51" s="87">
        <v>247.18886255787237</v>
      </c>
      <c r="F51" s="87">
        <v>406.23162963824882</v>
      </c>
      <c r="G51" s="87">
        <v>684.81032842647573</v>
      </c>
      <c r="H51" s="87">
        <v>1027.5515096280808</v>
      </c>
      <c r="I51" s="87">
        <v>1982.5276957840717</v>
      </c>
    </row>
    <row r="52" spans="2:9" x14ac:dyDescent="0.25">
      <c r="B52" s="61"/>
      <c r="C52" s="82" t="s">
        <v>20</v>
      </c>
      <c r="D52" s="87">
        <v>0</v>
      </c>
      <c r="E52" s="87">
        <v>-8.7179022943141948E-2</v>
      </c>
      <c r="F52" s="87">
        <v>9.5254418046972802</v>
      </c>
      <c r="G52" s="87">
        <v>28.531449431323367</v>
      </c>
      <c r="H52" s="87">
        <v>29.47128287554527</v>
      </c>
      <c r="I52" s="87">
        <v>330.34112346300702</v>
      </c>
    </row>
    <row r="53" spans="2:9" x14ac:dyDescent="0.25">
      <c r="B53" s="61"/>
      <c r="C53" s="82" t="s">
        <v>19</v>
      </c>
      <c r="D53" s="87">
        <v>0</v>
      </c>
      <c r="E53" s="87">
        <v>0</v>
      </c>
      <c r="F53" s="87">
        <v>3.7954303628809942</v>
      </c>
      <c r="G53" s="87">
        <v>-1.9217486487208557</v>
      </c>
      <c r="H53" s="87">
        <v>-1.9217486487208575</v>
      </c>
      <c r="I53" s="87">
        <v>2.8838653450804514</v>
      </c>
    </row>
    <row r="54" spans="2:9" x14ac:dyDescent="0.25">
      <c r="B54" s="61"/>
      <c r="C54" s="82" t="s">
        <v>30</v>
      </c>
      <c r="D54" s="87">
        <v>0</v>
      </c>
      <c r="E54" s="87">
        <v>0</v>
      </c>
      <c r="F54" s="87">
        <v>0</v>
      </c>
      <c r="G54" s="87">
        <v>0</v>
      </c>
      <c r="H54" s="87">
        <v>0</v>
      </c>
      <c r="I54" s="87">
        <v>0</v>
      </c>
    </row>
    <row r="55" spans="2:9" ht="15.75" thickBot="1" x14ac:dyDescent="0.3">
      <c r="B55" s="90"/>
      <c r="C55" s="53" t="s">
        <v>15</v>
      </c>
      <c r="D55" s="118">
        <v>0</v>
      </c>
      <c r="E55" s="118">
        <v>-217.30672176102433</v>
      </c>
      <c r="F55" s="118">
        <v>274.90793427462444</v>
      </c>
      <c r="G55" s="118">
        <v>274.90793427462444</v>
      </c>
      <c r="H55" s="118">
        <v>380.09673094880509</v>
      </c>
      <c r="I55" s="118">
        <v>380.09673094880509</v>
      </c>
    </row>
    <row r="56" spans="2:9" x14ac:dyDescent="0.25">
      <c r="B56" s="30" t="s">
        <v>104</v>
      </c>
      <c r="C56" s="82" t="s">
        <v>16</v>
      </c>
      <c r="D56" s="87">
        <v>0</v>
      </c>
      <c r="E56" s="87">
        <v>0</v>
      </c>
      <c r="F56" s="87">
        <v>0</v>
      </c>
      <c r="G56" s="87">
        <v>0</v>
      </c>
      <c r="H56" s="87">
        <v>0</v>
      </c>
      <c r="I56" s="87">
        <v>0</v>
      </c>
    </row>
    <row r="57" spans="2:9" x14ac:dyDescent="0.25">
      <c r="B57" s="61"/>
      <c r="C57" s="82" t="s">
        <v>11</v>
      </c>
      <c r="D57" s="87">
        <v>-2.3956453835864977E-2</v>
      </c>
      <c r="E57" s="87">
        <v>-2.3956453835836555E-2</v>
      </c>
      <c r="F57" s="87">
        <v>48.763786593518432</v>
      </c>
      <c r="G57" s="87">
        <v>70.362472434867584</v>
      </c>
      <c r="H57" s="87">
        <v>78.271287825430989</v>
      </c>
      <c r="I57" s="87">
        <v>3.4897763299656503</v>
      </c>
    </row>
    <row r="58" spans="2:9" x14ac:dyDescent="0.25">
      <c r="B58" s="61"/>
      <c r="C58" s="82" t="s">
        <v>9</v>
      </c>
      <c r="D58" s="87">
        <v>0</v>
      </c>
      <c r="E58" s="87">
        <v>0</v>
      </c>
      <c r="F58" s="87">
        <v>0</v>
      </c>
      <c r="G58" s="87">
        <v>0</v>
      </c>
      <c r="H58" s="87">
        <v>0</v>
      </c>
      <c r="I58" s="87">
        <v>869.95924361733216</v>
      </c>
    </row>
    <row r="59" spans="2:9" x14ac:dyDescent="0.25">
      <c r="B59" s="61"/>
      <c r="C59" s="82" t="s">
        <v>10</v>
      </c>
      <c r="D59" s="87">
        <v>0</v>
      </c>
      <c r="E59" s="87">
        <v>0</v>
      </c>
      <c r="F59" s="87">
        <v>0</v>
      </c>
      <c r="G59" s="87">
        <v>0</v>
      </c>
      <c r="H59" s="87">
        <v>0</v>
      </c>
      <c r="I59" s="87">
        <v>0</v>
      </c>
    </row>
    <row r="60" spans="2:9" x14ac:dyDescent="0.25">
      <c r="B60" s="61"/>
      <c r="C60" s="82" t="s">
        <v>14</v>
      </c>
      <c r="D60" s="87">
        <v>0</v>
      </c>
      <c r="E60" s="87">
        <v>0</v>
      </c>
      <c r="F60" s="87">
        <v>0</v>
      </c>
      <c r="G60" s="87">
        <v>0</v>
      </c>
      <c r="H60" s="87">
        <v>0</v>
      </c>
      <c r="I60" s="87">
        <v>0</v>
      </c>
    </row>
    <row r="61" spans="2:9" x14ac:dyDescent="0.25">
      <c r="B61" s="61"/>
      <c r="C61" s="82" t="s">
        <v>13</v>
      </c>
      <c r="D61" s="87">
        <v>0</v>
      </c>
      <c r="E61" s="87">
        <v>0</v>
      </c>
      <c r="F61" s="87">
        <v>0</v>
      </c>
      <c r="G61" s="87">
        <v>0</v>
      </c>
      <c r="H61" s="87">
        <v>0</v>
      </c>
      <c r="I61" s="87">
        <v>0</v>
      </c>
    </row>
    <row r="62" spans="2:9" x14ac:dyDescent="0.25">
      <c r="B62" s="61"/>
      <c r="C62" s="82" t="s">
        <v>12</v>
      </c>
      <c r="D62" s="87">
        <v>0</v>
      </c>
      <c r="E62" s="87">
        <v>0</v>
      </c>
      <c r="F62" s="87">
        <v>0</v>
      </c>
      <c r="G62" s="87">
        <v>0</v>
      </c>
      <c r="H62" s="87">
        <v>0</v>
      </c>
      <c r="I62" s="87">
        <v>0</v>
      </c>
    </row>
    <row r="63" spans="2:9" x14ac:dyDescent="0.25">
      <c r="B63" s="61"/>
      <c r="C63" s="82" t="s">
        <v>18</v>
      </c>
      <c r="D63" s="87">
        <v>152.9441127864892</v>
      </c>
      <c r="E63" s="87">
        <v>228.45154730243672</v>
      </c>
      <c r="F63" s="87">
        <v>374.67848053307932</v>
      </c>
      <c r="G63" s="87">
        <v>666.41092991427854</v>
      </c>
      <c r="H63" s="87">
        <v>1035.5479047199169</v>
      </c>
      <c r="I63" s="87">
        <v>2103.4039492352872</v>
      </c>
    </row>
    <row r="64" spans="2:9" x14ac:dyDescent="0.25">
      <c r="B64" s="61"/>
      <c r="C64" s="82" t="s">
        <v>20</v>
      </c>
      <c r="D64" s="87">
        <v>0.26731719559630207</v>
      </c>
      <c r="E64" s="87">
        <v>0.66822277615806769</v>
      </c>
      <c r="F64" s="87">
        <v>58.676867586068255</v>
      </c>
      <c r="G64" s="87">
        <v>56.347967623969112</v>
      </c>
      <c r="H64" s="87">
        <v>55.101595332070247</v>
      </c>
      <c r="I64" s="87">
        <v>114.16040439873709</v>
      </c>
    </row>
    <row r="65" spans="2:9" x14ac:dyDescent="0.25">
      <c r="B65" s="61"/>
      <c r="C65" s="82" t="s">
        <v>19</v>
      </c>
      <c r="D65" s="87">
        <v>0</v>
      </c>
      <c r="E65" s="87">
        <v>0</v>
      </c>
      <c r="F65" s="87">
        <v>-1.8364378616048285</v>
      </c>
      <c r="G65" s="87">
        <v>-7.657367883154464</v>
      </c>
      <c r="H65" s="87">
        <v>-10.412696594084913</v>
      </c>
      <c r="I65" s="87">
        <v>-11.487308422797227</v>
      </c>
    </row>
    <row r="66" spans="2:9" x14ac:dyDescent="0.25">
      <c r="B66" s="61"/>
      <c r="C66" s="82" t="s">
        <v>30</v>
      </c>
      <c r="D66" s="87">
        <v>0</v>
      </c>
      <c r="E66" s="87">
        <v>4.3794450546704411</v>
      </c>
      <c r="F66" s="87">
        <v>6.4175106379719864</v>
      </c>
      <c r="G66" s="87">
        <v>6.4175106379719296</v>
      </c>
      <c r="H66" s="87">
        <v>9.845505356443482</v>
      </c>
      <c r="I66" s="87">
        <v>74.717430776747392</v>
      </c>
    </row>
    <row r="67" spans="2:9" ht="15.75" thickBot="1" x14ac:dyDescent="0.3">
      <c r="B67" s="90"/>
      <c r="C67" s="53" t="s">
        <v>15</v>
      </c>
      <c r="D67" s="87">
        <v>0</v>
      </c>
      <c r="E67" s="87">
        <v>-120.2506190040634</v>
      </c>
      <c r="F67" s="87">
        <v>-4.710082140707641</v>
      </c>
      <c r="G67" s="87">
        <v>-4.710082140707641</v>
      </c>
      <c r="H67" s="87">
        <v>29.828116354244457</v>
      </c>
      <c r="I67" s="87">
        <v>29.828116354244457</v>
      </c>
    </row>
    <row r="68" spans="2:9" x14ac:dyDescent="0.25">
      <c r="B68" s="30" t="s">
        <v>36</v>
      </c>
      <c r="C68" s="82" t="s">
        <v>16</v>
      </c>
      <c r="D68" s="140">
        <v>0</v>
      </c>
      <c r="E68" s="140">
        <v>0</v>
      </c>
      <c r="F68" s="140">
        <v>0</v>
      </c>
      <c r="G68" s="140">
        <v>0</v>
      </c>
      <c r="H68" s="140">
        <v>0</v>
      </c>
      <c r="I68" s="140">
        <v>0</v>
      </c>
    </row>
    <row r="69" spans="2:9" x14ac:dyDescent="0.25">
      <c r="B69" s="61"/>
      <c r="C69" s="82" t="s">
        <v>11</v>
      </c>
      <c r="D69" s="87">
        <v>0</v>
      </c>
      <c r="E69" s="87">
        <v>0</v>
      </c>
      <c r="F69" s="87">
        <v>23.706729553409957</v>
      </c>
      <c r="G69" s="87">
        <v>16.93830602469086</v>
      </c>
      <c r="H69" s="87">
        <v>90.752888057676046</v>
      </c>
      <c r="I69" s="87">
        <v>52.835927860521281</v>
      </c>
    </row>
    <row r="70" spans="2:9" x14ac:dyDescent="0.25">
      <c r="B70" s="61"/>
      <c r="C70" s="82" t="s">
        <v>9</v>
      </c>
      <c r="D70" s="87">
        <v>0</v>
      </c>
      <c r="E70" s="87">
        <v>0</v>
      </c>
      <c r="F70" s="87">
        <v>0</v>
      </c>
      <c r="G70" s="87">
        <v>-18.366410941662298</v>
      </c>
      <c r="H70" s="87">
        <v>-58.211043770509505</v>
      </c>
      <c r="I70" s="87">
        <v>346.28987839753046</v>
      </c>
    </row>
    <row r="71" spans="2:9" x14ac:dyDescent="0.25">
      <c r="B71" s="61"/>
      <c r="C71" s="82" t="s">
        <v>10</v>
      </c>
      <c r="D71" s="87">
        <v>0</v>
      </c>
      <c r="E71" s="87">
        <v>0</v>
      </c>
      <c r="F71" s="87">
        <v>0</v>
      </c>
      <c r="G71" s="87">
        <v>-18.6437841159334</v>
      </c>
      <c r="H71" s="87">
        <v>-18.6437841159334</v>
      </c>
      <c r="I71" s="87">
        <v>-18.6437841159334</v>
      </c>
    </row>
    <row r="72" spans="2:9" x14ac:dyDescent="0.25">
      <c r="B72" s="61"/>
      <c r="C72" s="82" t="s">
        <v>14</v>
      </c>
      <c r="D72" s="87">
        <v>0</v>
      </c>
      <c r="E72" s="87">
        <v>0</v>
      </c>
      <c r="F72" s="87">
        <v>0</v>
      </c>
      <c r="G72" s="87">
        <v>0</v>
      </c>
      <c r="H72" s="87">
        <v>0</v>
      </c>
      <c r="I72" s="87">
        <v>0</v>
      </c>
    </row>
    <row r="73" spans="2:9" x14ac:dyDescent="0.25">
      <c r="B73" s="61"/>
      <c r="C73" s="82" t="s">
        <v>13</v>
      </c>
      <c r="D73" s="87">
        <v>0</v>
      </c>
      <c r="E73" s="87">
        <v>0</v>
      </c>
      <c r="F73" s="87">
        <v>0</v>
      </c>
      <c r="G73" s="87">
        <v>0</v>
      </c>
      <c r="H73" s="87">
        <v>0</v>
      </c>
      <c r="I73" s="87">
        <v>0</v>
      </c>
    </row>
    <row r="74" spans="2:9" x14ac:dyDescent="0.25">
      <c r="B74" s="61"/>
      <c r="C74" s="82" t="s">
        <v>12</v>
      </c>
      <c r="D74" s="87">
        <v>0</v>
      </c>
      <c r="E74" s="87">
        <v>0</v>
      </c>
      <c r="F74" s="87">
        <v>0</v>
      </c>
      <c r="G74" s="87">
        <v>0</v>
      </c>
      <c r="H74" s="87">
        <v>0</v>
      </c>
      <c r="I74" s="87">
        <v>0</v>
      </c>
    </row>
    <row r="75" spans="2:9" x14ac:dyDescent="0.25">
      <c r="B75" s="61"/>
      <c r="C75" s="82" t="s">
        <v>18</v>
      </c>
      <c r="D75" s="87">
        <v>29.463756024435703</v>
      </c>
      <c r="E75" s="87">
        <v>48.195970674814603</v>
      </c>
      <c r="F75" s="87">
        <v>99.567638309247911</v>
      </c>
      <c r="G75" s="87">
        <v>171.63902318001891</v>
      </c>
      <c r="H75" s="87">
        <v>264.54639545042608</v>
      </c>
      <c r="I75" s="87">
        <v>555.52310042636236</v>
      </c>
    </row>
    <row r="76" spans="2:9" x14ac:dyDescent="0.25">
      <c r="B76" s="61"/>
      <c r="C76" s="82" t="s">
        <v>20</v>
      </c>
      <c r="D76" s="87">
        <v>0</v>
      </c>
      <c r="E76" s="87">
        <v>-1.0953347012355614</v>
      </c>
      <c r="F76" s="87">
        <v>23.469824130460154</v>
      </c>
      <c r="G76" s="87">
        <v>14.587948988144817</v>
      </c>
      <c r="H76" s="87">
        <v>14.587948988144817</v>
      </c>
      <c r="I76" s="87">
        <v>41.213842449000254</v>
      </c>
    </row>
    <row r="77" spans="2:9" x14ac:dyDescent="0.25">
      <c r="B77" s="61"/>
      <c r="C77" s="82" t="s">
        <v>19</v>
      </c>
      <c r="D77" s="87">
        <v>0</v>
      </c>
      <c r="E77" s="87">
        <v>0</v>
      </c>
      <c r="F77" s="87">
        <v>-4.8389106813825604</v>
      </c>
      <c r="G77" s="87">
        <v>-0.38208732972035619</v>
      </c>
      <c r="H77" s="87">
        <v>-0.1018731362016716</v>
      </c>
      <c r="I77" s="87">
        <v>-0.1018731362016716</v>
      </c>
    </row>
    <row r="78" spans="2:9" x14ac:dyDescent="0.25">
      <c r="B78" s="61"/>
      <c r="C78" s="82" t="s">
        <v>30</v>
      </c>
      <c r="D78" s="87">
        <v>0</v>
      </c>
      <c r="E78" s="87">
        <v>0</v>
      </c>
      <c r="F78" s="87">
        <v>0</v>
      </c>
      <c r="G78" s="87">
        <v>0</v>
      </c>
      <c r="H78" s="87">
        <v>0</v>
      </c>
      <c r="I78" s="87">
        <v>0</v>
      </c>
    </row>
    <row r="79" spans="2:9" ht="15.75" thickBot="1" x14ac:dyDescent="0.3">
      <c r="B79" s="90"/>
      <c r="C79" s="53" t="s">
        <v>15</v>
      </c>
      <c r="D79" s="118">
        <v>0</v>
      </c>
      <c r="E79" s="118">
        <v>-0.31880503809864935</v>
      </c>
      <c r="F79" s="118">
        <v>-0.31880503809864935</v>
      </c>
      <c r="G79" s="118">
        <v>-0.31880503809864935</v>
      </c>
      <c r="H79" s="118">
        <v>14.247479467612465</v>
      </c>
      <c r="I79" s="118">
        <v>14.247479467612465</v>
      </c>
    </row>
    <row r="80" spans="2:9" x14ac:dyDescent="0.25">
      <c r="B80" s="30" t="s">
        <v>37</v>
      </c>
      <c r="C80" s="82" t="s">
        <v>16</v>
      </c>
      <c r="D80" s="87">
        <v>0</v>
      </c>
      <c r="E80" s="87">
        <v>0</v>
      </c>
      <c r="F80" s="87">
        <v>0</v>
      </c>
      <c r="G80" s="87">
        <v>0</v>
      </c>
      <c r="H80" s="87">
        <v>0</v>
      </c>
      <c r="I80" s="87">
        <v>0</v>
      </c>
    </row>
    <row r="81" spans="2:9" x14ac:dyDescent="0.25">
      <c r="B81" s="61"/>
      <c r="C81" s="82" t="s">
        <v>11</v>
      </c>
      <c r="D81" s="87">
        <v>0</v>
      </c>
      <c r="E81" s="87">
        <v>0</v>
      </c>
      <c r="F81" s="87">
        <v>13.148882578481647</v>
      </c>
      <c r="G81" s="87">
        <v>13.148882578481675</v>
      </c>
      <c r="H81" s="87">
        <v>98.830843222433089</v>
      </c>
      <c r="I81" s="87">
        <v>98.150200406353065</v>
      </c>
    </row>
    <row r="82" spans="2:9" x14ac:dyDescent="0.25">
      <c r="B82" s="61"/>
      <c r="C82" s="82" t="s">
        <v>9</v>
      </c>
      <c r="D82" s="87">
        <v>0</v>
      </c>
      <c r="E82" s="87">
        <v>0</v>
      </c>
      <c r="F82" s="87">
        <v>0</v>
      </c>
      <c r="G82" s="87">
        <v>0</v>
      </c>
      <c r="H82" s="87">
        <v>0</v>
      </c>
      <c r="I82" s="87">
        <v>0</v>
      </c>
    </row>
    <row r="83" spans="2:9" x14ac:dyDescent="0.25">
      <c r="B83" s="61"/>
      <c r="C83" s="82" t="s">
        <v>10</v>
      </c>
      <c r="D83" s="87">
        <v>0</v>
      </c>
      <c r="E83" s="87">
        <v>0</v>
      </c>
      <c r="F83" s="87">
        <v>0</v>
      </c>
      <c r="G83" s="87">
        <v>0</v>
      </c>
      <c r="H83" s="87">
        <v>0</v>
      </c>
      <c r="I83" s="87">
        <v>0</v>
      </c>
    </row>
    <row r="84" spans="2:9" x14ac:dyDescent="0.25">
      <c r="B84" s="61"/>
      <c r="C84" s="82" t="s">
        <v>14</v>
      </c>
      <c r="D84" s="87">
        <v>0</v>
      </c>
      <c r="E84" s="87">
        <v>0</v>
      </c>
      <c r="F84" s="87">
        <v>0</v>
      </c>
      <c r="G84" s="87">
        <v>0</v>
      </c>
      <c r="H84" s="87">
        <v>0</v>
      </c>
      <c r="I84" s="87">
        <v>0</v>
      </c>
    </row>
    <row r="85" spans="2:9" x14ac:dyDescent="0.25">
      <c r="B85" s="61"/>
      <c r="C85" s="82" t="s">
        <v>13</v>
      </c>
      <c r="D85" s="87">
        <v>0</v>
      </c>
      <c r="E85" s="87">
        <v>0</v>
      </c>
      <c r="F85" s="87">
        <v>0</v>
      </c>
      <c r="G85" s="87">
        <v>0</v>
      </c>
      <c r="H85" s="87">
        <v>0</v>
      </c>
      <c r="I85" s="87">
        <v>0</v>
      </c>
    </row>
    <row r="86" spans="2:9" x14ac:dyDescent="0.25">
      <c r="B86" s="61"/>
      <c r="C86" s="82" t="s">
        <v>12</v>
      </c>
      <c r="D86" s="87">
        <v>0</v>
      </c>
      <c r="E86" s="87">
        <v>0</v>
      </c>
      <c r="F86" s="87">
        <v>0</v>
      </c>
      <c r="G86" s="87">
        <v>0</v>
      </c>
      <c r="H86" s="87">
        <v>0</v>
      </c>
      <c r="I86" s="87">
        <v>0</v>
      </c>
    </row>
    <row r="87" spans="2:9" x14ac:dyDescent="0.25">
      <c r="B87" s="61"/>
      <c r="C87" s="82" t="s">
        <v>18</v>
      </c>
      <c r="D87" s="87">
        <v>32.107197814322099</v>
      </c>
      <c r="E87" s="87">
        <v>46.048991662478002</v>
      </c>
      <c r="F87" s="87">
        <v>56.621708880690797</v>
      </c>
      <c r="G87" s="87">
        <v>137.715019360215</v>
      </c>
      <c r="H87" s="87">
        <v>242.44780885102909</v>
      </c>
      <c r="I87" s="87">
        <v>571.3781154480364</v>
      </c>
    </row>
    <row r="88" spans="2:9" x14ac:dyDescent="0.25">
      <c r="B88" s="61"/>
      <c r="C88" s="82" t="s">
        <v>20</v>
      </c>
      <c r="D88" s="87">
        <v>0</v>
      </c>
      <c r="E88" s="87">
        <v>-1.0418512049219104</v>
      </c>
      <c r="F88" s="87">
        <v>47.583861614093863</v>
      </c>
      <c r="G88" s="87">
        <v>47.583861614093863</v>
      </c>
      <c r="H88" s="87">
        <v>47.583861614093863</v>
      </c>
      <c r="I88" s="87">
        <v>48.400873812283649</v>
      </c>
    </row>
    <row r="89" spans="2:9" x14ac:dyDescent="0.25">
      <c r="B89" s="61"/>
      <c r="C89" s="82" t="s">
        <v>19</v>
      </c>
      <c r="D89" s="87">
        <v>0</v>
      </c>
      <c r="E89" s="87">
        <v>0</v>
      </c>
      <c r="F89" s="87">
        <v>0</v>
      </c>
      <c r="G89" s="87">
        <v>3.8156954395120701</v>
      </c>
      <c r="H89" s="87">
        <v>7.6141975297598918E-2</v>
      </c>
      <c r="I89" s="87">
        <v>1.3987436143330356</v>
      </c>
    </row>
    <row r="90" spans="2:9" x14ac:dyDescent="0.25">
      <c r="B90" s="61"/>
      <c r="C90" s="82" t="s">
        <v>30</v>
      </c>
      <c r="D90" s="87">
        <v>0</v>
      </c>
      <c r="E90" s="87">
        <v>0</v>
      </c>
      <c r="F90" s="87">
        <v>0</v>
      </c>
      <c r="G90" s="87">
        <v>0</v>
      </c>
      <c r="H90" s="87">
        <v>0</v>
      </c>
      <c r="I90" s="87">
        <v>0</v>
      </c>
    </row>
    <row r="91" spans="2:9" ht="15.75" thickBot="1" x14ac:dyDescent="0.3">
      <c r="B91" s="90"/>
      <c r="C91" s="53" t="s">
        <v>15</v>
      </c>
      <c r="D91" s="87">
        <v>0</v>
      </c>
      <c r="E91" s="87">
        <v>0</v>
      </c>
      <c r="F91" s="87">
        <v>0</v>
      </c>
      <c r="G91" s="87">
        <v>0</v>
      </c>
      <c r="H91" s="87">
        <v>1.9175978356053351</v>
      </c>
      <c r="I91" s="87">
        <v>1.9175978356053351</v>
      </c>
    </row>
    <row r="92" spans="2:9" x14ac:dyDescent="0.25">
      <c r="B92" s="30" t="s">
        <v>38</v>
      </c>
      <c r="C92" s="82" t="s">
        <v>16</v>
      </c>
      <c r="D92" s="140">
        <v>0</v>
      </c>
      <c r="E92" s="140">
        <v>0</v>
      </c>
      <c r="F92" s="140">
        <v>0</v>
      </c>
      <c r="G92" s="140">
        <v>0</v>
      </c>
      <c r="H92" s="140">
        <v>0</v>
      </c>
      <c r="I92" s="140">
        <v>0</v>
      </c>
    </row>
    <row r="93" spans="2:9" x14ac:dyDescent="0.25">
      <c r="B93" s="61"/>
      <c r="C93" s="82" t="s">
        <v>11</v>
      </c>
      <c r="D93" s="87">
        <v>0</v>
      </c>
      <c r="E93" s="87">
        <v>-41.572288694532403</v>
      </c>
      <c r="F93" s="87">
        <v>-35.333846703472638</v>
      </c>
      <c r="G93" s="87">
        <v>-37.238457900604061</v>
      </c>
      <c r="H93" s="87">
        <v>-73.82946277479067</v>
      </c>
      <c r="I93" s="87">
        <v>-175.32357759343145</v>
      </c>
    </row>
    <row r="94" spans="2:9" x14ac:dyDescent="0.25">
      <c r="B94" s="61"/>
      <c r="C94" s="82" t="s">
        <v>9</v>
      </c>
      <c r="D94" s="87">
        <v>0</v>
      </c>
      <c r="E94" s="87">
        <v>0</v>
      </c>
      <c r="F94" s="87">
        <v>0</v>
      </c>
      <c r="G94" s="87">
        <v>0</v>
      </c>
      <c r="H94" s="87">
        <v>0</v>
      </c>
      <c r="I94" s="87">
        <v>3.4401661140267499</v>
      </c>
    </row>
    <row r="95" spans="2:9" x14ac:dyDescent="0.25">
      <c r="B95" s="61"/>
      <c r="C95" s="82" t="s">
        <v>10</v>
      </c>
      <c r="D95" s="87">
        <v>0</v>
      </c>
      <c r="E95" s="87">
        <v>0</v>
      </c>
      <c r="F95" s="87">
        <v>0</v>
      </c>
      <c r="G95" s="87">
        <v>0</v>
      </c>
      <c r="H95" s="87">
        <v>0</v>
      </c>
      <c r="I95" s="87">
        <v>0</v>
      </c>
    </row>
    <row r="96" spans="2:9" x14ac:dyDescent="0.25">
      <c r="B96" s="61"/>
      <c r="C96" s="82" t="s">
        <v>14</v>
      </c>
      <c r="D96" s="87">
        <v>0</v>
      </c>
      <c r="E96" s="87">
        <v>0</v>
      </c>
      <c r="F96" s="87">
        <v>0</v>
      </c>
      <c r="G96" s="87">
        <v>0</v>
      </c>
      <c r="H96" s="87">
        <v>0</v>
      </c>
      <c r="I96" s="87">
        <v>0</v>
      </c>
    </row>
    <row r="97" spans="2:9" x14ac:dyDescent="0.25">
      <c r="B97" s="61"/>
      <c r="C97" s="82" t="s">
        <v>13</v>
      </c>
      <c r="D97" s="87">
        <v>0</v>
      </c>
      <c r="E97" s="87">
        <v>0</v>
      </c>
      <c r="F97" s="87">
        <v>0</v>
      </c>
      <c r="G97" s="87">
        <v>0</v>
      </c>
      <c r="H97" s="87">
        <v>0</v>
      </c>
      <c r="I97" s="87">
        <v>0</v>
      </c>
    </row>
    <row r="98" spans="2:9" x14ac:dyDescent="0.25">
      <c r="B98" s="61"/>
      <c r="C98" s="82" t="s">
        <v>12</v>
      </c>
      <c r="D98" s="87">
        <v>0</v>
      </c>
      <c r="E98" s="87">
        <v>0</v>
      </c>
      <c r="F98" s="87">
        <v>0</v>
      </c>
      <c r="G98" s="87">
        <v>0</v>
      </c>
      <c r="H98" s="87">
        <v>0</v>
      </c>
      <c r="I98" s="87">
        <v>0</v>
      </c>
    </row>
    <row r="99" spans="2:9" x14ac:dyDescent="0.25">
      <c r="B99" s="61"/>
      <c r="C99" s="82" t="s">
        <v>18</v>
      </c>
      <c r="D99" s="87">
        <v>14.0666708826479</v>
      </c>
      <c r="E99" s="87">
        <v>20.408946969445097</v>
      </c>
      <c r="F99" s="87">
        <v>36.728428019898999</v>
      </c>
      <c r="G99" s="87">
        <v>58.294207672605303</v>
      </c>
      <c r="H99" s="87">
        <v>84.212746219728501</v>
      </c>
      <c r="I99" s="87">
        <v>154.8564665537512</v>
      </c>
    </row>
    <row r="100" spans="2:9" x14ac:dyDescent="0.25">
      <c r="B100" s="61"/>
      <c r="C100" s="82" t="s">
        <v>20</v>
      </c>
      <c r="D100" s="87">
        <v>0</v>
      </c>
      <c r="E100" s="87">
        <v>41.572288694532403</v>
      </c>
      <c r="F100" s="87">
        <v>41.276228067436804</v>
      </c>
      <c r="G100" s="87">
        <v>41.276228067436804</v>
      </c>
      <c r="H100" s="87">
        <v>77.867232941623428</v>
      </c>
      <c r="I100" s="87">
        <v>179.36134776026421</v>
      </c>
    </row>
    <row r="101" spans="2:9" x14ac:dyDescent="0.25">
      <c r="B101" s="61"/>
      <c r="C101" s="82" t="s">
        <v>19</v>
      </c>
      <c r="D101" s="87">
        <v>0</v>
      </c>
      <c r="E101" s="87">
        <v>0</v>
      </c>
      <c r="F101" s="87">
        <v>0</v>
      </c>
      <c r="G101" s="87">
        <v>0</v>
      </c>
      <c r="H101" s="87">
        <v>3.8334807059424989</v>
      </c>
      <c r="I101" s="87">
        <v>0.18800211891209884</v>
      </c>
    </row>
    <row r="102" spans="2:9" x14ac:dyDescent="0.25">
      <c r="B102" s="61"/>
      <c r="C102" s="82" t="s">
        <v>30</v>
      </c>
      <c r="D102" s="87">
        <v>0</v>
      </c>
      <c r="E102" s="87">
        <v>0</v>
      </c>
      <c r="F102" s="87">
        <v>0</v>
      </c>
      <c r="G102" s="87">
        <v>0</v>
      </c>
      <c r="H102" s="87">
        <v>0</v>
      </c>
      <c r="I102" s="87">
        <v>0</v>
      </c>
    </row>
    <row r="103" spans="2:9" ht="15.75" thickBot="1" x14ac:dyDescent="0.3">
      <c r="B103" s="90"/>
      <c r="C103" s="53" t="s">
        <v>15</v>
      </c>
      <c r="D103" s="118">
        <v>0</v>
      </c>
      <c r="E103" s="118">
        <v>0</v>
      </c>
      <c r="F103" s="118">
        <v>0</v>
      </c>
      <c r="G103" s="118">
        <v>0</v>
      </c>
      <c r="H103" s="118">
        <v>0</v>
      </c>
      <c r="I103" s="118">
        <v>0</v>
      </c>
    </row>
    <row r="104" spans="2:9" x14ac:dyDescent="0.25">
      <c r="B104" s="30" t="s">
        <v>39</v>
      </c>
      <c r="C104" s="82" t="s">
        <v>16</v>
      </c>
      <c r="D104" s="87">
        <v>0</v>
      </c>
      <c r="E104" s="87">
        <v>0</v>
      </c>
      <c r="F104" s="87">
        <v>0</v>
      </c>
      <c r="G104" s="87">
        <v>0</v>
      </c>
      <c r="H104" s="87">
        <v>0</v>
      </c>
      <c r="I104" s="87">
        <v>0</v>
      </c>
    </row>
    <row r="105" spans="2:9" x14ac:dyDescent="0.25">
      <c r="B105" s="61"/>
      <c r="C105" s="82" t="s">
        <v>11</v>
      </c>
      <c r="D105" s="87">
        <v>0</v>
      </c>
      <c r="E105" s="87">
        <v>-7.8455646750853703E-2</v>
      </c>
      <c r="F105" s="87">
        <v>141.11994857598904</v>
      </c>
      <c r="G105" s="87">
        <v>141.11994857598904</v>
      </c>
      <c r="H105" s="87">
        <v>111.69897441904641</v>
      </c>
      <c r="I105" s="87">
        <v>111.69897441904641</v>
      </c>
    </row>
    <row r="106" spans="2:9" x14ac:dyDescent="0.25">
      <c r="B106" s="61"/>
      <c r="C106" s="82" t="s">
        <v>9</v>
      </c>
      <c r="D106" s="87">
        <v>0</v>
      </c>
      <c r="E106" s="87">
        <v>0</v>
      </c>
      <c r="F106" s="87">
        <v>0</v>
      </c>
      <c r="G106" s="87">
        <v>0</v>
      </c>
      <c r="H106" s="87">
        <v>0</v>
      </c>
      <c r="I106" s="87">
        <v>0</v>
      </c>
    </row>
    <row r="107" spans="2:9" x14ac:dyDescent="0.25">
      <c r="B107" s="61"/>
      <c r="C107" s="82" t="s">
        <v>10</v>
      </c>
      <c r="D107" s="87">
        <v>0</v>
      </c>
      <c r="E107" s="87">
        <v>0</v>
      </c>
      <c r="F107" s="87">
        <v>0</v>
      </c>
      <c r="G107" s="87">
        <v>0</v>
      </c>
      <c r="H107" s="87">
        <v>0</v>
      </c>
      <c r="I107" s="87">
        <v>0</v>
      </c>
    </row>
    <row r="108" spans="2:9" x14ac:dyDescent="0.25">
      <c r="B108" s="61"/>
      <c r="C108" s="82" t="s">
        <v>14</v>
      </c>
      <c r="D108" s="87">
        <v>0</v>
      </c>
      <c r="E108" s="87">
        <v>0</v>
      </c>
      <c r="F108" s="87">
        <v>0</v>
      </c>
      <c r="G108" s="87">
        <v>0</v>
      </c>
      <c r="H108" s="87">
        <v>0</v>
      </c>
      <c r="I108" s="87">
        <v>0</v>
      </c>
    </row>
    <row r="109" spans="2:9" x14ac:dyDescent="0.25">
      <c r="B109" s="61"/>
      <c r="C109" s="82" t="s">
        <v>13</v>
      </c>
      <c r="D109" s="87">
        <v>0</v>
      </c>
      <c r="E109" s="87">
        <v>0</v>
      </c>
      <c r="F109" s="87">
        <v>0</v>
      </c>
      <c r="G109" s="87">
        <v>0</v>
      </c>
      <c r="H109" s="87">
        <v>0</v>
      </c>
      <c r="I109" s="87">
        <v>0</v>
      </c>
    </row>
    <row r="110" spans="2:9" x14ac:dyDescent="0.25">
      <c r="B110" s="61"/>
      <c r="C110" s="82" t="s">
        <v>12</v>
      </c>
      <c r="D110" s="87">
        <v>0</v>
      </c>
      <c r="E110" s="87">
        <v>0</v>
      </c>
      <c r="F110" s="87">
        <v>0</v>
      </c>
      <c r="G110" s="87">
        <v>0</v>
      </c>
      <c r="H110" s="87">
        <v>0</v>
      </c>
      <c r="I110" s="87">
        <v>0</v>
      </c>
    </row>
    <row r="111" spans="2:9" x14ac:dyDescent="0.25">
      <c r="B111" s="61"/>
      <c r="C111" s="82" t="s">
        <v>18</v>
      </c>
      <c r="D111" s="87">
        <v>70.392837858323205</v>
      </c>
      <c r="E111" s="87">
        <v>115.1465927945586</v>
      </c>
      <c r="F111" s="87">
        <v>160.36011418114052</v>
      </c>
      <c r="G111" s="87">
        <v>332.54825384663741</v>
      </c>
      <c r="H111" s="87">
        <v>554.51634034292795</v>
      </c>
      <c r="I111" s="87">
        <v>1249.698447598254</v>
      </c>
    </row>
    <row r="112" spans="2:9" x14ac:dyDescent="0.25">
      <c r="B112" s="61"/>
      <c r="C112" s="82" t="s">
        <v>20</v>
      </c>
      <c r="D112" s="87">
        <v>0</v>
      </c>
      <c r="E112" s="87">
        <v>0.51263189447978075</v>
      </c>
      <c r="F112" s="87">
        <v>-3.8487484296051164</v>
      </c>
      <c r="G112" s="87">
        <v>-3.8487484296051164</v>
      </c>
      <c r="H112" s="87">
        <v>189.60639271185983</v>
      </c>
      <c r="I112" s="87">
        <v>189.60639271185983</v>
      </c>
    </row>
    <row r="113" spans="2:9" x14ac:dyDescent="0.25">
      <c r="B113" s="61"/>
      <c r="C113" s="82" t="s">
        <v>19</v>
      </c>
      <c r="D113" s="87">
        <v>0</v>
      </c>
      <c r="E113" s="87">
        <v>0</v>
      </c>
      <c r="F113" s="87">
        <v>0</v>
      </c>
      <c r="G113" s="87">
        <v>0</v>
      </c>
      <c r="H113" s="87">
        <v>11.9102129607496</v>
      </c>
      <c r="I113" s="87">
        <v>0.58410239807509612</v>
      </c>
    </row>
    <row r="114" spans="2:9" x14ac:dyDescent="0.25">
      <c r="B114" s="61"/>
      <c r="C114" s="82" t="s">
        <v>30</v>
      </c>
      <c r="D114" s="87">
        <v>0</v>
      </c>
      <c r="E114" s="87">
        <v>15.0024306493077</v>
      </c>
      <c r="F114" s="87">
        <v>53.981390028747015</v>
      </c>
      <c r="G114" s="87">
        <v>53.981390028747015</v>
      </c>
      <c r="H114" s="87">
        <v>53.981390028747015</v>
      </c>
      <c r="I114" s="87">
        <v>53.981390028747015</v>
      </c>
    </row>
    <row r="115" spans="2:9" ht="15.75" thickBot="1" x14ac:dyDescent="0.3">
      <c r="B115" s="90"/>
      <c r="C115" s="53" t="s">
        <v>15</v>
      </c>
      <c r="D115" s="87">
        <v>0</v>
      </c>
      <c r="E115" s="87">
        <v>-0.26451968544927063</v>
      </c>
      <c r="F115" s="87">
        <v>31.364522532203416</v>
      </c>
      <c r="G115" s="87">
        <v>47.252935214026074</v>
      </c>
      <c r="H115" s="87">
        <v>47.943838381021791</v>
      </c>
      <c r="I115" s="87">
        <v>47.943838381021791</v>
      </c>
    </row>
    <row r="116" spans="2:9" x14ac:dyDescent="0.25">
      <c r="B116" s="30" t="s">
        <v>106</v>
      </c>
      <c r="C116" s="82" t="s">
        <v>16</v>
      </c>
      <c r="D116" s="140">
        <v>0</v>
      </c>
      <c r="E116" s="140">
        <v>0</v>
      </c>
      <c r="F116" s="140">
        <v>0</v>
      </c>
      <c r="G116" s="140">
        <v>0</v>
      </c>
      <c r="H116" s="140">
        <v>0</v>
      </c>
      <c r="I116" s="140">
        <v>0</v>
      </c>
    </row>
    <row r="117" spans="2:9" x14ac:dyDescent="0.25">
      <c r="B117" s="61"/>
      <c r="C117" s="82" t="s">
        <v>11</v>
      </c>
      <c r="D117" s="87">
        <v>0</v>
      </c>
      <c r="E117" s="87">
        <v>0.77779852815984896</v>
      </c>
      <c r="F117" s="87">
        <v>71.614490063141147</v>
      </c>
      <c r="G117" s="87">
        <v>70.068036350964974</v>
      </c>
      <c r="H117" s="87">
        <v>160.67148168277322</v>
      </c>
      <c r="I117" s="87">
        <v>160.63886712466552</v>
      </c>
    </row>
    <row r="118" spans="2:9" x14ac:dyDescent="0.25">
      <c r="B118" s="61"/>
      <c r="C118" s="82" t="s">
        <v>9</v>
      </c>
      <c r="D118" s="87">
        <v>0</v>
      </c>
      <c r="E118" s="87">
        <v>0</v>
      </c>
      <c r="F118" s="87">
        <v>0</v>
      </c>
      <c r="G118" s="87">
        <v>0</v>
      </c>
      <c r="H118" s="87">
        <v>0</v>
      </c>
      <c r="I118" s="87">
        <v>0</v>
      </c>
    </row>
    <row r="119" spans="2:9" x14ac:dyDescent="0.25">
      <c r="B119" s="61"/>
      <c r="C119" s="82" t="s">
        <v>10</v>
      </c>
      <c r="D119" s="87">
        <v>-22.895990464633996</v>
      </c>
      <c r="E119" s="87">
        <v>-22.895990464633996</v>
      </c>
      <c r="F119" s="87">
        <v>-22.895990464633996</v>
      </c>
      <c r="G119" s="87">
        <v>-22.895990464633996</v>
      </c>
      <c r="H119" s="87">
        <v>-22.895990464633996</v>
      </c>
      <c r="I119" s="87">
        <v>-22.895990464633996</v>
      </c>
    </row>
    <row r="120" spans="2:9" x14ac:dyDescent="0.25">
      <c r="B120" s="61"/>
      <c r="C120" s="82" t="s">
        <v>14</v>
      </c>
      <c r="D120" s="87">
        <v>0</v>
      </c>
      <c r="E120" s="87">
        <v>0</v>
      </c>
      <c r="F120" s="87">
        <v>0</v>
      </c>
      <c r="G120" s="87">
        <v>0</v>
      </c>
      <c r="H120" s="87">
        <v>0</v>
      </c>
      <c r="I120" s="87">
        <v>0</v>
      </c>
    </row>
    <row r="121" spans="2:9" x14ac:dyDescent="0.25">
      <c r="B121" s="61"/>
      <c r="C121" s="82" t="s">
        <v>13</v>
      </c>
      <c r="D121" s="87">
        <v>0</v>
      </c>
      <c r="E121" s="87">
        <v>0</v>
      </c>
      <c r="F121" s="87">
        <v>0</v>
      </c>
      <c r="G121" s="87">
        <v>0</v>
      </c>
      <c r="H121" s="87">
        <v>0</v>
      </c>
      <c r="I121" s="87">
        <v>0</v>
      </c>
    </row>
    <row r="122" spans="2:9" x14ac:dyDescent="0.25">
      <c r="B122" s="61"/>
      <c r="C122" s="82" t="s">
        <v>12</v>
      </c>
      <c r="D122" s="87">
        <v>0</v>
      </c>
      <c r="E122" s="87">
        <v>0</v>
      </c>
      <c r="F122" s="87">
        <v>0</v>
      </c>
      <c r="G122" s="87">
        <v>0</v>
      </c>
      <c r="H122" s="87">
        <v>0</v>
      </c>
      <c r="I122" s="87">
        <v>0</v>
      </c>
    </row>
    <row r="123" spans="2:9" x14ac:dyDescent="0.25">
      <c r="B123" s="61"/>
      <c r="C123" s="82" t="s">
        <v>18</v>
      </c>
      <c r="D123" s="87">
        <v>267.83182853710701</v>
      </c>
      <c r="E123" s="87">
        <v>359.87849848420251</v>
      </c>
      <c r="F123" s="87">
        <v>394.5718461186915</v>
      </c>
      <c r="G123" s="87">
        <v>629.61295153523872</v>
      </c>
      <c r="H123" s="87">
        <v>882.66217387982442</v>
      </c>
      <c r="I123" s="87">
        <v>1554.795284937999</v>
      </c>
    </row>
    <row r="124" spans="2:9" x14ac:dyDescent="0.25">
      <c r="B124" s="61"/>
      <c r="C124" s="82" t="s">
        <v>20</v>
      </c>
      <c r="D124" s="87">
        <v>0</v>
      </c>
      <c r="E124" s="87">
        <v>1.9341253164060888</v>
      </c>
      <c r="F124" s="87">
        <v>24.968881422370384</v>
      </c>
      <c r="G124" s="87">
        <v>25.139942207618926</v>
      </c>
      <c r="H124" s="87">
        <v>25.22048559788594</v>
      </c>
      <c r="I124" s="87">
        <v>25.358500413905848</v>
      </c>
    </row>
    <row r="125" spans="2:9" x14ac:dyDescent="0.25">
      <c r="B125" s="61"/>
      <c r="C125" s="82" t="s">
        <v>19</v>
      </c>
      <c r="D125" s="87">
        <v>0</v>
      </c>
      <c r="E125" s="87">
        <v>-3.3808305860030252E-2</v>
      </c>
      <c r="F125" s="87">
        <v>12.064661124719407</v>
      </c>
      <c r="G125" s="87">
        <v>-0.40529490884370034</v>
      </c>
      <c r="H125" s="87">
        <v>-34.750603262259688</v>
      </c>
      <c r="I125" s="87">
        <v>-40.519335446818218</v>
      </c>
    </row>
    <row r="126" spans="2:9" x14ac:dyDescent="0.25">
      <c r="B126" s="61"/>
      <c r="C126" s="82" t="s">
        <v>30</v>
      </c>
      <c r="D126" s="87">
        <v>0</v>
      </c>
      <c r="E126" s="87">
        <v>0</v>
      </c>
      <c r="F126" s="87">
        <v>43.771401042330581</v>
      </c>
      <c r="G126" s="87">
        <v>43.771401042330581</v>
      </c>
      <c r="H126" s="87">
        <v>43.771401042330581</v>
      </c>
      <c r="I126" s="87">
        <v>43.771401042330581</v>
      </c>
    </row>
    <row r="127" spans="2:9" ht="15.75" thickBot="1" x14ac:dyDescent="0.3">
      <c r="B127" s="90"/>
      <c r="C127" s="53" t="s">
        <v>15</v>
      </c>
      <c r="D127" s="118">
        <v>0</v>
      </c>
      <c r="E127" s="118">
        <v>-68.357723690016329</v>
      </c>
      <c r="F127" s="118">
        <v>-37.729771174174438</v>
      </c>
      <c r="G127" s="118">
        <v>-37.729771174174438</v>
      </c>
      <c r="H127" s="118">
        <v>248.20488343520898</v>
      </c>
      <c r="I127" s="118">
        <v>248.20488343520898</v>
      </c>
    </row>
    <row r="128" spans="2:9" x14ac:dyDescent="0.25">
      <c r="B128" s="30" t="s">
        <v>105</v>
      </c>
      <c r="C128" s="82" t="s">
        <v>16</v>
      </c>
      <c r="D128" s="87">
        <v>0</v>
      </c>
      <c r="E128" s="87">
        <v>0</v>
      </c>
      <c r="F128" s="87">
        <v>0</v>
      </c>
      <c r="G128" s="87">
        <v>0</v>
      </c>
      <c r="H128" s="87">
        <v>0</v>
      </c>
      <c r="I128" s="87">
        <v>0</v>
      </c>
    </row>
    <row r="129" spans="2:9" x14ac:dyDescent="0.25">
      <c r="B129" s="61"/>
      <c r="C129" s="82" t="s">
        <v>11</v>
      </c>
      <c r="D129" s="87">
        <v>4.2654600810010379E-4</v>
      </c>
      <c r="E129" s="87">
        <v>4.2654600810010379E-4</v>
      </c>
      <c r="F129" s="87">
        <v>104.68037957961269</v>
      </c>
      <c r="G129" s="87">
        <v>101.04774052797342</v>
      </c>
      <c r="H129" s="87">
        <v>168.3328117837836</v>
      </c>
      <c r="I129" s="87">
        <v>146.61926892881411</v>
      </c>
    </row>
    <row r="130" spans="2:9" x14ac:dyDescent="0.25">
      <c r="B130" s="61"/>
      <c r="C130" s="82" t="s">
        <v>9</v>
      </c>
      <c r="D130" s="87">
        <v>0</v>
      </c>
      <c r="E130" s="87">
        <v>0</v>
      </c>
      <c r="F130" s="87">
        <v>0</v>
      </c>
      <c r="G130" s="87">
        <v>0</v>
      </c>
      <c r="H130" s="87">
        <v>0</v>
      </c>
      <c r="I130" s="87">
        <v>0</v>
      </c>
    </row>
    <row r="131" spans="2:9" x14ac:dyDescent="0.25">
      <c r="B131" s="61"/>
      <c r="C131" s="82" t="s">
        <v>10</v>
      </c>
      <c r="D131" s="87">
        <v>0</v>
      </c>
      <c r="E131" s="87">
        <v>0</v>
      </c>
      <c r="F131" s="87">
        <v>0</v>
      </c>
      <c r="G131" s="87">
        <v>0</v>
      </c>
      <c r="H131" s="87">
        <v>-1.54684373682715E-2</v>
      </c>
      <c r="I131" s="87">
        <v>0</v>
      </c>
    </row>
    <row r="132" spans="2:9" x14ac:dyDescent="0.25">
      <c r="B132" s="61"/>
      <c r="C132" s="82" t="s">
        <v>14</v>
      </c>
      <c r="D132" s="87">
        <v>0</v>
      </c>
      <c r="E132" s="87">
        <v>0</v>
      </c>
      <c r="F132" s="87">
        <v>0</v>
      </c>
      <c r="G132" s="87">
        <v>0</v>
      </c>
      <c r="H132" s="87">
        <v>0</v>
      </c>
      <c r="I132" s="87">
        <v>0</v>
      </c>
    </row>
    <row r="133" spans="2:9" x14ac:dyDescent="0.25">
      <c r="B133" s="61"/>
      <c r="C133" s="82" t="s">
        <v>13</v>
      </c>
      <c r="D133" s="87">
        <v>0</v>
      </c>
      <c r="E133" s="87">
        <v>0</v>
      </c>
      <c r="F133" s="87">
        <v>0</v>
      </c>
      <c r="G133" s="87">
        <v>0</v>
      </c>
      <c r="H133" s="87">
        <v>0</v>
      </c>
      <c r="I133" s="87">
        <v>0</v>
      </c>
    </row>
    <row r="134" spans="2:9" x14ac:dyDescent="0.25">
      <c r="B134" s="61"/>
      <c r="C134" s="82" t="s">
        <v>12</v>
      </c>
      <c r="D134" s="87">
        <v>0</v>
      </c>
      <c r="E134" s="87">
        <v>0</v>
      </c>
      <c r="F134" s="87">
        <v>0</v>
      </c>
      <c r="G134" s="87">
        <v>0</v>
      </c>
      <c r="H134" s="87">
        <v>0</v>
      </c>
      <c r="I134" s="87">
        <v>0</v>
      </c>
    </row>
    <row r="135" spans="2:9" x14ac:dyDescent="0.25">
      <c r="B135" s="61"/>
      <c r="C135" s="82" t="s">
        <v>18</v>
      </c>
      <c r="D135" s="87">
        <v>82.52228419959259</v>
      </c>
      <c r="E135" s="87">
        <v>122.23876246621901</v>
      </c>
      <c r="F135" s="87">
        <v>134.97452699285961</v>
      </c>
      <c r="G135" s="87">
        <v>301.14868620738895</v>
      </c>
      <c r="H135" s="87">
        <v>512.51705277495807</v>
      </c>
      <c r="I135" s="87">
        <v>1140.4038876973816</v>
      </c>
    </row>
    <row r="136" spans="2:9" x14ac:dyDescent="0.25">
      <c r="B136" s="61"/>
      <c r="C136" s="82" t="s">
        <v>20</v>
      </c>
      <c r="D136" s="87">
        <v>0</v>
      </c>
      <c r="E136" s="87">
        <v>-0.59701887669244802</v>
      </c>
      <c r="F136" s="87">
        <v>22.455665263307409</v>
      </c>
      <c r="G136" s="87">
        <v>22.24782142355896</v>
      </c>
      <c r="H136" s="87">
        <v>22.471133700675679</v>
      </c>
      <c r="I136" s="87">
        <v>31.27047055775024</v>
      </c>
    </row>
    <row r="137" spans="2:9" x14ac:dyDescent="0.25">
      <c r="B137" s="61"/>
      <c r="C137" s="82" t="s">
        <v>19</v>
      </c>
      <c r="D137" s="87">
        <v>0</v>
      </c>
      <c r="E137" s="87">
        <v>0</v>
      </c>
      <c r="F137" s="87">
        <v>0</v>
      </c>
      <c r="G137" s="87">
        <v>0</v>
      </c>
      <c r="H137" s="87">
        <v>0</v>
      </c>
      <c r="I137" s="87">
        <v>7.5567975226919089</v>
      </c>
    </row>
    <row r="138" spans="2:9" x14ac:dyDescent="0.25">
      <c r="B138" s="61"/>
      <c r="C138" s="82" t="s">
        <v>30</v>
      </c>
      <c r="D138" s="87">
        <v>0</v>
      </c>
      <c r="E138" s="87">
        <v>0</v>
      </c>
      <c r="F138" s="87">
        <v>0</v>
      </c>
      <c r="G138" s="87">
        <v>0</v>
      </c>
      <c r="H138" s="87">
        <v>0</v>
      </c>
      <c r="I138" s="87">
        <v>0</v>
      </c>
    </row>
    <row r="139" spans="2:9" ht="15.75" thickBot="1" x14ac:dyDescent="0.3">
      <c r="B139" s="90"/>
      <c r="C139" s="53" t="s">
        <v>15</v>
      </c>
      <c r="D139" s="87">
        <v>0</v>
      </c>
      <c r="E139" s="87">
        <v>0</v>
      </c>
      <c r="F139" s="87">
        <v>0</v>
      </c>
      <c r="G139" s="87">
        <v>0</v>
      </c>
      <c r="H139" s="87">
        <v>0.19723884484400692</v>
      </c>
      <c r="I139" s="87">
        <v>0.19723884484400692</v>
      </c>
    </row>
    <row r="140" spans="2:9" x14ac:dyDescent="0.25">
      <c r="B140" s="30" t="s">
        <v>31</v>
      </c>
      <c r="C140" s="82" t="s">
        <v>16</v>
      </c>
      <c r="D140" s="140">
        <v>0</v>
      </c>
      <c r="E140" s="140">
        <v>0</v>
      </c>
      <c r="F140" s="140">
        <v>0</v>
      </c>
      <c r="G140" s="140">
        <v>0</v>
      </c>
      <c r="H140" s="140">
        <v>0</v>
      </c>
      <c r="I140" s="140">
        <v>0</v>
      </c>
    </row>
    <row r="141" spans="2:9" x14ac:dyDescent="0.25">
      <c r="B141" s="61"/>
      <c r="C141" s="82" t="s">
        <v>11</v>
      </c>
      <c r="D141" s="87">
        <v>0</v>
      </c>
      <c r="E141" s="87">
        <v>0</v>
      </c>
      <c r="F141" s="87">
        <v>54.050532259049241</v>
      </c>
      <c r="G141" s="87">
        <v>54.050532259049241</v>
      </c>
      <c r="H141" s="87">
        <v>68.96902544633906</v>
      </c>
      <c r="I141" s="87">
        <v>68.96902544633906</v>
      </c>
    </row>
    <row r="142" spans="2:9" x14ac:dyDescent="0.25">
      <c r="B142" s="61"/>
      <c r="C142" s="82" t="s">
        <v>9</v>
      </c>
      <c r="D142" s="87">
        <v>0</v>
      </c>
      <c r="E142" s="87">
        <v>0</v>
      </c>
      <c r="F142" s="87">
        <v>-2.1377128186887502</v>
      </c>
      <c r="G142" s="87">
        <v>-5.0803894143686197</v>
      </c>
      <c r="H142" s="87">
        <v>-8.644285514825409</v>
      </c>
      <c r="I142" s="87">
        <v>-179.95862424799662</v>
      </c>
    </row>
    <row r="143" spans="2:9" x14ac:dyDescent="0.25">
      <c r="B143" s="61"/>
      <c r="C143" s="82" t="s">
        <v>10</v>
      </c>
      <c r="D143" s="87">
        <v>-1.1052082365135103</v>
      </c>
      <c r="E143" s="87">
        <v>-1.6043396563421375</v>
      </c>
      <c r="F143" s="87">
        <v>-1.6043396563421375</v>
      </c>
      <c r="G143" s="87">
        <v>-1.6043396563421375</v>
      </c>
      <c r="H143" s="87">
        <v>-1.6043396563421375</v>
      </c>
      <c r="I143" s="87">
        <v>-1.6043396563421375</v>
      </c>
    </row>
    <row r="144" spans="2:9" x14ac:dyDescent="0.25">
      <c r="B144" s="61"/>
      <c r="C144" s="82" t="s">
        <v>14</v>
      </c>
      <c r="D144" s="87">
        <v>0</v>
      </c>
      <c r="E144" s="87">
        <v>0</v>
      </c>
      <c r="F144" s="87">
        <v>0</v>
      </c>
      <c r="G144" s="87">
        <v>0</v>
      </c>
      <c r="H144" s="87">
        <v>0</v>
      </c>
      <c r="I144" s="87">
        <v>0</v>
      </c>
    </row>
    <row r="145" spans="2:9" x14ac:dyDescent="0.25">
      <c r="B145" s="61"/>
      <c r="C145" s="82" t="s">
        <v>13</v>
      </c>
      <c r="D145" s="87">
        <v>0</v>
      </c>
      <c r="E145" s="87">
        <v>0</v>
      </c>
      <c r="F145" s="87">
        <v>0</v>
      </c>
      <c r="G145" s="87">
        <v>0</v>
      </c>
      <c r="H145" s="87">
        <v>0</v>
      </c>
      <c r="I145" s="87">
        <v>0</v>
      </c>
    </row>
    <row r="146" spans="2:9" x14ac:dyDescent="0.25">
      <c r="B146" s="61"/>
      <c r="C146" s="82" t="s">
        <v>12</v>
      </c>
      <c r="D146" s="87">
        <v>0</v>
      </c>
      <c r="E146" s="87">
        <v>0</v>
      </c>
      <c r="F146" s="87">
        <v>0</v>
      </c>
      <c r="G146" s="87">
        <v>0</v>
      </c>
      <c r="H146" s="87">
        <v>0</v>
      </c>
      <c r="I146" s="87">
        <v>0</v>
      </c>
    </row>
    <row r="147" spans="2:9" x14ac:dyDescent="0.25">
      <c r="B147" s="61"/>
      <c r="C147" s="82" t="s">
        <v>18</v>
      </c>
      <c r="D147" s="87">
        <v>32.820381348950804</v>
      </c>
      <c r="E147" s="87">
        <v>42.636423198854416</v>
      </c>
      <c r="F147" s="87">
        <v>47.104438021342112</v>
      </c>
      <c r="G147" s="87">
        <v>127.38647250775301</v>
      </c>
      <c r="H147" s="87">
        <v>230.87820779258209</v>
      </c>
      <c r="I147" s="87">
        <v>553.7811478806085</v>
      </c>
    </row>
    <row r="148" spans="2:9" x14ac:dyDescent="0.25">
      <c r="B148" s="61"/>
      <c r="C148" s="82" t="s">
        <v>20</v>
      </c>
      <c r="D148" s="87">
        <v>0</v>
      </c>
      <c r="E148" s="87">
        <v>-2.1149085642942211E-2</v>
      </c>
      <c r="F148" s="87">
        <v>0</v>
      </c>
      <c r="G148" s="87">
        <v>0</v>
      </c>
      <c r="H148" s="87">
        <v>0</v>
      </c>
      <c r="I148" s="87">
        <v>0</v>
      </c>
    </row>
    <row r="149" spans="2:9" x14ac:dyDescent="0.25">
      <c r="B149" s="61"/>
      <c r="C149" s="82" t="s">
        <v>19</v>
      </c>
      <c r="D149" s="87">
        <v>0</v>
      </c>
      <c r="E149" s="87">
        <v>0</v>
      </c>
      <c r="F149" s="87">
        <v>0</v>
      </c>
      <c r="G149" s="87">
        <v>0</v>
      </c>
      <c r="H149" s="87">
        <v>0</v>
      </c>
      <c r="I149" s="87">
        <v>0</v>
      </c>
    </row>
    <row r="150" spans="2:9" x14ac:dyDescent="0.25">
      <c r="B150" s="61"/>
      <c r="C150" s="82" t="s">
        <v>30</v>
      </c>
      <c r="D150" s="87">
        <v>0</v>
      </c>
      <c r="E150" s="87">
        <v>0</v>
      </c>
      <c r="F150" s="87">
        <v>0</v>
      </c>
      <c r="G150" s="87">
        <v>0</v>
      </c>
      <c r="H150" s="87">
        <v>0</v>
      </c>
      <c r="I150" s="87">
        <v>0</v>
      </c>
    </row>
    <row r="151" spans="2:9" ht="15.75" thickBot="1" x14ac:dyDescent="0.3">
      <c r="B151" s="90"/>
      <c r="C151" s="53" t="s">
        <v>15</v>
      </c>
      <c r="D151" s="118">
        <v>0</v>
      </c>
      <c r="E151" s="118">
        <v>0</v>
      </c>
      <c r="F151" s="118">
        <v>0</v>
      </c>
      <c r="G151" s="118">
        <v>0</v>
      </c>
      <c r="H151" s="118">
        <v>0</v>
      </c>
      <c r="I151" s="118">
        <v>0</v>
      </c>
    </row>
    <row r="152" spans="2:9" x14ac:dyDescent="0.25">
      <c r="B152" s="30" t="s">
        <v>35</v>
      </c>
      <c r="C152" s="82" t="s">
        <v>16</v>
      </c>
      <c r="D152" s="87">
        <v>0</v>
      </c>
      <c r="E152" s="87">
        <v>0</v>
      </c>
      <c r="F152" s="87">
        <v>0</v>
      </c>
      <c r="G152" s="87">
        <v>0</v>
      </c>
      <c r="H152" s="87">
        <v>0</v>
      </c>
      <c r="I152" s="87">
        <v>0</v>
      </c>
    </row>
    <row r="153" spans="2:9" x14ac:dyDescent="0.25">
      <c r="B153" s="61"/>
      <c r="C153" s="82" t="s">
        <v>11</v>
      </c>
      <c r="D153" s="87">
        <v>0</v>
      </c>
      <c r="E153" s="87">
        <v>0</v>
      </c>
      <c r="F153" s="87">
        <v>13.433018327576946</v>
      </c>
      <c r="G153" s="87">
        <v>13.433018327576946</v>
      </c>
      <c r="H153" s="87">
        <v>109.50048910600904</v>
      </c>
      <c r="I153" s="87">
        <v>85.669704964938433</v>
      </c>
    </row>
    <row r="154" spans="2:9" x14ac:dyDescent="0.25">
      <c r="B154" s="61"/>
      <c r="C154" s="82" t="s">
        <v>9</v>
      </c>
      <c r="D154" s="87">
        <v>0</v>
      </c>
      <c r="E154" s="87">
        <v>0</v>
      </c>
      <c r="F154" s="87">
        <v>0</v>
      </c>
      <c r="G154" s="87">
        <v>0</v>
      </c>
      <c r="H154" s="87">
        <v>0</v>
      </c>
      <c r="I154" s="87">
        <v>0</v>
      </c>
    </row>
    <row r="155" spans="2:9" x14ac:dyDescent="0.25">
      <c r="B155" s="61"/>
      <c r="C155" s="82" t="s">
        <v>10</v>
      </c>
      <c r="D155" s="87">
        <v>0</v>
      </c>
      <c r="E155" s="87">
        <v>0</v>
      </c>
      <c r="F155" s="87">
        <v>0</v>
      </c>
      <c r="G155" s="87">
        <v>0</v>
      </c>
      <c r="H155" s="87">
        <v>0</v>
      </c>
      <c r="I155" s="87">
        <v>0</v>
      </c>
    </row>
    <row r="156" spans="2:9" x14ac:dyDescent="0.25">
      <c r="B156" s="61"/>
      <c r="C156" s="82" t="s">
        <v>14</v>
      </c>
      <c r="D156" s="87">
        <v>0</v>
      </c>
      <c r="E156" s="87">
        <v>0</v>
      </c>
      <c r="F156" s="87">
        <v>0</v>
      </c>
      <c r="G156" s="87">
        <v>0</v>
      </c>
      <c r="H156" s="87">
        <v>0</v>
      </c>
      <c r="I156" s="87">
        <v>0</v>
      </c>
    </row>
    <row r="157" spans="2:9" x14ac:dyDescent="0.25">
      <c r="B157" s="61"/>
      <c r="C157" s="82" t="s">
        <v>13</v>
      </c>
      <c r="D157" s="87">
        <v>0</v>
      </c>
      <c r="E157" s="87">
        <v>0</v>
      </c>
      <c r="F157" s="87">
        <v>0</v>
      </c>
      <c r="G157" s="87">
        <v>0</v>
      </c>
      <c r="H157" s="87">
        <v>0</v>
      </c>
      <c r="I157" s="87">
        <v>0</v>
      </c>
    </row>
    <row r="158" spans="2:9" x14ac:dyDescent="0.25">
      <c r="B158" s="61"/>
      <c r="C158" s="82" t="s">
        <v>12</v>
      </c>
      <c r="D158" s="87">
        <v>0</v>
      </c>
      <c r="E158" s="87">
        <v>0</v>
      </c>
      <c r="F158" s="87">
        <v>0</v>
      </c>
      <c r="G158" s="87">
        <v>0</v>
      </c>
      <c r="H158" s="87">
        <v>0</v>
      </c>
      <c r="I158" s="87">
        <v>0</v>
      </c>
    </row>
    <row r="159" spans="2:9" x14ac:dyDescent="0.25">
      <c r="B159" s="61"/>
      <c r="C159" s="82" t="s">
        <v>18</v>
      </c>
      <c r="D159" s="87">
        <v>53.360526957997898</v>
      </c>
      <c r="E159" s="87">
        <v>61.007381230877101</v>
      </c>
      <c r="F159" s="87">
        <v>61.007381230877101</v>
      </c>
      <c r="G159" s="87">
        <v>163.51624108420123</v>
      </c>
      <c r="H159" s="87">
        <v>266.9778693464209</v>
      </c>
      <c r="I159" s="87">
        <v>536.87366877708632</v>
      </c>
    </row>
    <row r="160" spans="2:9" x14ac:dyDescent="0.25">
      <c r="B160" s="61"/>
      <c r="C160" s="82" t="s">
        <v>20</v>
      </c>
      <c r="D160" s="87">
        <v>0</v>
      </c>
      <c r="E160" s="87">
        <v>0.45121641787285</v>
      </c>
      <c r="F160" s="87">
        <v>-8.707578748438749E-2</v>
      </c>
      <c r="G160" s="87">
        <v>-8.707578748438749E-2</v>
      </c>
      <c r="H160" s="87">
        <v>-8.707578748438749E-2</v>
      </c>
      <c r="I160" s="87">
        <v>-8.707578748438749E-2</v>
      </c>
    </row>
    <row r="161" spans="2:9" x14ac:dyDescent="0.25">
      <c r="B161" s="61"/>
      <c r="C161" s="82" t="s">
        <v>19</v>
      </c>
      <c r="D161" s="87">
        <v>0</v>
      </c>
      <c r="E161" s="87">
        <v>0</v>
      </c>
      <c r="F161" s="87">
        <v>-9.8772348942206101</v>
      </c>
      <c r="G161" s="87">
        <v>3.0318587868578319</v>
      </c>
      <c r="H161" s="87">
        <v>27.068391509601643</v>
      </c>
      <c r="I161" s="87">
        <v>27.032237122780426</v>
      </c>
    </row>
    <row r="162" spans="2:9" x14ac:dyDescent="0.25">
      <c r="B162" s="61"/>
      <c r="C162" s="82" t="s">
        <v>30</v>
      </c>
      <c r="D162" s="87">
        <v>0</v>
      </c>
      <c r="E162" s="87">
        <v>0</v>
      </c>
      <c r="F162" s="87">
        <v>0</v>
      </c>
      <c r="G162" s="87">
        <v>0</v>
      </c>
      <c r="H162" s="87">
        <v>0</v>
      </c>
      <c r="I162" s="87">
        <v>0</v>
      </c>
    </row>
    <row r="163" spans="2:9" ht="15.75" thickBot="1" x14ac:dyDescent="0.3">
      <c r="B163" s="90"/>
      <c r="C163" s="53" t="s">
        <v>15</v>
      </c>
      <c r="D163" s="87">
        <v>0</v>
      </c>
      <c r="E163" s="87">
        <v>-92.317849398808022</v>
      </c>
      <c r="F163" s="87">
        <v>-92.317849398808022</v>
      </c>
      <c r="G163" s="87">
        <v>-92.317849398808022</v>
      </c>
      <c r="H163" s="87">
        <v>66.235136844660346</v>
      </c>
      <c r="I163" s="87">
        <v>66.235136844660346</v>
      </c>
    </row>
    <row r="164" spans="2:9" x14ac:dyDescent="0.25">
      <c r="D164" s="52"/>
      <c r="E164" s="52"/>
      <c r="F164" s="52"/>
      <c r="G164" s="52"/>
      <c r="H164" s="52"/>
      <c r="I164" s="52"/>
    </row>
    <row r="165" spans="2:9" x14ac:dyDescent="0.25">
      <c r="D165" s="83"/>
      <c r="E165" s="83"/>
      <c r="F165" s="83"/>
      <c r="G165" s="83"/>
      <c r="H165" s="83"/>
      <c r="I165" s="83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"/>
  <sheetViews>
    <sheetView zoomScale="85" zoomScaleNormal="85" workbookViewId="0">
      <pane xSplit="2" ySplit="6" topLeftCell="C7" activePane="bottomRight" state="frozen"/>
      <selection activeCell="A6" sqref="A6:XFD344"/>
      <selection pane="topRight" activeCell="A6" sqref="A6:XFD344"/>
      <selection pane="bottomLeft" activeCell="A6" sqref="A6:XFD344"/>
      <selection pane="bottomRight" activeCell="C7" sqref="C7"/>
    </sheetView>
  </sheetViews>
  <sheetFormatPr defaultColWidth="9.140625" defaultRowHeight="15" x14ac:dyDescent="0.25"/>
  <cols>
    <col min="1" max="1" width="5.140625" style="82" customWidth="1"/>
    <col min="2" max="2" width="38.28515625" style="82" bestFit="1" customWidth="1"/>
    <col min="3" max="3" width="25.5703125" style="82" bestFit="1" customWidth="1"/>
    <col min="4" max="9" width="9" style="82" customWidth="1"/>
    <col min="10" max="16384" width="9.140625" style="82"/>
  </cols>
  <sheetData>
    <row r="1" spans="2:9" thickBot="1" x14ac:dyDescent="0.35"/>
    <row r="2" spans="2:9" ht="18.600000000000001" thickBot="1" x14ac:dyDescent="0.35">
      <c r="B2" s="115" t="s">
        <v>108</v>
      </c>
      <c r="C2" s="116"/>
      <c r="D2" s="116"/>
      <c r="E2" s="116"/>
      <c r="F2" s="116"/>
      <c r="G2" s="116"/>
      <c r="H2" s="116"/>
      <c r="I2" s="116"/>
    </row>
    <row r="3" spans="2:9" ht="14.45" x14ac:dyDescent="0.3">
      <c r="B3" s="80" t="s">
        <v>114</v>
      </c>
    </row>
    <row r="4" spans="2:9" ht="14.45" x14ac:dyDescent="0.3">
      <c r="B4" s="79">
        <v>41715</v>
      </c>
    </row>
    <row r="5" spans="2:9" ht="14.45" x14ac:dyDescent="0.3">
      <c r="B5" s="79"/>
    </row>
    <row r="6" spans="2:9" thickBot="1" x14ac:dyDescent="0.35">
      <c r="B6" s="57"/>
      <c r="C6" s="89" t="s">
        <v>88</v>
      </c>
      <c r="D6" s="92">
        <v>2013</v>
      </c>
      <c r="E6" s="92">
        <v>2014</v>
      </c>
      <c r="F6" s="92">
        <v>2016</v>
      </c>
      <c r="G6" s="92">
        <v>2018</v>
      </c>
      <c r="H6" s="92">
        <v>2020</v>
      </c>
      <c r="I6" s="92">
        <v>2025</v>
      </c>
    </row>
    <row r="7" spans="2:9" thickBot="1" x14ac:dyDescent="0.35">
      <c r="B7" s="138" t="s">
        <v>72</v>
      </c>
      <c r="C7" s="139"/>
      <c r="D7" s="137">
        <v>-359.77371388516622</v>
      </c>
      <c r="E7" s="137">
        <v>-569.20145471341675</v>
      </c>
      <c r="F7" s="137">
        <v>-1100.6421664816444</v>
      </c>
      <c r="G7" s="137">
        <v>-1074.5950693220948</v>
      </c>
      <c r="H7" s="137">
        <v>6632.2364066414884</v>
      </c>
      <c r="I7" s="137">
        <v>8166.2414320701209</v>
      </c>
    </row>
    <row r="8" spans="2:9" ht="14.45" x14ac:dyDescent="0.3">
      <c r="D8" s="81"/>
      <c r="E8" s="81"/>
      <c r="F8" s="81"/>
      <c r="G8" s="81"/>
      <c r="H8" s="81"/>
      <c r="I8" s="81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8"/>
  <sheetViews>
    <sheetView zoomScale="85" zoomScaleNormal="85" workbookViewId="0">
      <pane xSplit="4" ySplit="6" topLeftCell="E7" activePane="bottomRight" state="frozen"/>
      <selection activeCell="B5" sqref="B5"/>
      <selection pane="topRight" activeCell="B5" sqref="B5"/>
      <selection pane="bottomLeft" activeCell="B5" sqref="B5"/>
      <selection pane="bottomRight" activeCell="B3" sqref="B3"/>
    </sheetView>
  </sheetViews>
  <sheetFormatPr defaultColWidth="9.140625" defaultRowHeight="15" x14ac:dyDescent="0.25"/>
  <cols>
    <col min="1" max="1" width="5.140625" style="82" customWidth="1"/>
    <col min="2" max="2" width="28.7109375" style="82" customWidth="1"/>
    <col min="3" max="3" width="28.7109375" style="82" bestFit="1" customWidth="1"/>
    <col min="4" max="10" width="8.85546875" style="82" customWidth="1"/>
    <col min="11" max="16384" width="9.140625" style="82"/>
  </cols>
  <sheetData>
    <row r="1" spans="2:10" ht="15.75" thickBot="1" x14ac:dyDescent="0.3"/>
    <row r="2" spans="2:10" ht="19.5" thickBot="1" x14ac:dyDescent="0.3">
      <c r="B2" s="166" t="s">
        <v>83</v>
      </c>
      <c r="C2" s="167"/>
      <c r="D2" s="167"/>
      <c r="E2" s="167"/>
      <c r="F2" s="167"/>
      <c r="G2" s="167"/>
      <c r="H2" s="167"/>
      <c r="I2" s="167"/>
      <c r="J2" s="167"/>
    </row>
    <row r="3" spans="2:10" x14ac:dyDescent="0.25">
      <c r="B3" s="80" t="s">
        <v>114</v>
      </c>
    </row>
    <row r="4" spans="2:10" x14ac:dyDescent="0.25">
      <c r="B4" s="79">
        <v>41715</v>
      </c>
      <c r="C4" s="56"/>
      <c r="D4" s="56"/>
      <c r="E4" s="56"/>
      <c r="F4" s="56"/>
      <c r="G4" s="56"/>
      <c r="H4" s="56"/>
      <c r="I4" s="56"/>
      <c r="J4" s="56"/>
    </row>
    <row r="6" spans="2:10" ht="15.75" thickBot="1" x14ac:dyDescent="0.3">
      <c r="B6" s="57"/>
      <c r="C6" s="57" t="s">
        <v>86</v>
      </c>
      <c r="D6" s="108" t="s">
        <v>81</v>
      </c>
      <c r="E6" s="57">
        <v>2013</v>
      </c>
      <c r="F6" s="57">
        <v>2014</v>
      </c>
      <c r="G6" s="57">
        <v>2016</v>
      </c>
      <c r="H6" s="57">
        <v>2018</v>
      </c>
      <c r="I6" s="57">
        <v>2020</v>
      </c>
      <c r="J6" s="57">
        <v>2025</v>
      </c>
    </row>
    <row r="7" spans="2:10" x14ac:dyDescent="0.25">
      <c r="B7" s="82" t="s">
        <v>72</v>
      </c>
      <c r="C7" s="82" t="s">
        <v>60</v>
      </c>
      <c r="D7" s="111">
        <v>0</v>
      </c>
      <c r="E7" s="106">
        <v>1.467605713</v>
      </c>
      <c r="F7" s="106">
        <v>0</v>
      </c>
      <c r="G7" s="106">
        <v>0</v>
      </c>
      <c r="H7" s="106">
        <v>0</v>
      </c>
      <c r="I7" s="106">
        <v>0.53429659299999999</v>
      </c>
      <c r="J7" s="106">
        <v>0</v>
      </c>
    </row>
    <row r="8" spans="2:10" x14ac:dyDescent="0.25">
      <c r="C8" s="82" t="s">
        <v>61</v>
      </c>
      <c r="D8" s="109">
        <v>0</v>
      </c>
      <c r="E8" s="37">
        <v>1.8157609015403473</v>
      </c>
      <c r="F8" s="37">
        <v>1.6890000000000001</v>
      </c>
      <c r="G8" s="37">
        <v>0</v>
      </c>
      <c r="H8" s="37">
        <v>0</v>
      </c>
      <c r="I8" s="37">
        <v>0</v>
      </c>
      <c r="J8" s="37">
        <v>0</v>
      </c>
    </row>
    <row r="9" spans="2:10" x14ac:dyDescent="0.25">
      <c r="C9" s="82" t="s">
        <v>49</v>
      </c>
      <c r="D9" s="109">
        <v>0</v>
      </c>
      <c r="E9" s="37">
        <v>28.625099983202247</v>
      </c>
      <c r="F9" s="37">
        <v>3.3705081159999994</v>
      </c>
      <c r="G9" s="37">
        <v>4.777735927674998</v>
      </c>
      <c r="H9" s="37">
        <v>0.58429132500000014</v>
      </c>
      <c r="I9" s="37">
        <v>1.348905</v>
      </c>
      <c r="J9" s="37">
        <v>0</v>
      </c>
    </row>
    <row r="10" spans="2:10" x14ac:dyDescent="0.25">
      <c r="C10" s="82" t="s">
        <v>47</v>
      </c>
      <c r="D10" s="109">
        <v>0</v>
      </c>
      <c r="E10" s="37">
        <v>0.57672712999999998</v>
      </c>
      <c r="F10" s="37">
        <v>1.1611123570000002</v>
      </c>
      <c r="G10" s="37">
        <v>0.109571429</v>
      </c>
      <c r="H10" s="37">
        <v>0</v>
      </c>
      <c r="I10" s="37">
        <v>0</v>
      </c>
      <c r="J10" s="37">
        <v>0</v>
      </c>
    </row>
    <row r="11" spans="2:10" x14ac:dyDescent="0.25">
      <c r="C11" s="82" t="s">
        <v>82</v>
      </c>
      <c r="D11" s="109"/>
      <c r="E11" s="37"/>
      <c r="F11" s="37"/>
      <c r="G11" s="37"/>
      <c r="H11" s="37"/>
      <c r="I11" s="37"/>
      <c r="J11" s="37"/>
    </row>
    <row r="12" spans="2:10" x14ac:dyDescent="0.25">
      <c r="C12" s="105" t="s">
        <v>48</v>
      </c>
      <c r="D12" s="109">
        <v>0</v>
      </c>
      <c r="E12" s="37">
        <v>3.5771974819999999</v>
      </c>
      <c r="F12" s="37">
        <v>2.9511437810000007</v>
      </c>
      <c r="G12" s="37">
        <v>0</v>
      </c>
      <c r="H12" s="37">
        <v>0</v>
      </c>
      <c r="I12" s="37">
        <v>0</v>
      </c>
      <c r="J12" s="37">
        <v>0</v>
      </c>
    </row>
    <row r="13" spans="2:10" ht="14.45" customHeight="1" x14ac:dyDescent="0.25">
      <c r="C13" s="105" t="s">
        <v>68</v>
      </c>
      <c r="D13" s="109">
        <v>0</v>
      </c>
      <c r="E13" s="37">
        <v>8.7043162679999995</v>
      </c>
      <c r="F13" s="37">
        <v>0.51139499999999993</v>
      </c>
      <c r="G13" s="37">
        <v>0.54341925000000002</v>
      </c>
      <c r="H13" s="37">
        <v>0</v>
      </c>
      <c r="I13" s="37">
        <v>0</v>
      </c>
      <c r="J13" s="37">
        <v>0</v>
      </c>
    </row>
    <row r="14" spans="2:10" ht="14.45" customHeight="1" x14ac:dyDescent="0.25">
      <c r="C14" s="82" t="s">
        <v>69</v>
      </c>
      <c r="D14" s="109">
        <v>0</v>
      </c>
      <c r="E14" s="37">
        <v>1.7412500000000001E-2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</row>
    <row r="15" spans="2:10" x14ac:dyDescent="0.25">
      <c r="B15" s="83"/>
      <c r="C15" s="83" t="s">
        <v>62</v>
      </c>
      <c r="D15" s="109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</row>
    <row r="16" spans="2:10" x14ac:dyDescent="0.25">
      <c r="B16" s="54"/>
      <c r="C16" s="88" t="s">
        <v>63</v>
      </c>
      <c r="D16" s="112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</row>
    <row r="17" spans="2:10" x14ac:dyDescent="0.25">
      <c r="B17" s="54"/>
      <c r="C17" s="88" t="s">
        <v>64</v>
      </c>
      <c r="D17" s="112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</row>
    <row r="18" spans="2:10" x14ac:dyDescent="0.25">
      <c r="B18" s="54"/>
      <c r="C18" s="88" t="s">
        <v>65</v>
      </c>
      <c r="D18" s="112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</row>
    <row r="19" spans="2:10" x14ac:dyDescent="0.25">
      <c r="B19" s="54"/>
      <c r="C19" s="88" t="s">
        <v>66</v>
      </c>
      <c r="D19" s="112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</row>
    <row r="20" spans="2:10" x14ac:dyDescent="0.25">
      <c r="B20" s="83"/>
      <c r="C20" s="83" t="s">
        <v>67</v>
      </c>
      <c r="D20" s="112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</row>
    <row r="21" spans="2:10" x14ac:dyDescent="0.25">
      <c r="B21" s="83"/>
      <c r="C21" s="83" t="s">
        <v>75</v>
      </c>
      <c r="D21" s="112">
        <v>0</v>
      </c>
      <c r="E21" s="87">
        <v>0</v>
      </c>
      <c r="F21" s="87">
        <v>0</v>
      </c>
      <c r="G21" s="87">
        <v>3.531299999999999E-2</v>
      </c>
      <c r="H21" s="87">
        <v>0</v>
      </c>
      <c r="I21" s="87">
        <v>0</v>
      </c>
      <c r="J21" s="87">
        <v>0</v>
      </c>
    </row>
    <row r="22" spans="2:10" x14ac:dyDescent="0.25">
      <c r="B22" s="83"/>
      <c r="C22" s="83" t="s">
        <v>76</v>
      </c>
      <c r="D22" s="112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</row>
    <row r="23" spans="2:10" ht="15.75" thickBot="1" x14ac:dyDescent="0.3">
      <c r="B23" s="53"/>
      <c r="C23" s="53" t="s">
        <v>46</v>
      </c>
      <c r="D23" s="109">
        <v>0</v>
      </c>
      <c r="E23" s="37">
        <v>0</v>
      </c>
      <c r="F23" s="37">
        <v>0</v>
      </c>
      <c r="G23" s="37">
        <v>0.67645706399999994</v>
      </c>
      <c r="H23" s="37">
        <v>0</v>
      </c>
      <c r="I23" s="37">
        <v>11.200917993000001</v>
      </c>
      <c r="J23" s="37">
        <v>0.11051610199999995</v>
      </c>
    </row>
    <row r="24" spans="2:10" x14ac:dyDescent="0.25">
      <c r="B24" s="82" t="s">
        <v>32</v>
      </c>
      <c r="C24" s="82" t="s">
        <v>60</v>
      </c>
      <c r="D24" s="113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</row>
    <row r="25" spans="2:10" x14ac:dyDescent="0.25">
      <c r="C25" s="82" t="s">
        <v>61</v>
      </c>
      <c r="D25" s="10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</row>
    <row r="26" spans="2:10" x14ac:dyDescent="0.25">
      <c r="C26" s="82" t="s">
        <v>49</v>
      </c>
      <c r="D26" s="104">
        <v>0</v>
      </c>
      <c r="E26" s="84">
        <v>0.40810549999999979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</row>
    <row r="27" spans="2:10" x14ac:dyDescent="0.25">
      <c r="C27" s="82" t="s">
        <v>47</v>
      </c>
      <c r="D27" s="10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</row>
    <row r="28" spans="2:10" x14ac:dyDescent="0.25">
      <c r="C28" s="82" t="s">
        <v>82</v>
      </c>
      <c r="D28" s="104"/>
      <c r="E28" s="84"/>
      <c r="F28" s="84"/>
      <c r="G28" s="84"/>
      <c r="H28" s="84"/>
      <c r="I28" s="84"/>
      <c r="J28" s="84"/>
    </row>
    <row r="29" spans="2:10" x14ac:dyDescent="0.25">
      <c r="C29" s="105" t="s">
        <v>48</v>
      </c>
      <c r="D29" s="104">
        <v>0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</row>
    <row r="30" spans="2:10" x14ac:dyDescent="0.25">
      <c r="C30" s="105" t="s">
        <v>68</v>
      </c>
      <c r="D30" s="10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</row>
    <row r="31" spans="2:10" x14ac:dyDescent="0.25">
      <c r="C31" s="82" t="s">
        <v>69</v>
      </c>
      <c r="D31" s="10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</row>
    <row r="32" spans="2:10" x14ac:dyDescent="0.25">
      <c r="B32" s="83"/>
      <c r="C32" s="83" t="s">
        <v>71</v>
      </c>
      <c r="D32" s="104">
        <v>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</row>
    <row r="33" spans="2:10" x14ac:dyDescent="0.25">
      <c r="B33" s="54"/>
      <c r="C33" s="88" t="s">
        <v>63</v>
      </c>
      <c r="D33" s="11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</row>
    <row r="34" spans="2:10" x14ac:dyDescent="0.25">
      <c r="B34" s="54"/>
      <c r="C34" s="88" t="s">
        <v>64</v>
      </c>
      <c r="D34" s="114">
        <v>0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</row>
    <row r="35" spans="2:10" x14ac:dyDescent="0.25">
      <c r="B35" s="54"/>
      <c r="C35" s="88" t="s">
        <v>65</v>
      </c>
      <c r="D35" s="11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</row>
    <row r="36" spans="2:10" x14ac:dyDescent="0.25">
      <c r="B36" s="54"/>
      <c r="C36" s="88" t="s">
        <v>66</v>
      </c>
      <c r="D36" s="11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</row>
    <row r="37" spans="2:10" x14ac:dyDescent="0.25">
      <c r="B37" s="83"/>
      <c r="C37" s="83" t="s">
        <v>67</v>
      </c>
      <c r="D37" s="114">
        <v>0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</row>
    <row r="38" spans="2:10" x14ac:dyDescent="0.25">
      <c r="B38" s="83"/>
      <c r="C38" s="83" t="s">
        <v>75</v>
      </c>
      <c r="D38" s="114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</row>
    <row r="39" spans="2:10" x14ac:dyDescent="0.25">
      <c r="B39" s="83"/>
      <c r="C39" s="83" t="s">
        <v>76</v>
      </c>
      <c r="D39" s="112">
        <v>0</v>
      </c>
      <c r="E39" s="87">
        <v>0</v>
      </c>
      <c r="F39" s="87">
        <v>0</v>
      </c>
      <c r="G39" s="87">
        <v>0</v>
      </c>
      <c r="H39" s="87">
        <v>0</v>
      </c>
      <c r="I39" s="87">
        <v>0</v>
      </c>
      <c r="J39" s="87">
        <v>0</v>
      </c>
    </row>
    <row r="40" spans="2:10" ht="15.75" thickBot="1" x14ac:dyDescent="0.3">
      <c r="B40" s="53"/>
      <c r="C40" s="53" t="s">
        <v>46</v>
      </c>
      <c r="D40" s="104">
        <v>0</v>
      </c>
      <c r="E40" s="84">
        <v>0</v>
      </c>
      <c r="F40" s="84">
        <v>0</v>
      </c>
      <c r="G40" s="84">
        <v>0</v>
      </c>
      <c r="H40" s="84">
        <v>0</v>
      </c>
      <c r="I40" s="84">
        <v>0</v>
      </c>
      <c r="J40" s="84">
        <v>0</v>
      </c>
    </row>
    <row r="41" spans="2:10" x14ac:dyDescent="0.25">
      <c r="B41" s="82" t="s">
        <v>34</v>
      </c>
      <c r="C41" s="82" t="s">
        <v>60</v>
      </c>
      <c r="D41" s="113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</row>
    <row r="42" spans="2:10" x14ac:dyDescent="0.25">
      <c r="C42" s="82" t="s">
        <v>61</v>
      </c>
      <c r="D42" s="104">
        <v>0</v>
      </c>
      <c r="E42" s="84">
        <v>0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</row>
    <row r="43" spans="2:10" x14ac:dyDescent="0.25">
      <c r="C43" s="82" t="s">
        <v>49</v>
      </c>
      <c r="D43" s="104">
        <v>0</v>
      </c>
      <c r="E43" s="84">
        <v>0.91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</row>
    <row r="44" spans="2:10" x14ac:dyDescent="0.25">
      <c r="C44" s="82" t="s">
        <v>47</v>
      </c>
      <c r="D44" s="104">
        <v>0</v>
      </c>
      <c r="E44" s="84">
        <v>0</v>
      </c>
      <c r="F44" s="84">
        <v>0</v>
      </c>
      <c r="G44" s="84">
        <v>0</v>
      </c>
      <c r="H44" s="84">
        <v>0</v>
      </c>
      <c r="I44" s="84">
        <v>0</v>
      </c>
      <c r="J44" s="84">
        <v>0</v>
      </c>
    </row>
    <row r="45" spans="2:10" x14ac:dyDescent="0.25">
      <c r="C45" s="82" t="s">
        <v>82</v>
      </c>
      <c r="D45" s="104">
        <v>0</v>
      </c>
      <c r="E45" s="84"/>
      <c r="F45" s="84"/>
      <c r="G45" s="84"/>
      <c r="H45" s="84"/>
      <c r="I45" s="84"/>
      <c r="J45" s="84"/>
    </row>
    <row r="46" spans="2:10" x14ac:dyDescent="0.25">
      <c r="C46" s="105" t="s">
        <v>48</v>
      </c>
      <c r="D46" s="104">
        <v>0</v>
      </c>
      <c r="E46" s="84">
        <v>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</row>
    <row r="47" spans="2:10" x14ac:dyDescent="0.25">
      <c r="C47" s="105" t="s">
        <v>68</v>
      </c>
      <c r="D47" s="104">
        <v>0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</row>
    <row r="48" spans="2:10" x14ac:dyDescent="0.25">
      <c r="C48" s="82" t="s">
        <v>69</v>
      </c>
      <c r="D48" s="104">
        <v>0</v>
      </c>
      <c r="E48" s="84">
        <v>0</v>
      </c>
      <c r="F48" s="84">
        <v>0</v>
      </c>
      <c r="G48" s="84">
        <v>0</v>
      </c>
      <c r="H48" s="84">
        <v>0</v>
      </c>
      <c r="I48" s="84">
        <v>0</v>
      </c>
      <c r="J48" s="84">
        <v>0</v>
      </c>
    </row>
    <row r="49" spans="2:10" x14ac:dyDescent="0.25">
      <c r="B49" s="83"/>
      <c r="C49" s="83" t="s">
        <v>71</v>
      </c>
      <c r="D49" s="104">
        <v>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</row>
    <row r="50" spans="2:10" x14ac:dyDescent="0.25">
      <c r="B50" s="54"/>
      <c r="C50" s="88" t="s">
        <v>63</v>
      </c>
      <c r="D50" s="11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</row>
    <row r="51" spans="2:10" x14ac:dyDescent="0.25">
      <c r="B51" s="54"/>
      <c r="C51" s="88" t="s">
        <v>64</v>
      </c>
      <c r="D51" s="11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</row>
    <row r="52" spans="2:10" x14ac:dyDescent="0.25">
      <c r="B52" s="54"/>
      <c r="C52" s="88" t="s">
        <v>65</v>
      </c>
      <c r="D52" s="11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</row>
    <row r="53" spans="2:10" x14ac:dyDescent="0.25">
      <c r="B53" s="54"/>
      <c r="C53" s="88" t="s">
        <v>66</v>
      </c>
      <c r="D53" s="114">
        <v>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</row>
    <row r="54" spans="2:10" x14ac:dyDescent="0.25">
      <c r="B54" s="83"/>
      <c r="C54" s="83" t="s">
        <v>67</v>
      </c>
      <c r="D54" s="114">
        <v>0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</row>
    <row r="55" spans="2:10" x14ac:dyDescent="0.25">
      <c r="B55" s="83"/>
      <c r="C55" s="83" t="s">
        <v>75</v>
      </c>
      <c r="D55" s="114">
        <v>0</v>
      </c>
      <c r="E55" s="64">
        <v>0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</row>
    <row r="56" spans="2:10" x14ac:dyDescent="0.25">
      <c r="B56" s="83"/>
      <c r="C56" s="83" t="s">
        <v>76</v>
      </c>
      <c r="D56" s="112">
        <v>0</v>
      </c>
      <c r="E56" s="87">
        <v>0</v>
      </c>
      <c r="F56" s="87">
        <v>0</v>
      </c>
      <c r="G56" s="87">
        <v>0</v>
      </c>
      <c r="H56" s="87">
        <v>0</v>
      </c>
      <c r="I56" s="87">
        <v>0</v>
      </c>
      <c r="J56" s="87">
        <v>0</v>
      </c>
    </row>
    <row r="57" spans="2:10" ht="15.75" thickBot="1" x14ac:dyDescent="0.3">
      <c r="B57" s="53"/>
      <c r="C57" s="53" t="s">
        <v>46</v>
      </c>
      <c r="D57" s="104">
        <v>0</v>
      </c>
      <c r="E57" s="84">
        <v>0</v>
      </c>
      <c r="F57" s="84">
        <v>0</v>
      </c>
      <c r="G57" s="84">
        <v>0</v>
      </c>
      <c r="H57" s="84">
        <v>0</v>
      </c>
      <c r="I57" s="84">
        <v>0</v>
      </c>
      <c r="J57" s="84">
        <v>0</v>
      </c>
    </row>
    <row r="58" spans="2:10" x14ac:dyDescent="0.25">
      <c r="B58" s="82" t="s">
        <v>33</v>
      </c>
      <c r="C58" s="82" t="s">
        <v>60</v>
      </c>
      <c r="D58" s="113">
        <v>0</v>
      </c>
      <c r="E58" s="55">
        <v>0.34198878300000002</v>
      </c>
      <c r="F58" s="55">
        <v>0</v>
      </c>
      <c r="G58" s="55">
        <v>0</v>
      </c>
      <c r="H58" s="55">
        <v>0</v>
      </c>
      <c r="I58" s="55">
        <v>0.53429659299999999</v>
      </c>
      <c r="J58" s="55">
        <v>0</v>
      </c>
    </row>
    <row r="59" spans="2:10" x14ac:dyDescent="0.25">
      <c r="C59" s="82" t="s">
        <v>61</v>
      </c>
      <c r="D59" s="104">
        <v>0</v>
      </c>
      <c r="E59" s="84">
        <v>0.44625356054034726</v>
      </c>
      <c r="F59" s="84">
        <v>0</v>
      </c>
      <c r="G59" s="84">
        <v>0</v>
      </c>
      <c r="H59" s="84">
        <v>0</v>
      </c>
      <c r="I59" s="84">
        <v>0</v>
      </c>
      <c r="J59" s="84">
        <v>0</v>
      </c>
    </row>
    <row r="60" spans="2:10" x14ac:dyDescent="0.25">
      <c r="C60" s="82" t="s">
        <v>49</v>
      </c>
      <c r="D60" s="104">
        <v>0</v>
      </c>
      <c r="E60" s="84">
        <v>5.3804640012022471</v>
      </c>
      <c r="F60" s="84">
        <v>0</v>
      </c>
      <c r="G60" s="84">
        <v>1.4541662509999975</v>
      </c>
      <c r="H60" s="84">
        <v>0</v>
      </c>
      <c r="I60" s="84">
        <v>0</v>
      </c>
      <c r="J60" s="84">
        <v>0</v>
      </c>
    </row>
    <row r="61" spans="2:10" x14ac:dyDescent="0.25">
      <c r="C61" s="82" t="s">
        <v>47</v>
      </c>
      <c r="D61" s="104">
        <v>0</v>
      </c>
      <c r="E61" s="84">
        <v>2.6471491E-2</v>
      </c>
      <c r="F61" s="84">
        <v>0</v>
      </c>
      <c r="G61" s="84">
        <v>0</v>
      </c>
      <c r="H61" s="84">
        <v>0</v>
      </c>
      <c r="I61" s="84">
        <v>0</v>
      </c>
      <c r="J61" s="84">
        <v>0</v>
      </c>
    </row>
    <row r="62" spans="2:10" x14ac:dyDescent="0.25">
      <c r="C62" s="82" t="s">
        <v>82</v>
      </c>
      <c r="D62" s="104">
        <v>0</v>
      </c>
      <c r="E62" s="84"/>
      <c r="F62" s="84"/>
      <c r="G62" s="84"/>
      <c r="H62" s="84"/>
      <c r="I62" s="84"/>
      <c r="J62" s="84"/>
    </row>
    <row r="63" spans="2:10" x14ac:dyDescent="0.25">
      <c r="C63" s="105" t="s">
        <v>48</v>
      </c>
      <c r="D63" s="104">
        <v>0</v>
      </c>
      <c r="E63" s="84">
        <v>2.7519004819999999</v>
      </c>
      <c r="F63" s="84">
        <v>2.9511437810000007</v>
      </c>
      <c r="G63" s="84">
        <v>0</v>
      </c>
      <c r="H63" s="84">
        <v>0</v>
      </c>
      <c r="I63" s="84">
        <v>0</v>
      </c>
      <c r="J63" s="84">
        <v>0</v>
      </c>
    </row>
    <row r="64" spans="2:10" x14ac:dyDescent="0.25">
      <c r="C64" s="105" t="s">
        <v>68</v>
      </c>
      <c r="D64" s="104">
        <v>0</v>
      </c>
      <c r="E64" s="84">
        <v>0</v>
      </c>
      <c r="F64" s="84">
        <v>0.51139499999999993</v>
      </c>
      <c r="G64" s="84">
        <v>0</v>
      </c>
      <c r="H64" s="84">
        <v>0</v>
      </c>
      <c r="I64" s="84">
        <v>0</v>
      </c>
      <c r="J64" s="84">
        <v>0</v>
      </c>
    </row>
    <row r="65" spans="2:10" x14ac:dyDescent="0.25">
      <c r="C65" s="82" t="s">
        <v>69</v>
      </c>
      <c r="D65" s="104">
        <v>0</v>
      </c>
      <c r="E65" s="84">
        <v>0</v>
      </c>
      <c r="F65" s="84">
        <v>0</v>
      </c>
      <c r="G65" s="84">
        <v>0</v>
      </c>
      <c r="H65" s="84">
        <v>0</v>
      </c>
      <c r="I65" s="84">
        <v>0</v>
      </c>
      <c r="J65" s="84">
        <v>0</v>
      </c>
    </row>
    <row r="66" spans="2:10" x14ac:dyDescent="0.25">
      <c r="B66" s="83"/>
      <c r="C66" s="83" t="s">
        <v>71</v>
      </c>
      <c r="D66" s="104">
        <v>0</v>
      </c>
      <c r="E66" s="84">
        <v>0</v>
      </c>
      <c r="F66" s="84">
        <v>0</v>
      </c>
      <c r="G66" s="84">
        <v>0</v>
      </c>
      <c r="H66" s="84">
        <v>0</v>
      </c>
      <c r="I66" s="84">
        <v>0</v>
      </c>
      <c r="J66" s="84">
        <v>0</v>
      </c>
    </row>
    <row r="67" spans="2:10" x14ac:dyDescent="0.25">
      <c r="B67" s="54"/>
      <c r="C67" s="88" t="s">
        <v>63</v>
      </c>
      <c r="D67" s="114">
        <v>0</v>
      </c>
      <c r="E67" s="64">
        <v>0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</row>
    <row r="68" spans="2:10" x14ac:dyDescent="0.25">
      <c r="B68" s="54"/>
      <c r="C68" s="88" t="s">
        <v>64</v>
      </c>
      <c r="D68" s="114">
        <v>0</v>
      </c>
      <c r="E68" s="64">
        <v>0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</row>
    <row r="69" spans="2:10" x14ac:dyDescent="0.25">
      <c r="B69" s="54"/>
      <c r="C69" s="88" t="s">
        <v>65</v>
      </c>
      <c r="D69" s="114">
        <v>0</v>
      </c>
      <c r="E69" s="64">
        <v>0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</row>
    <row r="70" spans="2:10" x14ac:dyDescent="0.25">
      <c r="B70" s="54"/>
      <c r="C70" s="88" t="s">
        <v>66</v>
      </c>
      <c r="D70" s="114">
        <v>0</v>
      </c>
      <c r="E70" s="64">
        <v>0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</row>
    <row r="71" spans="2:10" x14ac:dyDescent="0.25">
      <c r="B71" s="83"/>
      <c r="C71" s="83" t="s">
        <v>67</v>
      </c>
      <c r="D71" s="114">
        <v>0</v>
      </c>
      <c r="E71" s="64">
        <v>0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</row>
    <row r="72" spans="2:10" x14ac:dyDescent="0.25">
      <c r="B72" s="83"/>
      <c r="C72" s="83" t="s">
        <v>75</v>
      </c>
      <c r="D72" s="114">
        <v>0</v>
      </c>
      <c r="E72" s="64">
        <v>0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</row>
    <row r="73" spans="2:10" x14ac:dyDescent="0.25">
      <c r="B73" s="83"/>
      <c r="C73" s="83" t="s">
        <v>76</v>
      </c>
      <c r="D73" s="112">
        <v>0</v>
      </c>
      <c r="E73" s="87">
        <v>0</v>
      </c>
      <c r="F73" s="87">
        <v>0</v>
      </c>
      <c r="G73" s="87">
        <v>0</v>
      </c>
      <c r="H73" s="87">
        <v>0</v>
      </c>
      <c r="I73" s="87">
        <v>0</v>
      </c>
      <c r="J73" s="87">
        <v>0</v>
      </c>
    </row>
    <row r="74" spans="2:10" ht="15.75" thickBot="1" x14ac:dyDescent="0.3">
      <c r="B74" s="53"/>
      <c r="C74" s="53" t="s">
        <v>46</v>
      </c>
      <c r="D74" s="104">
        <v>0</v>
      </c>
      <c r="E74" s="84">
        <v>0</v>
      </c>
      <c r="F74" s="84">
        <v>0</v>
      </c>
      <c r="G74" s="84">
        <v>0</v>
      </c>
      <c r="H74" s="84">
        <v>0</v>
      </c>
      <c r="I74" s="84">
        <v>0.73837439100000002</v>
      </c>
      <c r="J74" s="84">
        <v>0.11051610199999995</v>
      </c>
    </row>
    <row r="75" spans="2:10" x14ac:dyDescent="0.25">
      <c r="B75" s="82" t="s">
        <v>104</v>
      </c>
      <c r="C75" s="82" t="s">
        <v>60</v>
      </c>
      <c r="D75" s="145">
        <v>0</v>
      </c>
      <c r="E75" s="146">
        <v>0</v>
      </c>
      <c r="F75" s="146">
        <v>0</v>
      </c>
      <c r="G75" s="146">
        <v>0</v>
      </c>
      <c r="H75" s="146">
        <v>0</v>
      </c>
      <c r="I75" s="146">
        <v>0</v>
      </c>
      <c r="J75" s="146">
        <v>0</v>
      </c>
    </row>
    <row r="76" spans="2:10" x14ac:dyDescent="0.25">
      <c r="C76" s="82" t="s">
        <v>61</v>
      </c>
      <c r="D76" s="104">
        <v>0</v>
      </c>
      <c r="E76" s="84">
        <v>0</v>
      </c>
      <c r="F76" s="84">
        <v>0</v>
      </c>
      <c r="G76" s="84">
        <v>0</v>
      </c>
      <c r="H76" s="84">
        <v>0</v>
      </c>
      <c r="I76" s="84">
        <v>0</v>
      </c>
      <c r="J76" s="84">
        <v>0</v>
      </c>
    </row>
    <row r="77" spans="2:10" x14ac:dyDescent="0.25">
      <c r="C77" s="82" t="s">
        <v>49</v>
      </c>
      <c r="D77" s="104">
        <v>0</v>
      </c>
      <c r="E77" s="84">
        <v>6.7757836750000004</v>
      </c>
      <c r="F77" s="84">
        <v>0</v>
      </c>
      <c r="G77" s="84">
        <v>0</v>
      </c>
      <c r="H77" s="84">
        <v>0</v>
      </c>
      <c r="I77" s="84">
        <v>0</v>
      </c>
      <c r="J77" s="84">
        <v>0</v>
      </c>
    </row>
    <row r="78" spans="2:10" x14ac:dyDescent="0.25">
      <c r="C78" s="82" t="s">
        <v>47</v>
      </c>
      <c r="D78" s="104">
        <v>0</v>
      </c>
      <c r="E78" s="84">
        <v>0</v>
      </c>
      <c r="F78" s="84">
        <v>1.1530965000000002</v>
      </c>
      <c r="G78" s="84">
        <v>0</v>
      </c>
      <c r="H78" s="84">
        <v>0</v>
      </c>
      <c r="I78" s="84">
        <v>0</v>
      </c>
      <c r="J78" s="84">
        <v>0</v>
      </c>
    </row>
    <row r="79" spans="2:10" x14ac:dyDescent="0.25">
      <c r="C79" s="82" t="s">
        <v>82</v>
      </c>
      <c r="D79" s="104">
        <v>0</v>
      </c>
      <c r="E79" s="84">
        <v>0</v>
      </c>
      <c r="F79" s="84">
        <v>0</v>
      </c>
      <c r="G79" s="84">
        <v>0</v>
      </c>
      <c r="H79" s="84">
        <v>0</v>
      </c>
      <c r="I79" s="84">
        <v>0</v>
      </c>
      <c r="J79" s="84">
        <v>0</v>
      </c>
    </row>
    <row r="80" spans="2:10" x14ac:dyDescent="0.25">
      <c r="C80" s="105" t="s">
        <v>48</v>
      </c>
      <c r="D80" s="104">
        <v>0</v>
      </c>
      <c r="E80" s="84">
        <v>0</v>
      </c>
      <c r="F80" s="84">
        <v>0</v>
      </c>
      <c r="G80" s="84">
        <v>0</v>
      </c>
      <c r="H80" s="84">
        <v>0</v>
      </c>
      <c r="I80" s="84">
        <v>0</v>
      </c>
      <c r="J80" s="84">
        <v>0</v>
      </c>
    </row>
    <row r="81" spans="2:10" x14ac:dyDescent="0.25">
      <c r="C81" s="105" t="s">
        <v>68</v>
      </c>
      <c r="D81" s="104">
        <v>0</v>
      </c>
      <c r="E81" s="84">
        <v>1.6118475299999999</v>
      </c>
      <c r="F81" s="84">
        <v>0</v>
      </c>
      <c r="G81" s="84">
        <v>0</v>
      </c>
      <c r="H81" s="84">
        <v>0</v>
      </c>
      <c r="I81" s="84">
        <v>0</v>
      </c>
      <c r="J81" s="84">
        <v>0</v>
      </c>
    </row>
    <row r="82" spans="2:10" x14ac:dyDescent="0.25">
      <c r="C82" s="82" t="s">
        <v>69</v>
      </c>
      <c r="D82" s="104">
        <v>0</v>
      </c>
      <c r="E82" s="84">
        <v>0</v>
      </c>
      <c r="F82" s="84">
        <v>0</v>
      </c>
      <c r="G82" s="84">
        <v>0</v>
      </c>
      <c r="H82" s="84">
        <v>0</v>
      </c>
      <c r="I82" s="84">
        <v>0</v>
      </c>
      <c r="J82" s="84">
        <v>0</v>
      </c>
    </row>
    <row r="83" spans="2:10" x14ac:dyDescent="0.25">
      <c r="B83" s="83"/>
      <c r="C83" s="83" t="s">
        <v>71</v>
      </c>
      <c r="D83" s="104">
        <v>0</v>
      </c>
      <c r="E83" s="84">
        <v>0</v>
      </c>
      <c r="F83" s="84">
        <v>0</v>
      </c>
      <c r="G83" s="84">
        <v>0</v>
      </c>
      <c r="H83" s="84">
        <v>0</v>
      </c>
      <c r="I83" s="84">
        <v>0</v>
      </c>
      <c r="J83" s="84">
        <v>0</v>
      </c>
    </row>
    <row r="84" spans="2:10" x14ac:dyDescent="0.25">
      <c r="B84" s="54"/>
      <c r="C84" s="88" t="s">
        <v>63</v>
      </c>
      <c r="D84" s="104">
        <v>0</v>
      </c>
      <c r="E84" s="84">
        <v>0</v>
      </c>
      <c r="F84" s="84">
        <v>0</v>
      </c>
      <c r="G84" s="84">
        <v>0</v>
      </c>
      <c r="H84" s="84">
        <v>0</v>
      </c>
      <c r="I84" s="84">
        <v>0</v>
      </c>
      <c r="J84" s="84">
        <v>0</v>
      </c>
    </row>
    <row r="85" spans="2:10" x14ac:dyDescent="0.25">
      <c r="B85" s="54"/>
      <c r="C85" s="88" t="s">
        <v>64</v>
      </c>
      <c r="D85" s="104">
        <v>0</v>
      </c>
      <c r="E85" s="84">
        <v>0</v>
      </c>
      <c r="F85" s="84">
        <v>0</v>
      </c>
      <c r="G85" s="84">
        <v>0</v>
      </c>
      <c r="H85" s="84">
        <v>0</v>
      </c>
      <c r="I85" s="84">
        <v>0</v>
      </c>
      <c r="J85" s="84">
        <v>0</v>
      </c>
    </row>
    <row r="86" spans="2:10" x14ac:dyDescent="0.25">
      <c r="B86" s="54"/>
      <c r="C86" s="88" t="s">
        <v>65</v>
      </c>
      <c r="D86" s="104">
        <v>0</v>
      </c>
      <c r="E86" s="84">
        <v>0</v>
      </c>
      <c r="F86" s="84">
        <v>0</v>
      </c>
      <c r="G86" s="84">
        <v>0</v>
      </c>
      <c r="H86" s="84">
        <v>0</v>
      </c>
      <c r="I86" s="84">
        <v>0</v>
      </c>
      <c r="J86" s="84">
        <v>0</v>
      </c>
    </row>
    <row r="87" spans="2:10" x14ac:dyDescent="0.25">
      <c r="B87" s="54"/>
      <c r="C87" s="88" t="s">
        <v>66</v>
      </c>
      <c r="D87" s="104">
        <v>0</v>
      </c>
      <c r="E87" s="84">
        <v>0</v>
      </c>
      <c r="F87" s="84">
        <v>0</v>
      </c>
      <c r="G87" s="84">
        <v>0</v>
      </c>
      <c r="H87" s="84">
        <v>0</v>
      </c>
      <c r="I87" s="84">
        <v>0</v>
      </c>
      <c r="J87" s="84">
        <v>0</v>
      </c>
    </row>
    <row r="88" spans="2:10" x14ac:dyDescent="0.25">
      <c r="B88" s="83"/>
      <c r="C88" s="83" t="s">
        <v>67</v>
      </c>
      <c r="D88" s="104">
        <v>0</v>
      </c>
      <c r="E88" s="84">
        <v>0</v>
      </c>
      <c r="F88" s="84">
        <v>0</v>
      </c>
      <c r="G88" s="84">
        <v>0</v>
      </c>
      <c r="H88" s="84">
        <v>0</v>
      </c>
      <c r="I88" s="84">
        <v>0</v>
      </c>
      <c r="J88" s="84">
        <v>0</v>
      </c>
    </row>
    <row r="89" spans="2:10" x14ac:dyDescent="0.25">
      <c r="B89" s="83"/>
      <c r="C89" s="83" t="s">
        <v>75</v>
      </c>
      <c r="D89" s="104">
        <v>0</v>
      </c>
      <c r="E89" s="84">
        <v>0</v>
      </c>
      <c r="F89" s="84">
        <v>0</v>
      </c>
      <c r="G89" s="84">
        <v>6.5129999999999997E-3</v>
      </c>
      <c r="H89" s="84">
        <v>0</v>
      </c>
      <c r="I89" s="84">
        <v>0</v>
      </c>
      <c r="J89" s="84">
        <v>0</v>
      </c>
    </row>
    <row r="90" spans="2:10" x14ac:dyDescent="0.25">
      <c r="B90" s="83"/>
      <c r="C90" s="83" t="s">
        <v>76</v>
      </c>
      <c r="D90" s="104">
        <v>0</v>
      </c>
      <c r="E90" s="84">
        <v>0</v>
      </c>
      <c r="F90" s="84">
        <v>0</v>
      </c>
      <c r="G90" s="84">
        <v>0</v>
      </c>
      <c r="H90" s="84">
        <v>0</v>
      </c>
      <c r="I90" s="84">
        <v>0</v>
      </c>
      <c r="J90" s="84">
        <v>0</v>
      </c>
    </row>
    <row r="91" spans="2:10" ht="15.75" thickBot="1" x14ac:dyDescent="0.3">
      <c r="B91" s="53"/>
      <c r="C91" s="53" t="s">
        <v>46</v>
      </c>
      <c r="D91" s="104">
        <v>0</v>
      </c>
      <c r="E91" s="84">
        <v>0</v>
      </c>
      <c r="F91" s="84">
        <v>0</v>
      </c>
      <c r="G91" s="84">
        <v>0.67645706399999994</v>
      </c>
      <c r="H91" s="84">
        <v>0</v>
      </c>
      <c r="I91" s="84">
        <v>0.41112713400000012</v>
      </c>
      <c r="J91" s="84">
        <v>0</v>
      </c>
    </row>
    <row r="92" spans="2:10" x14ac:dyDescent="0.25">
      <c r="B92" s="82" t="s">
        <v>36</v>
      </c>
      <c r="C92" s="82" t="s">
        <v>60</v>
      </c>
      <c r="D92" s="113">
        <v>0</v>
      </c>
      <c r="E92" s="55">
        <v>0.41789104500000002</v>
      </c>
      <c r="F92" s="55">
        <v>0</v>
      </c>
      <c r="G92" s="55">
        <v>0</v>
      </c>
      <c r="H92" s="55">
        <v>0</v>
      </c>
      <c r="I92" s="55">
        <v>0</v>
      </c>
      <c r="J92" s="55">
        <v>0</v>
      </c>
    </row>
    <row r="93" spans="2:10" x14ac:dyDescent="0.25">
      <c r="C93" s="82" t="s">
        <v>61</v>
      </c>
      <c r="D93" s="104">
        <v>0</v>
      </c>
      <c r="E93" s="84">
        <v>0</v>
      </c>
      <c r="F93" s="84">
        <v>0</v>
      </c>
      <c r="G93" s="84">
        <v>0</v>
      </c>
      <c r="H93" s="84">
        <v>0</v>
      </c>
      <c r="I93" s="84">
        <v>0</v>
      </c>
      <c r="J93" s="84">
        <v>0</v>
      </c>
    </row>
    <row r="94" spans="2:10" x14ac:dyDescent="0.25">
      <c r="C94" s="82" t="s">
        <v>49</v>
      </c>
      <c r="D94" s="104">
        <v>0</v>
      </c>
      <c r="E94" s="84">
        <v>0</v>
      </c>
      <c r="F94" s="84">
        <v>0</v>
      </c>
      <c r="G94" s="84">
        <v>0</v>
      </c>
      <c r="H94" s="84">
        <v>0</v>
      </c>
      <c r="I94" s="84">
        <v>1.1489050000000001</v>
      </c>
      <c r="J94" s="84">
        <v>0</v>
      </c>
    </row>
    <row r="95" spans="2:10" x14ac:dyDescent="0.25">
      <c r="C95" s="82" t="s">
        <v>47</v>
      </c>
      <c r="D95" s="104">
        <v>0</v>
      </c>
      <c r="E95" s="84">
        <v>0</v>
      </c>
      <c r="F95" s="84">
        <v>0</v>
      </c>
      <c r="G95" s="84">
        <v>0</v>
      </c>
      <c r="H95" s="84">
        <v>0</v>
      </c>
      <c r="I95" s="84">
        <v>0</v>
      </c>
      <c r="J95" s="84">
        <v>0</v>
      </c>
    </row>
    <row r="96" spans="2:10" x14ac:dyDescent="0.25">
      <c r="C96" s="82" t="s">
        <v>82</v>
      </c>
      <c r="D96" s="104">
        <v>0</v>
      </c>
      <c r="E96" s="84"/>
      <c r="F96" s="84"/>
      <c r="G96" s="84"/>
      <c r="H96" s="84"/>
      <c r="I96" s="84"/>
      <c r="J96" s="84"/>
    </row>
    <row r="97" spans="2:10" x14ac:dyDescent="0.25">
      <c r="C97" s="105" t="s">
        <v>48</v>
      </c>
      <c r="D97" s="104">
        <v>0</v>
      </c>
      <c r="E97" s="84">
        <v>0</v>
      </c>
      <c r="F97" s="84">
        <v>0</v>
      </c>
      <c r="G97" s="84">
        <v>0</v>
      </c>
      <c r="H97" s="84">
        <v>0</v>
      </c>
      <c r="I97" s="84">
        <v>0</v>
      </c>
      <c r="J97" s="84">
        <v>0</v>
      </c>
    </row>
    <row r="98" spans="2:10" x14ac:dyDescent="0.25">
      <c r="C98" s="105" t="s">
        <v>68</v>
      </c>
      <c r="D98" s="104">
        <v>0</v>
      </c>
      <c r="E98" s="84">
        <v>0.22230787499999999</v>
      </c>
      <c r="F98" s="84">
        <v>0</v>
      </c>
      <c r="G98" s="84">
        <v>0</v>
      </c>
      <c r="H98" s="84">
        <v>0</v>
      </c>
      <c r="I98" s="84">
        <v>0</v>
      </c>
      <c r="J98" s="84">
        <v>0</v>
      </c>
    </row>
    <row r="99" spans="2:10" x14ac:dyDescent="0.25">
      <c r="C99" s="82" t="s">
        <v>69</v>
      </c>
      <c r="D99" s="104">
        <v>0</v>
      </c>
      <c r="E99" s="84">
        <v>0</v>
      </c>
      <c r="F99" s="84">
        <v>0</v>
      </c>
      <c r="G99" s="84">
        <v>0</v>
      </c>
      <c r="H99" s="84">
        <v>0</v>
      </c>
      <c r="I99" s="84">
        <v>0</v>
      </c>
      <c r="J99" s="84">
        <v>0</v>
      </c>
    </row>
    <row r="100" spans="2:10" x14ac:dyDescent="0.25">
      <c r="B100" s="83"/>
      <c r="C100" s="83" t="s">
        <v>71</v>
      </c>
      <c r="D100" s="104">
        <v>0</v>
      </c>
      <c r="E100" s="84">
        <v>0</v>
      </c>
      <c r="F100" s="84">
        <v>0</v>
      </c>
      <c r="G100" s="84">
        <v>0</v>
      </c>
      <c r="H100" s="84">
        <v>0</v>
      </c>
      <c r="I100" s="84">
        <v>0</v>
      </c>
      <c r="J100" s="84">
        <v>0</v>
      </c>
    </row>
    <row r="101" spans="2:10" x14ac:dyDescent="0.25">
      <c r="B101" s="54"/>
      <c r="C101" s="88" t="s">
        <v>63</v>
      </c>
      <c r="D101" s="114">
        <v>0</v>
      </c>
      <c r="E101" s="64">
        <v>0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</row>
    <row r="102" spans="2:10" x14ac:dyDescent="0.25">
      <c r="B102" s="54"/>
      <c r="C102" s="88" t="s">
        <v>64</v>
      </c>
      <c r="D102" s="114">
        <v>0</v>
      </c>
      <c r="E102" s="64">
        <v>0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</row>
    <row r="103" spans="2:10" x14ac:dyDescent="0.25">
      <c r="B103" s="54"/>
      <c r="C103" s="88" t="s">
        <v>65</v>
      </c>
      <c r="D103" s="114">
        <v>0</v>
      </c>
      <c r="E103" s="64">
        <v>0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</row>
    <row r="104" spans="2:10" x14ac:dyDescent="0.25">
      <c r="B104" s="54"/>
      <c r="C104" s="88" t="s">
        <v>66</v>
      </c>
      <c r="D104" s="114">
        <v>0</v>
      </c>
      <c r="E104" s="64">
        <v>0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</row>
    <row r="105" spans="2:10" x14ac:dyDescent="0.25">
      <c r="B105" s="83"/>
      <c r="C105" s="83" t="s">
        <v>67</v>
      </c>
      <c r="D105" s="114">
        <v>0</v>
      </c>
      <c r="E105" s="64">
        <v>0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</row>
    <row r="106" spans="2:10" x14ac:dyDescent="0.25">
      <c r="B106" s="83"/>
      <c r="C106" s="83" t="s">
        <v>75</v>
      </c>
      <c r="D106" s="114">
        <v>0</v>
      </c>
      <c r="E106" s="64">
        <v>0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</row>
    <row r="107" spans="2:10" x14ac:dyDescent="0.25">
      <c r="B107" s="83"/>
      <c r="C107" s="83" t="s">
        <v>76</v>
      </c>
      <c r="D107" s="112">
        <v>0</v>
      </c>
      <c r="E107" s="87">
        <v>0</v>
      </c>
      <c r="F107" s="87">
        <v>0</v>
      </c>
      <c r="G107" s="87">
        <v>0</v>
      </c>
      <c r="H107" s="87">
        <v>0</v>
      </c>
      <c r="I107" s="87">
        <v>0</v>
      </c>
      <c r="J107" s="87">
        <v>0</v>
      </c>
    </row>
    <row r="108" spans="2:10" ht="15.75" thickBot="1" x14ac:dyDescent="0.3">
      <c r="B108" s="53"/>
      <c r="C108" s="53" t="s">
        <v>46</v>
      </c>
      <c r="D108" s="104">
        <v>0</v>
      </c>
      <c r="E108" s="84">
        <v>0</v>
      </c>
      <c r="F108" s="84">
        <v>0</v>
      </c>
      <c r="G108" s="84">
        <v>0</v>
      </c>
      <c r="H108" s="84">
        <v>0</v>
      </c>
      <c r="I108" s="84">
        <v>0.51662934199999999</v>
      </c>
      <c r="J108" s="84">
        <v>0</v>
      </c>
    </row>
    <row r="109" spans="2:10" x14ac:dyDescent="0.25">
      <c r="B109" s="82" t="s">
        <v>37</v>
      </c>
      <c r="C109" s="82" t="s">
        <v>60</v>
      </c>
      <c r="D109" s="113">
        <v>0</v>
      </c>
      <c r="E109" s="55">
        <v>0</v>
      </c>
      <c r="F109" s="55">
        <v>0</v>
      </c>
      <c r="G109" s="55">
        <v>0</v>
      </c>
      <c r="H109" s="55">
        <v>0</v>
      </c>
      <c r="I109" s="55">
        <v>0</v>
      </c>
      <c r="J109" s="55">
        <v>0</v>
      </c>
    </row>
    <row r="110" spans="2:10" x14ac:dyDescent="0.25">
      <c r="C110" s="82" t="s">
        <v>61</v>
      </c>
      <c r="D110" s="104">
        <v>0</v>
      </c>
      <c r="E110" s="84">
        <v>0</v>
      </c>
      <c r="F110" s="84">
        <v>0</v>
      </c>
      <c r="G110" s="84">
        <v>0</v>
      </c>
      <c r="H110" s="84">
        <v>0</v>
      </c>
      <c r="I110" s="84">
        <v>0</v>
      </c>
      <c r="J110" s="84">
        <v>0</v>
      </c>
    </row>
    <row r="111" spans="2:10" x14ac:dyDescent="0.25">
      <c r="C111" s="82" t="s">
        <v>49</v>
      </c>
      <c r="D111" s="104">
        <v>0</v>
      </c>
      <c r="E111" s="84">
        <v>0.66500000000000004</v>
      </c>
      <c r="F111" s="84">
        <v>1.46</v>
      </c>
      <c r="G111" s="84">
        <v>0</v>
      </c>
      <c r="H111" s="84">
        <v>0.58429132500000014</v>
      </c>
      <c r="I111" s="84">
        <v>0</v>
      </c>
      <c r="J111" s="84">
        <v>0</v>
      </c>
    </row>
    <row r="112" spans="2:10" x14ac:dyDescent="0.25">
      <c r="C112" s="82" t="s">
        <v>47</v>
      </c>
      <c r="D112" s="104">
        <v>0</v>
      </c>
      <c r="E112" s="84">
        <v>0</v>
      </c>
      <c r="F112" s="84">
        <v>0</v>
      </c>
      <c r="G112" s="84">
        <v>0</v>
      </c>
      <c r="H112" s="84">
        <v>0</v>
      </c>
      <c r="I112" s="84">
        <v>0</v>
      </c>
      <c r="J112" s="84">
        <v>0</v>
      </c>
    </row>
    <row r="113" spans="2:10" x14ac:dyDescent="0.25">
      <c r="C113" s="82" t="s">
        <v>82</v>
      </c>
      <c r="D113" s="104">
        <v>0</v>
      </c>
      <c r="E113" s="84"/>
      <c r="F113" s="84"/>
      <c r="G113" s="84"/>
      <c r="H113" s="84"/>
      <c r="I113" s="84"/>
      <c r="J113" s="84"/>
    </row>
    <row r="114" spans="2:10" x14ac:dyDescent="0.25">
      <c r="C114" s="105" t="s">
        <v>48</v>
      </c>
      <c r="D114" s="104">
        <v>0</v>
      </c>
      <c r="E114" s="84">
        <v>0</v>
      </c>
      <c r="F114" s="84">
        <v>0</v>
      </c>
      <c r="G114" s="84">
        <v>0</v>
      </c>
      <c r="H114" s="84">
        <v>0</v>
      </c>
      <c r="I114" s="84">
        <v>0</v>
      </c>
      <c r="J114" s="84">
        <v>0</v>
      </c>
    </row>
    <row r="115" spans="2:10" x14ac:dyDescent="0.25">
      <c r="C115" s="105" t="s">
        <v>68</v>
      </c>
      <c r="D115" s="104">
        <v>0</v>
      </c>
      <c r="E115" s="84">
        <v>0</v>
      </c>
      <c r="F115" s="84">
        <v>0</v>
      </c>
      <c r="G115" s="84">
        <v>0.54341925000000002</v>
      </c>
      <c r="H115" s="84">
        <v>0</v>
      </c>
      <c r="I115" s="84">
        <v>0</v>
      </c>
      <c r="J115" s="84">
        <v>0</v>
      </c>
    </row>
    <row r="116" spans="2:10" x14ac:dyDescent="0.25">
      <c r="C116" s="82" t="s">
        <v>69</v>
      </c>
      <c r="D116" s="104">
        <v>0</v>
      </c>
      <c r="E116" s="84">
        <v>0</v>
      </c>
      <c r="F116" s="84">
        <v>0</v>
      </c>
      <c r="G116" s="84">
        <v>0</v>
      </c>
      <c r="H116" s="84">
        <v>0</v>
      </c>
      <c r="I116" s="84">
        <v>0</v>
      </c>
      <c r="J116" s="84">
        <v>0</v>
      </c>
    </row>
    <row r="117" spans="2:10" x14ac:dyDescent="0.25">
      <c r="B117" s="83"/>
      <c r="C117" s="83" t="s">
        <v>71</v>
      </c>
      <c r="D117" s="104">
        <v>0</v>
      </c>
      <c r="E117" s="84">
        <v>0</v>
      </c>
      <c r="F117" s="84">
        <v>0</v>
      </c>
      <c r="G117" s="84">
        <v>0</v>
      </c>
      <c r="H117" s="84">
        <v>0</v>
      </c>
      <c r="I117" s="84">
        <v>0</v>
      </c>
      <c r="J117" s="84">
        <v>0</v>
      </c>
    </row>
    <row r="118" spans="2:10" x14ac:dyDescent="0.25">
      <c r="B118" s="54"/>
      <c r="C118" s="88" t="s">
        <v>63</v>
      </c>
      <c r="D118" s="114">
        <v>0</v>
      </c>
      <c r="E118" s="64">
        <v>0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</row>
    <row r="119" spans="2:10" x14ac:dyDescent="0.25">
      <c r="B119" s="54"/>
      <c r="C119" s="88" t="s">
        <v>64</v>
      </c>
      <c r="D119" s="114">
        <v>0</v>
      </c>
      <c r="E119" s="64">
        <v>0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</row>
    <row r="120" spans="2:10" x14ac:dyDescent="0.25">
      <c r="B120" s="54"/>
      <c r="C120" s="88" t="s">
        <v>65</v>
      </c>
      <c r="D120" s="114">
        <v>0</v>
      </c>
      <c r="E120" s="64">
        <v>0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</row>
    <row r="121" spans="2:10" x14ac:dyDescent="0.25">
      <c r="B121" s="54"/>
      <c r="C121" s="88" t="s">
        <v>66</v>
      </c>
      <c r="D121" s="114">
        <v>0</v>
      </c>
      <c r="E121" s="64">
        <v>0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</row>
    <row r="122" spans="2:10" x14ac:dyDescent="0.25">
      <c r="B122" s="83"/>
      <c r="C122" s="83" t="s">
        <v>67</v>
      </c>
      <c r="D122" s="114">
        <v>0</v>
      </c>
      <c r="E122" s="64">
        <v>0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</row>
    <row r="123" spans="2:10" x14ac:dyDescent="0.25">
      <c r="B123" s="83"/>
      <c r="C123" s="83" t="s">
        <v>75</v>
      </c>
      <c r="D123" s="114">
        <v>0</v>
      </c>
      <c r="E123" s="64">
        <v>0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</row>
    <row r="124" spans="2:10" x14ac:dyDescent="0.25">
      <c r="B124" s="83"/>
      <c r="C124" s="83" t="s">
        <v>76</v>
      </c>
      <c r="D124" s="112">
        <v>0</v>
      </c>
      <c r="E124" s="87">
        <v>0</v>
      </c>
      <c r="F124" s="87">
        <v>0</v>
      </c>
      <c r="G124" s="87">
        <v>0</v>
      </c>
      <c r="H124" s="87">
        <v>0</v>
      </c>
      <c r="I124" s="87">
        <v>0</v>
      </c>
      <c r="J124" s="87">
        <v>0</v>
      </c>
    </row>
    <row r="125" spans="2:10" ht="15.75" thickBot="1" x14ac:dyDescent="0.3">
      <c r="B125" s="53"/>
      <c r="C125" s="53" t="s">
        <v>46</v>
      </c>
      <c r="D125" s="104">
        <v>0</v>
      </c>
      <c r="E125" s="84">
        <v>0</v>
      </c>
      <c r="F125" s="84">
        <v>0</v>
      </c>
      <c r="G125" s="84">
        <v>0</v>
      </c>
      <c r="H125" s="84">
        <v>0</v>
      </c>
      <c r="I125" s="84">
        <v>2.7872564190000002</v>
      </c>
      <c r="J125" s="84">
        <v>0</v>
      </c>
    </row>
    <row r="126" spans="2:10" x14ac:dyDescent="0.25">
      <c r="B126" s="82" t="s">
        <v>38</v>
      </c>
      <c r="C126" s="82" t="s">
        <v>60</v>
      </c>
      <c r="D126" s="113">
        <v>0</v>
      </c>
      <c r="E126" s="55">
        <v>0</v>
      </c>
      <c r="F126" s="55">
        <v>0</v>
      </c>
      <c r="G126" s="55">
        <v>0</v>
      </c>
      <c r="H126" s="55">
        <v>0</v>
      </c>
      <c r="I126" s="55">
        <v>0</v>
      </c>
      <c r="J126" s="55">
        <v>0</v>
      </c>
    </row>
    <row r="127" spans="2:10" x14ac:dyDescent="0.25">
      <c r="C127" s="82" t="s">
        <v>61</v>
      </c>
      <c r="D127" s="104">
        <v>0</v>
      </c>
      <c r="E127" s="84">
        <v>0</v>
      </c>
      <c r="F127" s="84">
        <v>0</v>
      </c>
      <c r="G127" s="84">
        <v>0</v>
      </c>
      <c r="H127" s="84">
        <v>0</v>
      </c>
      <c r="I127" s="84">
        <v>0</v>
      </c>
      <c r="J127" s="84">
        <v>0</v>
      </c>
    </row>
    <row r="128" spans="2:10" x14ac:dyDescent="0.25">
      <c r="C128" s="82" t="s">
        <v>49</v>
      </c>
      <c r="D128" s="104">
        <v>0</v>
      </c>
      <c r="E128" s="84">
        <v>0</v>
      </c>
      <c r="F128" s="84">
        <v>0</v>
      </c>
      <c r="G128" s="84">
        <v>0.11298519867500012</v>
      </c>
      <c r="H128" s="84">
        <v>0</v>
      </c>
      <c r="I128" s="84">
        <v>0.19999999999999996</v>
      </c>
      <c r="J128" s="84">
        <v>0</v>
      </c>
    </row>
    <row r="129" spans="2:10" x14ac:dyDescent="0.25">
      <c r="C129" s="82" t="s">
        <v>47</v>
      </c>
      <c r="D129" s="104">
        <v>0</v>
      </c>
      <c r="E129" s="84">
        <v>0</v>
      </c>
      <c r="F129" s="84">
        <v>0</v>
      </c>
      <c r="G129" s="84">
        <v>0</v>
      </c>
      <c r="H129" s="84">
        <v>0</v>
      </c>
      <c r="I129" s="84">
        <v>0</v>
      </c>
      <c r="J129" s="84">
        <v>0</v>
      </c>
    </row>
    <row r="130" spans="2:10" x14ac:dyDescent="0.25">
      <c r="C130" s="82" t="s">
        <v>82</v>
      </c>
      <c r="D130" s="104">
        <v>0</v>
      </c>
      <c r="E130" s="84"/>
      <c r="F130" s="84"/>
      <c r="G130" s="84"/>
      <c r="H130" s="84"/>
      <c r="I130" s="84"/>
      <c r="J130" s="84"/>
    </row>
    <row r="131" spans="2:10" x14ac:dyDescent="0.25">
      <c r="C131" s="105" t="s">
        <v>48</v>
      </c>
      <c r="D131" s="104">
        <v>0</v>
      </c>
      <c r="E131" s="84">
        <v>0</v>
      </c>
      <c r="F131" s="84">
        <v>0</v>
      </c>
      <c r="G131" s="84">
        <v>0</v>
      </c>
      <c r="H131" s="84">
        <v>0</v>
      </c>
      <c r="I131" s="84">
        <v>0</v>
      </c>
      <c r="J131" s="84">
        <v>0</v>
      </c>
    </row>
    <row r="132" spans="2:10" x14ac:dyDescent="0.25">
      <c r="C132" s="105" t="s">
        <v>68</v>
      </c>
      <c r="D132" s="104">
        <v>0</v>
      </c>
      <c r="E132" s="84">
        <v>2.1865860000000001</v>
      </c>
      <c r="F132" s="84">
        <v>0</v>
      </c>
      <c r="G132" s="84">
        <v>0</v>
      </c>
      <c r="H132" s="84">
        <v>0</v>
      </c>
      <c r="I132" s="84">
        <v>0</v>
      </c>
      <c r="J132" s="84">
        <v>0</v>
      </c>
    </row>
    <row r="133" spans="2:10" x14ac:dyDescent="0.25">
      <c r="C133" s="82" t="s">
        <v>69</v>
      </c>
      <c r="D133" s="104">
        <v>0</v>
      </c>
      <c r="E133" s="84">
        <v>0</v>
      </c>
      <c r="F133" s="84">
        <v>0</v>
      </c>
      <c r="G133" s="84">
        <v>0</v>
      </c>
      <c r="H133" s="84">
        <v>0</v>
      </c>
      <c r="I133" s="84">
        <v>0</v>
      </c>
      <c r="J133" s="84">
        <v>0</v>
      </c>
    </row>
    <row r="134" spans="2:10" x14ac:dyDescent="0.25">
      <c r="B134" s="83"/>
      <c r="C134" s="83" t="s">
        <v>71</v>
      </c>
      <c r="D134" s="104">
        <v>0</v>
      </c>
      <c r="E134" s="84">
        <v>0</v>
      </c>
      <c r="F134" s="84">
        <v>0</v>
      </c>
      <c r="G134" s="84">
        <v>0</v>
      </c>
      <c r="H134" s="84">
        <v>0</v>
      </c>
      <c r="I134" s="84">
        <v>0</v>
      </c>
      <c r="J134" s="84">
        <v>0</v>
      </c>
    </row>
    <row r="135" spans="2:10" x14ac:dyDescent="0.25">
      <c r="B135" s="54"/>
      <c r="C135" s="88" t="s">
        <v>63</v>
      </c>
      <c r="D135" s="114">
        <v>0</v>
      </c>
      <c r="E135" s="64">
        <v>0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</row>
    <row r="136" spans="2:10" x14ac:dyDescent="0.25">
      <c r="B136" s="54"/>
      <c r="C136" s="88" t="s">
        <v>64</v>
      </c>
      <c r="D136" s="114">
        <v>0</v>
      </c>
      <c r="E136" s="64">
        <v>0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</row>
    <row r="137" spans="2:10" x14ac:dyDescent="0.25">
      <c r="B137" s="54"/>
      <c r="C137" s="88" t="s">
        <v>65</v>
      </c>
      <c r="D137" s="114">
        <v>0</v>
      </c>
      <c r="E137" s="64">
        <v>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</row>
    <row r="138" spans="2:10" x14ac:dyDescent="0.25">
      <c r="B138" s="54"/>
      <c r="C138" s="88" t="s">
        <v>66</v>
      </c>
      <c r="D138" s="114">
        <v>0</v>
      </c>
      <c r="E138" s="64">
        <v>0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</row>
    <row r="139" spans="2:10" x14ac:dyDescent="0.25">
      <c r="B139" s="83"/>
      <c r="C139" s="83" t="s">
        <v>67</v>
      </c>
      <c r="D139" s="114">
        <v>0</v>
      </c>
      <c r="E139" s="64">
        <v>0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</row>
    <row r="140" spans="2:10" x14ac:dyDescent="0.25">
      <c r="B140" s="83"/>
      <c r="C140" s="83" t="s">
        <v>75</v>
      </c>
      <c r="D140" s="114">
        <v>0</v>
      </c>
      <c r="E140" s="64">
        <v>0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</row>
    <row r="141" spans="2:10" x14ac:dyDescent="0.25">
      <c r="B141" s="83"/>
      <c r="C141" s="83" t="s">
        <v>76</v>
      </c>
      <c r="D141" s="112">
        <v>0</v>
      </c>
      <c r="E141" s="87">
        <v>0</v>
      </c>
      <c r="F141" s="87">
        <v>0</v>
      </c>
      <c r="G141" s="87">
        <v>0</v>
      </c>
      <c r="H141" s="87">
        <v>0</v>
      </c>
      <c r="I141" s="87">
        <v>0</v>
      </c>
      <c r="J141" s="87">
        <v>0</v>
      </c>
    </row>
    <row r="142" spans="2:10" ht="15.75" thickBot="1" x14ac:dyDescent="0.3">
      <c r="B142" s="53"/>
      <c r="C142" s="53" t="s">
        <v>46</v>
      </c>
      <c r="D142" s="104">
        <v>0</v>
      </c>
      <c r="E142" s="84">
        <v>0</v>
      </c>
      <c r="F142" s="84">
        <v>0</v>
      </c>
      <c r="G142" s="84">
        <v>0</v>
      </c>
      <c r="H142" s="84">
        <v>0</v>
      </c>
      <c r="I142" s="84">
        <v>0</v>
      </c>
      <c r="J142" s="84">
        <v>0</v>
      </c>
    </row>
    <row r="143" spans="2:10" x14ac:dyDescent="0.25">
      <c r="B143" s="82" t="s">
        <v>39</v>
      </c>
      <c r="C143" s="82" t="s">
        <v>60</v>
      </c>
      <c r="D143" s="113">
        <v>0</v>
      </c>
      <c r="E143" s="55">
        <v>0.70772588499999989</v>
      </c>
      <c r="F143" s="55">
        <v>0</v>
      </c>
      <c r="G143" s="55">
        <v>0</v>
      </c>
      <c r="H143" s="55">
        <v>0</v>
      </c>
      <c r="I143" s="55">
        <v>0</v>
      </c>
      <c r="J143" s="55">
        <v>0</v>
      </c>
    </row>
    <row r="144" spans="2:10" x14ac:dyDescent="0.25">
      <c r="C144" s="82" t="s">
        <v>61</v>
      </c>
      <c r="D144" s="104">
        <v>0</v>
      </c>
      <c r="E144" s="84">
        <v>0</v>
      </c>
      <c r="F144" s="84">
        <v>0</v>
      </c>
      <c r="G144" s="84">
        <v>0</v>
      </c>
      <c r="H144" s="84">
        <v>0</v>
      </c>
      <c r="I144" s="84">
        <v>0</v>
      </c>
      <c r="J144" s="84">
        <v>0</v>
      </c>
    </row>
    <row r="145" spans="2:10" x14ac:dyDescent="0.25">
      <c r="C145" s="82" t="s">
        <v>49</v>
      </c>
      <c r="D145" s="104">
        <v>0</v>
      </c>
      <c r="E145" s="84">
        <v>1.6798578</v>
      </c>
      <c r="F145" s="84">
        <v>1.7706999999999999</v>
      </c>
      <c r="G145" s="84">
        <v>0</v>
      </c>
      <c r="H145" s="84">
        <v>0</v>
      </c>
      <c r="I145" s="84">
        <v>0</v>
      </c>
      <c r="J145" s="84">
        <v>0</v>
      </c>
    </row>
    <row r="146" spans="2:10" x14ac:dyDescent="0.25">
      <c r="C146" s="82" t="s">
        <v>47</v>
      </c>
      <c r="D146" s="104">
        <v>0</v>
      </c>
      <c r="E146" s="84">
        <v>0</v>
      </c>
      <c r="F146" s="84">
        <v>0</v>
      </c>
      <c r="G146" s="84">
        <v>0</v>
      </c>
      <c r="H146" s="84">
        <v>0</v>
      </c>
      <c r="I146" s="84">
        <v>0</v>
      </c>
      <c r="J146" s="84">
        <v>0</v>
      </c>
    </row>
    <row r="147" spans="2:10" x14ac:dyDescent="0.25">
      <c r="C147" s="82" t="s">
        <v>82</v>
      </c>
      <c r="D147" s="104">
        <v>0</v>
      </c>
      <c r="E147" s="84"/>
      <c r="F147" s="84"/>
      <c r="G147" s="84"/>
      <c r="H147" s="84"/>
      <c r="I147" s="84"/>
      <c r="J147" s="84"/>
    </row>
    <row r="148" spans="2:10" x14ac:dyDescent="0.25">
      <c r="C148" s="105" t="s">
        <v>48</v>
      </c>
      <c r="D148" s="104">
        <v>0</v>
      </c>
      <c r="E148" s="84">
        <v>0.82529700000000006</v>
      </c>
      <c r="F148" s="84">
        <v>0</v>
      </c>
      <c r="G148" s="84">
        <v>0</v>
      </c>
      <c r="H148" s="84">
        <v>0</v>
      </c>
      <c r="I148" s="84">
        <v>0</v>
      </c>
      <c r="J148" s="84">
        <v>0</v>
      </c>
    </row>
    <row r="149" spans="2:10" x14ac:dyDescent="0.25">
      <c r="C149" s="105" t="s">
        <v>68</v>
      </c>
      <c r="D149" s="104">
        <v>0</v>
      </c>
      <c r="E149" s="84">
        <v>0</v>
      </c>
      <c r="F149" s="84">
        <v>0</v>
      </c>
      <c r="G149" s="84">
        <v>0</v>
      </c>
      <c r="H149" s="84">
        <v>0</v>
      </c>
      <c r="I149" s="84">
        <v>0</v>
      </c>
      <c r="J149" s="84">
        <v>0</v>
      </c>
    </row>
    <row r="150" spans="2:10" x14ac:dyDescent="0.25">
      <c r="C150" s="82" t="s">
        <v>69</v>
      </c>
      <c r="D150" s="104">
        <v>0</v>
      </c>
      <c r="E150" s="84">
        <v>0</v>
      </c>
      <c r="F150" s="84">
        <v>0</v>
      </c>
      <c r="G150" s="84">
        <v>0</v>
      </c>
      <c r="H150" s="84">
        <v>0</v>
      </c>
      <c r="I150" s="84">
        <v>0</v>
      </c>
      <c r="J150" s="84">
        <v>0</v>
      </c>
    </row>
    <row r="151" spans="2:10" x14ac:dyDescent="0.25">
      <c r="B151" s="83"/>
      <c r="C151" s="83" t="s">
        <v>71</v>
      </c>
      <c r="D151" s="104">
        <v>0</v>
      </c>
      <c r="E151" s="84">
        <v>0</v>
      </c>
      <c r="F151" s="84">
        <v>0</v>
      </c>
      <c r="G151" s="84">
        <v>0</v>
      </c>
      <c r="H151" s="84">
        <v>0</v>
      </c>
      <c r="I151" s="84">
        <v>0</v>
      </c>
      <c r="J151" s="84">
        <v>0</v>
      </c>
    </row>
    <row r="152" spans="2:10" x14ac:dyDescent="0.25">
      <c r="B152" s="54"/>
      <c r="C152" s="88" t="s">
        <v>63</v>
      </c>
      <c r="D152" s="114">
        <v>0</v>
      </c>
      <c r="E152" s="64">
        <v>0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</row>
    <row r="153" spans="2:10" x14ac:dyDescent="0.25">
      <c r="B153" s="54"/>
      <c r="C153" s="88" t="s">
        <v>64</v>
      </c>
      <c r="D153" s="114">
        <v>0</v>
      </c>
      <c r="E153" s="64">
        <v>0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</row>
    <row r="154" spans="2:10" x14ac:dyDescent="0.25">
      <c r="B154" s="54"/>
      <c r="C154" s="88" t="s">
        <v>65</v>
      </c>
      <c r="D154" s="114">
        <v>0</v>
      </c>
      <c r="E154" s="64">
        <v>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</row>
    <row r="155" spans="2:10" x14ac:dyDescent="0.25">
      <c r="B155" s="54"/>
      <c r="C155" s="88" t="s">
        <v>66</v>
      </c>
      <c r="D155" s="114">
        <v>0</v>
      </c>
      <c r="E155" s="64">
        <v>0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</row>
    <row r="156" spans="2:10" x14ac:dyDescent="0.25">
      <c r="B156" s="83"/>
      <c r="C156" s="83" t="s">
        <v>67</v>
      </c>
      <c r="D156" s="114">
        <v>0</v>
      </c>
      <c r="E156" s="64">
        <v>0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</row>
    <row r="157" spans="2:10" x14ac:dyDescent="0.25">
      <c r="B157" s="83"/>
      <c r="C157" s="83" t="s">
        <v>75</v>
      </c>
      <c r="D157" s="114">
        <v>0</v>
      </c>
      <c r="E157" s="64">
        <v>0</v>
      </c>
      <c r="F157" s="64">
        <v>0</v>
      </c>
      <c r="G157" s="64">
        <v>2.8799999999999992E-2</v>
      </c>
      <c r="H157" s="64">
        <v>0</v>
      </c>
      <c r="I157" s="64">
        <v>0</v>
      </c>
      <c r="J157" s="64">
        <v>0</v>
      </c>
    </row>
    <row r="158" spans="2:10" x14ac:dyDescent="0.25">
      <c r="B158" s="83"/>
      <c r="C158" s="83" t="s">
        <v>76</v>
      </c>
      <c r="D158" s="112">
        <v>0</v>
      </c>
      <c r="E158" s="87">
        <v>0</v>
      </c>
      <c r="F158" s="87">
        <v>0</v>
      </c>
      <c r="G158" s="87">
        <v>0</v>
      </c>
      <c r="H158" s="87">
        <v>0</v>
      </c>
      <c r="I158" s="87">
        <v>0</v>
      </c>
      <c r="J158" s="87">
        <v>0</v>
      </c>
    </row>
    <row r="159" spans="2:10" ht="15.75" thickBot="1" x14ac:dyDescent="0.3">
      <c r="B159" s="53"/>
      <c r="C159" s="53" t="s">
        <v>46</v>
      </c>
      <c r="D159" s="104">
        <v>0</v>
      </c>
      <c r="E159" s="84">
        <v>0</v>
      </c>
      <c r="F159" s="84">
        <v>0</v>
      </c>
      <c r="G159" s="84">
        <v>0</v>
      </c>
      <c r="H159" s="84">
        <v>0</v>
      </c>
      <c r="I159" s="84">
        <v>0</v>
      </c>
      <c r="J159" s="84">
        <v>0</v>
      </c>
    </row>
    <row r="160" spans="2:10" x14ac:dyDescent="0.25">
      <c r="B160" s="82" t="s">
        <v>106</v>
      </c>
      <c r="C160" s="82" t="s">
        <v>60</v>
      </c>
      <c r="D160" s="113">
        <v>0</v>
      </c>
      <c r="E160" s="55">
        <v>0</v>
      </c>
      <c r="F160" s="55">
        <v>0</v>
      </c>
      <c r="G160" s="55">
        <v>0</v>
      </c>
      <c r="H160" s="55">
        <v>0</v>
      </c>
      <c r="I160" s="55">
        <v>0</v>
      </c>
      <c r="J160" s="55">
        <v>0</v>
      </c>
    </row>
    <row r="161" spans="2:10" x14ac:dyDescent="0.25">
      <c r="C161" s="82" t="s">
        <v>61</v>
      </c>
      <c r="D161" s="126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</row>
    <row r="162" spans="2:10" x14ac:dyDescent="0.25">
      <c r="C162" s="82" t="s">
        <v>49</v>
      </c>
      <c r="D162" s="126">
        <v>0</v>
      </c>
      <c r="E162" s="11">
        <v>3.213121348</v>
      </c>
      <c r="F162" s="11">
        <v>0.13980811599999976</v>
      </c>
      <c r="G162" s="11">
        <v>0</v>
      </c>
      <c r="H162" s="11">
        <v>0</v>
      </c>
      <c r="I162" s="11">
        <v>0</v>
      </c>
      <c r="J162" s="11">
        <v>0</v>
      </c>
    </row>
    <row r="163" spans="2:10" x14ac:dyDescent="0.25">
      <c r="C163" s="82" t="s">
        <v>47</v>
      </c>
      <c r="D163" s="126">
        <v>0</v>
      </c>
      <c r="E163" s="11">
        <v>3.8412714000000001E-2</v>
      </c>
      <c r="F163" s="11">
        <v>8.0158569999999943E-3</v>
      </c>
      <c r="G163" s="11">
        <v>0.109571429</v>
      </c>
      <c r="H163" s="11">
        <v>0</v>
      </c>
      <c r="I163" s="11">
        <v>0</v>
      </c>
      <c r="J163" s="11">
        <v>0</v>
      </c>
    </row>
    <row r="164" spans="2:10" x14ac:dyDescent="0.25">
      <c r="C164" s="82" t="s">
        <v>82</v>
      </c>
      <c r="D164" s="126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</row>
    <row r="165" spans="2:10" x14ac:dyDescent="0.25">
      <c r="C165" s="105" t="s">
        <v>48</v>
      </c>
      <c r="D165" s="126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</row>
    <row r="166" spans="2:10" x14ac:dyDescent="0.25">
      <c r="C166" s="105" t="s">
        <v>68</v>
      </c>
      <c r="D166" s="126">
        <v>0</v>
      </c>
      <c r="E166" s="11">
        <v>0.38230500000000001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</row>
    <row r="167" spans="2:10" x14ac:dyDescent="0.25">
      <c r="C167" s="82" t="s">
        <v>69</v>
      </c>
      <c r="D167" s="126">
        <v>0</v>
      </c>
      <c r="E167" s="11">
        <v>1.7412500000000001E-2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</row>
    <row r="168" spans="2:10" x14ac:dyDescent="0.25">
      <c r="B168" s="83"/>
      <c r="C168" s="83" t="s">
        <v>71</v>
      </c>
      <c r="D168" s="126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</row>
    <row r="169" spans="2:10" x14ac:dyDescent="0.25">
      <c r="B169" s="54"/>
      <c r="C169" s="88" t="s">
        <v>63</v>
      </c>
      <c r="D169" s="126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</row>
    <row r="170" spans="2:10" x14ac:dyDescent="0.25">
      <c r="B170" s="54"/>
      <c r="C170" s="88" t="s">
        <v>64</v>
      </c>
      <c r="D170" s="126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</row>
    <row r="171" spans="2:10" x14ac:dyDescent="0.25">
      <c r="B171" s="54"/>
      <c r="C171" s="88" t="s">
        <v>65</v>
      </c>
      <c r="D171" s="126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</row>
    <row r="172" spans="2:10" x14ac:dyDescent="0.25">
      <c r="B172" s="54"/>
      <c r="C172" s="88" t="s">
        <v>66</v>
      </c>
      <c r="D172" s="126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</row>
    <row r="173" spans="2:10" x14ac:dyDescent="0.25">
      <c r="B173" s="83"/>
      <c r="C173" s="83" t="s">
        <v>67</v>
      </c>
      <c r="D173" s="126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</row>
    <row r="174" spans="2:10" x14ac:dyDescent="0.25">
      <c r="B174" s="83"/>
      <c r="C174" s="83" t="s">
        <v>75</v>
      </c>
      <c r="D174" s="126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</row>
    <row r="175" spans="2:10" x14ac:dyDescent="0.25">
      <c r="B175" s="83"/>
      <c r="C175" s="83" t="s">
        <v>76</v>
      </c>
      <c r="D175" s="126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</row>
    <row r="176" spans="2:10" ht="15.75" thickBot="1" x14ac:dyDescent="0.3">
      <c r="B176" s="53"/>
      <c r="C176" s="53" t="s">
        <v>46</v>
      </c>
      <c r="D176" s="147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2.2647451020000005</v>
      </c>
      <c r="J176" s="11">
        <v>0</v>
      </c>
    </row>
    <row r="177" spans="2:10" x14ac:dyDescent="0.25">
      <c r="B177" s="82" t="s">
        <v>105</v>
      </c>
      <c r="C177" s="82" t="s">
        <v>60</v>
      </c>
      <c r="D177" s="145">
        <v>0</v>
      </c>
      <c r="E177" s="146">
        <v>0</v>
      </c>
      <c r="F177" s="146">
        <v>0</v>
      </c>
      <c r="G177" s="146">
        <v>0</v>
      </c>
      <c r="H177" s="146">
        <v>0</v>
      </c>
      <c r="I177" s="146">
        <v>0</v>
      </c>
      <c r="J177" s="146">
        <v>0</v>
      </c>
    </row>
    <row r="178" spans="2:10" x14ac:dyDescent="0.25">
      <c r="C178" s="82" t="s">
        <v>61</v>
      </c>
      <c r="D178" s="104">
        <v>0</v>
      </c>
      <c r="E178" s="84">
        <v>0</v>
      </c>
      <c r="F178" s="84">
        <v>1.6890000000000001</v>
      </c>
      <c r="G178" s="84">
        <v>0</v>
      </c>
      <c r="H178" s="84">
        <v>0</v>
      </c>
      <c r="I178" s="84">
        <v>0</v>
      </c>
      <c r="J178" s="84">
        <v>0</v>
      </c>
    </row>
    <row r="179" spans="2:10" x14ac:dyDescent="0.25">
      <c r="C179" s="82" t="s">
        <v>49</v>
      </c>
      <c r="D179" s="104">
        <v>0</v>
      </c>
      <c r="E179" s="84">
        <v>8.9722749999999998</v>
      </c>
      <c r="F179" s="84">
        <v>0</v>
      </c>
      <c r="G179" s="84">
        <v>1.163404908</v>
      </c>
      <c r="H179" s="84">
        <v>0</v>
      </c>
      <c r="I179" s="84">
        <v>0</v>
      </c>
      <c r="J179" s="84">
        <v>0</v>
      </c>
    </row>
    <row r="180" spans="2:10" x14ac:dyDescent="0.25">
      <c r="C180" s="82" t="s">
        <v>47</v>
      </c>
      <c r="D180" s="104">
        <v>0</v>
      </c>
      <c r="E180" s="84">
        <v>0.51184292499999995</v>
      </c>
      <c r="F180" s="84">
        <v>0</v>
      </c>
      <c r="G180" s="84">
        <v>0</v>
      </c>
      <c r="H180" s="84">
        <v>0</v>
      </c>
      <c r="I180" s="84">
        <v>0</v>
      </c>
      <c r="J180" s="84">
        <v>0</v>
      </c>
    </row>
    <row r="181" spans="2:10" x14ac:dyDescent="0.25">
      <c r="C181" s="82" t="s">
        <v>82</v>
      </c>
      <c r="D181" s="104">
        <v>0</v>
      </c>
      <c r="E181" s="84">
        <v>0</v>
      </c>
      <c r="F181" s="84">
        <v>0</v>
      </c>
      <c r="G181" s="84">
        <v>0</v>
      </c>
      <c r="H181" s="84">
        <v>0</v>
      </c>
      <c r="I181" s="84">
        <v>0</v>
      </c>
      <c r="J181" s="84">
        <v>0</v>
      </c>
    </row>
    <row r="182" spans="2:10" x14ac:dyDescent="0.25">
      <c r="C182" s="105" t="s">
        <v>48</v>
      </c>
      <c r="D182" s="104">
        <v>0</v>
      </c>
      <c r="E182" s="84">
        <v>0</v>
      </c>
      <c r="F182" s="84">
        <v>0</v>
      </c>
      <c r="G182" s="84">
        <v>0</v>
      </c>
      <c r="H182" s="84">
        <v>0</v>
      </c>
      <c r="I182" s="84">
        <v>0</v>
      </c>
      <c r="J182" s="84">
        <v>0</v>
      </c>
    </row>
    <row r="183" spans="2:10" x14ac:dyDescent="0.25">
      <c r="C183" s="105" t="s">
        <v>68</v>
      </c>
      <c r="D183" s="104">
        <v>0</v>
      </c>
      <c r="E183" s="84">
        <v>3.7567583129999993</v>
      </c>
      <c r="F183" s="84">
        <v>0</v>
      </c>
      <c r="G183" s="84">
        <v>0</v>
      </c>
      <c r="H183" s="84">
        <v>0</v>
      </c>
      <c r="I183" s="84">
        <v>0</v>
      </c>
      <c r="J183" s="84">
        <v>0</v>
      </c>
    </row>
    <row r="184" spans="2:10" x14ac:dyDescent="0.25">
      <c r="C184" s="82" t="s">
        <v>69</v>
      </c>
      <c r="D184" s="104">
        <v>0</v>
      </c>
      <c r="E184" s="84">
        <v>0</v>
      </c>
      <c r="F184" s="84">
        <v>0</v>
      </c>
      <c r="G184" s="84">
        <v>0</v>
      </c>
      <c r="H184" s="84">
        <v>0</v>
      </c>
      <c r="I184" s="84">
        <v>0</v>
      </c>
      <c r="J184" s="84">
        <v>0</v>
      </c>
    </row>
    <row r="185" spans="2:10" x14ac:dyDescent="0.25">
      <c r="B185" s="83"/>
      <c r="C185" s="83" t="s">
        <v>71</v>
      </c>
      <c r="D185" s="104">
        <v>0</v>
      </c>
      <c r="E185" s="84">
        <v>0</v>
      </c>
      <c r="F185" s="84">
        <v>0</v>
      </c>
      <c r="G185" s="84">
        <v>0</v>
      </c>
      <c r="H185" s="84">
        <v>0</v>
      </c>
      <c r="I185" s="84">
        <v>0</v>
      </c>
      <c r="J185" s="84">
        <v>0</v>
      </c>
    </row>
    <row r="186" spans="2:10" x14ac:dyDescent="0.25">
      <c r="B186" s="54"/>
      <c r="C186" s="88" t="s">
        <v>63</v>
      </c>
      <c r="D186" s="104">
        <v>0</v>
      </c>
      <c r="E186" s="84">
        <v>0</v>
      </c>
      <c r="F186" s="84">
        <v>0</v>
      </c>
      <c r="G186" s="84">
        <v>0</v>
      </c>
      <c r="H186" s="84">
        <v>0</v>
      </c>
      <c r="I186" s="84">
        <v>0</v>
      </c>
      <c r="J186" s="84">
        <v>0</v>
      </c>
    </row>
    <row r="187" spans="2:10" x14ac:dyDescent="0.25">
      <c r="B187" s="54"/>
      <c r="C187" s="88" t="s">
        <v>64</v>
      </c>
      <c r="D187" s="104">
        <v>0</v>
      </c>
      <c r="E187" s="84">
        <v>0</v>
      </c>
      <c r="F187" s="84">
        <v>0</v>
      </c>
      <c r="G187" s="84">
        <v>0</v>
      </c>
      <c r="H187" s="84">
        <v>0</v>
      </c>
      <c r="I187" s="84">
        <v>0</v>
      </c>
      <c r="J187" s="84">
        <v>0</v>
      </c>
    </row>
    <row r="188" spans="2:10" x14ac:dyDescent="0.25">
      <c r="B188" s="54"/>
      <c r="C188" s="88" t="s">
        <v>65</v>
      </c>
      <c r="D188" s="104">
        <v>0</v>
      </c>
      <c r="E188" s="84">
        <v>0</v>
      </c>
      <c r="F188" s="84">
        <v>0</v>
      </c>
      <c r="G188" s="84">
        <v>0</v>
      </c>
      <c r="H188" s="84">
        <v>0</v>
      </c>
      <c r="I188" s="84">
        <v>0</v>
      </c>
      <c r="J188" s="84">
        <v>0</v>
      </c>
    </row>
    <row r="189" spans="2:10" x14ac:dyDescent="0.25">
      <c r="B189" s="54"/>
      <c r="C189" s="88" t="s">
        <v>66</v>
      </c>
      <c r="D189" s="104">
        <v>0</v>
      </c>
      <c r="E189" s="84">
        <v>0</v>
      </c>
      <c r="F189" s="84">
        <v>0</v>
      </c>
      <c r="G189" s="84">
        <v>0</v>
      </c>
      <c r="H189" s="84">
        <v>0</v>
      </c>
      <c r="I189" s="84">
        <v>0</v>
      </c>
      <c r="J189" s="84">
        <v>0</v>
      </c>
    </row>
    <row r="190" spans="2:10" x14ac:dyDescent="0.25">
      <c r="B190" s="83"/>
      <c r="C190" s="83" t="s">
        <v>67</v>
      </c>
      <c r="D190" s="104">
        <v>0</v>
      </c>
      <c r="E190" s="84">
        <v>0</v>
      </c>
      <c r="F190" s="84">
        <v>0</v>
      </c>
      <c r="G190" s="84">
        <v>0</v>
      </c>
      <c r="H190" s="84">
        <v>0</v>
      </c>
      <c r="I190" s="84">
        <v>0</v>
      </c>
      <c r="J190" s="84">
        <v>0</v>
      </c>
    </row>
    <row r="191" spans="2:10" x14ac:dyDescent="0.25">
      <c r="B191" s="83"/>
      <c r="C191" s="83" t="s">
        <v>75</v>
      </c>
      <c r="D191" s="104">
        <v>0</v>
      </c>
      <c r="E191" s="84">
        <v>0</v>
      </c>
      <c r="F191" s="84">
        <v>0</v>
      </c>
      <c r="G191" s="84">
        <v>0</v>
      </c>
      <c r="H191" s="84">
        <v>0</v>
      </c>
      <c r="I191" s="84">
        <v>0</v>
      </c>
      <c r="J191" s="84">
        <v>0</v>
      </c>
    </row>
    <row r="192" spans="2:10" x14ac:dyDescent="0.25">
      <c r="B192" s="83"/>
      <c r="C192" s="83" t="s">
        <v>76</v>
      </c>
      <c r="D192" s="104">
        <v>0</v>
      </c>
      <c r="E192" s="84">
        <v>0</v>
      </c>
      <c r="F192" s="84">
        <v>0</v>
      </c>
      <c r="G192" s="84">
        <v>0</v>
      </c>
      <c r="H192" s="84">
        <v>0</v>
      </c>
      <c r="I192" s="84">
        <v>0</v>
      </c>
      <c r="J192" s="84">
        <v>0</v>
      </c>
    </row>
    <row r="193" spans="2:10" ht="15.75" thickBot="1" x14ac:dyDescent="0.3">
      <c r="B193" s="53"/>
      <c r="C193" s="53" t="s">
        <v>46</v>
      </c>
      <c r="D193" s="134">
        <v>0</v>
      </c>
      <c r="E193" s="60">
        <v>0</v>
      </c>
      <c r="F193" s="60">
        <v>0</v>
      </c>
      <c r="G193" s="60">
        <v>0</v>
      </c>
      <c r="H193" s="60">
        <v>0</v>
      </c>
      <c r="I193" s="60">
        <v>2.400618513</v>
      </c>
      <c r="J193" s="60">
        <v>0</v>
      </c>
    </row>
    <row r="194" spans="2:10" x14ac:dyDescent="0.25">
      <c r="B194" s="82" t="s">
        <v>31</v>
      </c>
      <c r="C194" s="82" t="s">
        <v>60</v>
      </c>
      <c r="D194" s="113">
        <v>0</v>
      </c>
      <c r="E194" s="55">
        <v>0</v>
      </c>
      <c r="F194" s="55">
        <v>0</v>
      </c>
      <c r="G194" s="55">
        <v>0</v>
      </c>
      <c r="H194" s="55">
        <v>0</v>
      </c>
      <c r="I194" s="55">
        <v>0</v>
      </c>
      <c r="J194" s="55">
        <v>0</v>
      </c>
    </row>
    <row r="195" spans="2:10" x14ac:dyDescent="0.25">
      <c r="C195" s="82" t="s">
        <v>61</v>
      </c>
      <c r="D195" s="104">
        <v>0</v>
      </c>
      <c r="E195" s="84">
        <v>0</v>
      </c>
      <c r="F195" s="84">
        <v>0</v>
      </c>
      <c r="G195" s="84">
        <v>0</v>
      </c>
      <c r="H195" s="84">
        <v>0</v>
      </c>
      <c r="I195" s="84">
        <v>0</v>
      </c>
      <c r="J195" s="84">
        <v>0</v>
      </c>
    </row>
    <row r="196" spans="2:10" x14ac:dyDescent="0.25">
      <c r="C196" s="82" t="s">
        <v>49</v>
      </c>
      <c r="D196" s="104">
        <v>0</v>
      </c>
      <c r="E196" s="84">
        <v>0</v>
      </c>
      <c r="F196" s="84">
        <v>0</v>
      </c>
      <c r="G196" s="84">
        <v>0</v>
      </c>
      <c r="H196" s="84">
        <v>0</v>
      </c>
      <c r="I196" s="84">
        <v>0</v>
      </c>
      <c r="J196" s="84">
        <v>0</v>
      </c>
    </row>
    <row r="197" spans="2:10" x14ac:dyDescent="0.25">
      <c r="C197" s="82" t="s">
        <v>47</v>
      </c>
      <c r="D197" s="104">
        <v>0</v>
      </c>
      <c r="E197" s="84">
        <v>0</v>
      </c>
      <c r="F197" s="84">
        <v>0</v>
      </c>
      <c r="G197" s="84">
        <v>0</v>
      </c>
      <c r="H197" s="84">
        <v>0</v>
      </c>
      <c r="I197" s="84">
        <v>0</v>
      </c>
      <c r="J197" s="84">
        <v>0</v>
      </c>
    </row>
    <row r="198" spans="2:10" x14ac:dyDescent="0.25">
      <c r="C198" s="82" t="s">
        <v>82</v>
      </c>
      <c r="D198" s="104">
        <v>0</v>
      </c>
      <c r="E198" s="84"/>
      <c r="F198" s="84"/>
      <c r="G198" s="84"/>
      <c r="H198" s="84"/>
      <c r="I198" s="84"/>
      <c r="J198" s="84"/>
    </row>
    <row r="199" spans="2:10" x14ac:dyDescent="0.25">
      <c r="C199" s="105" t="s">
        <v>48</v>
      </c>
      <c r="D199" s="104">
        <v>0</v>
      </c>
      <c r="E199" s="84">
        <v>0</v>
      </c>
      <c r="F199" s="84">
        <v>0</v>
      </c>
      <c r="G199" s="84">
        <v>0</v>
      </c>
      <c r="H199" s="84">
        <v>0</v>
      </c>
      <c r="I199" s="84">
        <v>0</v>
      </c>
      <c r="J199" s="84">
        <v>0</v>
      </c>
    </row>
    <row r="200" spans="2:10" x14ac:dyDescent="0.25">
      <c r="C200" s="105" t="s">
        <v>68</v>
      </c>
      <c r="D200" s="104">
        <v>0</v>
      </c>
      <c r="E200" s="84">
        <v>0</v>
      </c>
      <c r="F200" s="84">
        <v>0</v>
      </c>
      <c r="G200" s="84">
        <v>0</v>
      </c>
      <c r="H200" s="84">
        <v>0</v>
      </c>
      <c r="I200" s="84">
        <v>0</v>
      </c>
      <c r="J200" s="84">
        <v>0</v>
      </c>
    </row>
    <row r="201" spans="2:10" x14ac:dyDescent="0.25">
      <c r="C201" s="82" t="s">
        <v>69</v>
      </c>
      <c r="D201" s="104">
        <v>0</v>
      </c>
      <c r="E201" s="84">
        <v>0</v>
      </c>
      <c r="F201" s="84">
        <v>0</v>
      </c>
      <c r="G201" s="84">
        <v>0</v>
      </c>
      <c r="H201" s="84">
        <v>0</v>
      </c>
      <c r="I201" s="84">
        <v>0</v>
      </c>
      <c r="J201" s="84">
        <v>0</v>
      </c>
    </row>
    <row r="202" spans="2:10" x14ac:dyDescent="0.25">
      <c r="B202" s="83"/>
      <c r="C202" s="83" t="s">
        <v>71</v>
      </c>
      <c r="D202" s="104">
        <v>0</v>
      </c>
      <c r="E202" s="84">
        <v>0</v>
      </c>
      <c r="F202" s="84">
        <v>0</v>
      </c>
      <c r="G202" s="84">
        <v>0</v>
      </c>
      <c r="H202" s="84">
        <v>0</v>
      </c>
      <c r="I202" s="84">
        <v>0</v>
      </c>
      <c r="J202" s="84">
        <v>0</v>
      </c>
    </row>
    <row r="203" spans="2:10" x14ac:dyDescent="0.25">
      <c r="B203" s="54"/>
      <c r="C203" s="88" t="s">
        <v>63</v>
      </c>
      <c r="D203" s="114">
        <v>0</v>
      </c>
      <c r="E203" s="64">
        <v>0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</row>
    <row r="204" spans="2:10" x14ac:dyDescent="0.25">
      <c r="B204" s="54"/>
      <c r="C204" s="88" t="s">
        <v>64</v>
      </c>
      <c r="D204" s="114">
        <v>0</v>
      </c>
      <c r="E204" s="64">
        <v>0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</row>
    <row r="205" spans="2:10" x14ac:dyDescent="0.25">
      <c r="B205" s="54"/>
      <c r="C205" s="88" t="s">
        <v>65</v>
      </c>
      <c r="D205" s="114">
        <v>0</v>
      </c>
      <c r="E205" s="64">
        <v>0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</row>
    <row r="206" spans="2:10" x14ac:dyDescent="0.25">
      <c r="B206" s="54"/>
      <c r="C206" s="88" t="s">
        <v>66</v>
      </c>
      <c r="D206" s="114">
        <v>0</v>
      </c>
      <c r="E206" s="64">
        <v>0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</row>
    <row r="207" spans="2:10" x14ac:dyDescent="0.25">
      <c r="B207" s="83"/>
      <c r="C207" s="83" t="s">
        <v>67</v>
      </c>
      <c r="D207" s="114">
        <v>0</v>
      </c>
      <c r="E207" s="64">
        <v>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</row>
    <row r="208" spans="2:10" x14ac:dyDescent="0.25">
      <c r="B208" s="83"/>
      <c r="C208" s="83" t="s">
        <v>75</v>
      </c>
      <c r="D208" s="114">
        <v>0</v>
      </c>
      <c r="E208" s="64">
        <v>0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</row>
    <row r="209" spans="2:10" x14ac:dyDescent="0.25">
      <c r="B209" s="83"/>
      <c r="C209" s="83" t="s">
        <v>76</v>
      </c>
      <c r="D209" s="112">
        <v>0</v>
      </c>
      <c r="E209" s="87">
        <v>0</v>
      </c>
      <c r="F209" s="87">
        <v>0</v>
      </c>
      <c r="G209" s="87">
        <v>0</v>
      </c>
      <c r="H209" s="87">
        <v>0</v>
      </c>
      <c r="I209" s="87">
        <v>0</v>
      </c>
      <c r="J209" s="87">
        <v>0</v>
      </c>
    </row>
    <row r="210" spans="2:10" ht="15.75" thickBot="1" x14ac:dyDescent="0.3">
      <c r="B210" s="53"/>
      <c r="C210" s="53" t="s">
        <v>46</v>
      </c>
      <c r="D210" s="104">
        <v>0</v>
      </c>
      <c r="E210" s="84">
        <v>0</v>
      </c>
      <c r="F210" s="84">
        <v>0</v>
      </c>
      <c r="G210" s="84">
        <v>0</v>
      </c>
      <c r="H210" s="84">
        <v>0</v>
      </c>
      <c r="I210" s="84">
        <v>0</v>
      </c>
      <c r="J210" s="84">
        <v>0</v>
      </c>
    </row>
    <row r="211" spans="2:10" x14ac:dyDescent="0.25">
      <c r="B211" s="82" t="s">
        <v>35</v>
      </c>
      <c r="C211" s="82" t="s">
        <v>60</v>
      </c>
      <c r="D211" s="113">
        <v>0</v>
      </c>
      <c r="E211" s="55">
        <v>0</v>
      </c>
      <c r="F211" s="55">
        <v>0</v>
      </c>
      <c r="G211" s="55">
        <v>0</v>
      </c>
      <c r="H211" s="55">
        <v>0</v>
      </c>
      <c r="I211" s="55">
        <v>0</v>
      </c>
      <c r="J211" s="55">
        <v>0</v>
      </c>
    </row>
    <row r="212" spans="2:10" x14ac:dyDescent="0.25">
      <c r="C212" s="82" t="s">
        <v>61</v>
      </c>
      <c r="D212" s="104">
        <v>0</v>
      </c>
      <c r="E212" s="84">
        <v>1.369507341</v>
      </c>
      <c r="F212" s="84">
        <v>0</v>
      </c>
      <c r="G212" s="84">
        <v>0</v>
      </c>
      <c r="H212" s="84">
        <v>0</v>
      </c>
      <c r="I212" s="84">
        <v>0</v>
      </c>
      <c r="J212" s="84">
        <v>0</v>
      </c>
    </row>
    <row r="213" spans="2:10" x14ac:dyDescent="0.25">
      <c r="C213" s="82" t="s">
        <v>49</v>
      </c>
      <c r="D213" s="104">
        <v>0</v>
      </c>
      <c r="E213" s="84">
        <v>0.62049265900000006</v>
      </c>
      <c r="F213" s="84">
        <v>0</v>
      </c>
      <c r="G213" s="84">
        <v>2.0471795700000004</v>
      </c>
      <c r="H213" s="84">
        <v>0</v>
      </c>
      <c r="I213" s="84">
        <v>0</v>
      </c>
      <c r="J213" s="84">
        <v>0</v>
      </c>
    </row>
    <row r="214" spans="2:10" x14ac:dyDescent="0.25">
      <c r="C214" s="82" t="s">
        <v>47</v>
      </c>
      <c r="D214" s="104">
        <v>0</v>
      </c>
      <c r="E214" s="84">
        <v>0</v>
      </c>
      <c r="F214" s="84">
        <v>0</v>
      </c>
      <c r="G214" s="84">
        <v>0</v>
      </c>
      <c r="H214" s="84">
        <v>0</v>
      </c>
      <c r="I214" s="84">
        <v>0</v>
      </c>
      <c r="J214" s="84">
        <v>0</v>
      </c>
    </row>
    <row r="215" spans="2:10" x14ac:dyDescent="0.25">
      <c r="C215" s="82" t="s">
        <v>82</v>
      </c>
      <c r="D215" s="104">
        <v>0</v>
      </c>
      <c r="E215" s="84"/>
      <c r="F215" s="84"/>
      <c r="G215" s="84"/>
      <c r="H215" s="84"/>
      <c r="I215" s="84"/>
      <c r="J215" s="84"/>
    </row>
    <row r="216" spans="2:10" x14ac:dyDescent="0.25">
      <c r="C216" s="105" t="s">
        <v>48</v>
      </c>
      <c r="D216" s="104">
        <v>0</v>
      </c>
      <c r="E216" s="84">
        <v>0</v>
      </c>
      <c r="F216" s="84">
        <v>0</v>
      </c>
      <c r="G216" s="84">
        <v>0</v>
      </c>
      <c r="H216" s="84">
        <v>0</v>
      </c>
      <c r="I216" s="84">
        <v>0</v>
      </c>
      <c r="J216" s="84">
        <v>0</v>
      </c>
    </row>
    <row r="217" spans="2:10" x14ac:dyDescent="0.25">
      <c r="C217" s="105" t="s">
        <v>68</v>
      </c>
      <c r="D217" s="104">
        <v>0</v>
      </c>
      <c r="E217" s="84">
        <v>0.54451155000000007</v>
      </c>
      <c r="F217" s="84">
        <v>0</v>
      </c>
      <c r="G217" s="84">
        <v>0</v>
      </c>
      <c r="H217" s="84">
        <v>0</v>
      </c>
      <c r="I217" s="84">
        <v>0</v>
      </c>
      <c r="J217" s="84">
        <v>0</v>
      </c>
    </row>
    <row r="218" spans="2:10" x14ac:dyDescent="0.25">
      <c r="C218" s="82" t="s">
        <v>69</v>
      </c>
      <c r="D218" s="104">
        <v>0</v>
      </c>
      <c r="E218" s="84">
        <v>0</v>
      </c>
      <c r="F218" s="84">
        <v>0</v>
      </c>
      <c r="G218" s="84">
        <v>0</v>
      </c>
      <c r="H218" s="84">
        <v>0</v>
      </c>
      <c r="I218" s="84">
        <v>0</v>
      </c>
      <c r="J218" s="84">
        <v>0</v>
      </c>
    </row>
    <row r="219" spans="2:10" x14ac:dyDescent="0.25">
      <c r="B219" s="83"/>
      <c r="C219" s="83" t="s">
        <v>71</v>
      </c>
      <c r="D219" s="104">
        <v>0</v>
      </c>
      <c r="E219" s="84">
        <v>0</v>
      </c>
      <c r="F219" s="84">
        <v>0</v>
      </c>
      <c r="G219" s="84">
        <v>0</v>
      </c>
      <c r="H219" s="84">
        <v>0</v>
      </c>
      <c r="I219" s="84">
        <v>0</v>
      </c>
      <c r="J219" s="84">
        <v>0</v>
      </c>
    </row>
    <row r="220" spans="2:10" x14ac:dyDescent="0.25">
      <c r="B220" s="54"/>
      <c r="C220" s="88" t="s">
        <v>63</v>
      </c>
      <c r="D220" s="114">
        <v>0</v>
      </c>
      <c r="E220" s="64">
        <v>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</row>
    <row r="221" spans="2:10" x14ac:dyDescent="0.25">
      <c r="B221" s="54"/>
      <c r="C221" s="88" t="s">
        <v>64</v>
      </c>
      <c r="D221" s="114">
        <v>0</v>
      </c>
      <c r="E221" s="64">
        <v>0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</row>
    <row r="222" spans="2:10" x14ac:dyDescent="0.25">
      <c r="B222" s="54"/>
      <c r="C222" s="88" t="s">
        <v>65</v>
      </c>
      <c r="D222" s="114">
        <v>0</v>
      </c>
      <c r="E222" s="64">
        <v>0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</row>
    <row r="223" spans="2:10" x14ac:dyDescent="0.25">
      <c r="B223" s="54"/>
      <c r="C223" s="88" t="s">
        <v>66</v>
      </c>
      <c r="D223" s="114">
        <v>0</v>
      </c>
      <c r="E223" s="64">
        <v>0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</row>
    <row r="224" spans="2:10" x14ac:dyDescent="0.25">
      <c r="B224" s="83"/>
      <c r="C224" s="83" t="s">
        <v>67</v>
      </c>
      <c r="D224" s="114">
        <v>0</v>
      </c>
      <c r="E224" s="64">
        <v>0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</row>
    <row r="225" spans="2:10" x14ac:dyDescent="0.25">
      <c r="B225" s="83"/>
      <c r="C225" s="83" t="s">
        <v>75</v>
      </c>
      <c r="D225" s="114">
        <v>0</v>
      </c>
      <c r="E225" s="64">
        <v>0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</row>
    <row r="226" spans="2:10" x14ac:dyDescent="0.25">
      <c r="B226" s="83"/>
      <c r="C226" s="83" t="s">
        <v>76</v>
      </c>
      <c r="D226" s="112">
        <v>0</v>
      </c>
      <c r="E226" s="87">
        <v>0</v>
      </c>
      <c r="F226" s="87">
        <v>0</v>
      </c>
      <c r="G226" s="87">
        <v>0</v>
      </c>
      <c r="H226" s="87">
        <v>0</v>
      </c>
      <c r="I226" s="87">
        <v>0</v>
      </c>
      <c r="J226" s="87">
        <v>0</v>
      </c>
    </row>
    <row r="227" spans="2:10" ht="15.75" thickBot="1" x14ac:dyDescent="0.3">
      <c r="B227" s="53"/>
      <c r="C227" s="53" t="s">
        <v>46</v>
      </c>
      <c r="D227" s="134">
        <v>0</v>
      </c>
      <c r="E227" s="84">
        <v>0</v>
      </c>
      <c r="F227" s="84">
        <v>0</v>
      </c>
      <c r="G227" s="84">
        <v>0</v>
      </c>
      <c r="H227" s="84">
        <v>0</v>
      </c>
      <c r="I227" s="84">
        <v>2.0821670920000002</v>
      </c>
      <c r="J227" s="84">
        <v>0</v>
      </c>
    </row>
    <row r="228" spans="2:10" x14ac:dyDescent="0.25">
      <c r="D228" s="107"/>
      <c r="E228" s="106"/>
      <c r="F228" s="106"/>
      <c r="G228" s="106"/>
      <c r="H228" s="106"/>
      <c r="I228" s="106"/>
      <c r="J228" s="106"/>
    </row>
  </sheetData>
  <mergeCells count="1">
    <mergeCell ref="B2:J2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7"/>
  <sheetViews>
    <sheetView zoomScale="85" zoomScaleNormal="85" workbookViewId="0">
      <pane xSplit="4" ySplit="6" topLeftCell="E7" activePane="bottomRight" state="frozen"/>
      <selection activeCell="B5" sqref="B5"/>
      <selection pane="topRight" activeCell="B5" sqref="B5"/>
      <selection pane="bottomLeft" activeCell="B5" sqref="B5"/>
      <selection pane="bottomRight" activeCell="B3" sqref="B3"/>
    </sheetView>
  </sheetViews>
  <sheetFormatPr defaultColWidth="9.140625" defaultRowHeight="15" x14ac:dyDescent="0.25"/>
  <cols>
    <col min="1" max="1" width="5.140625" style="82" customWidth="1"/>
    <col min="2" max="2" width="28.7109375" style="82" customWidth="1"/>
    <col min="3" max="3" width="30.7109375" style="82" bestFit="1" customWidth="1"/>
    <col min="4" max="10" width="8.85546875" style="82" customWidth="1"/>
    <col min="11" max="16384" width="9.140625" style="82"/>
  </cols>
  <sheetData>
    <row r="1" spans="2:10" ht="15.75" thickBot="1" x14ac:dyDescent="0.3"/>
    <row r="2" spans="2:10" ht="19.5" thickBot="1" x14ac:dyDescent="0.3">
      <c r="B2" s="166" t="s">
        <v>70</v>
      </c>
      <c r="C2" s="167"/>
      <c r="D2" s="167"/>
      <c r="E2" s="167"/>
      <c r="F2" s="167"/>
      <c r="G2" s="167"/>
      <c r="H2" s="167"/>
      <c r="I2" s="167"/>
      <c r="J2" s="167"/>
    </row>
    <row r="3" spans="2:10" x14ac:dyDescent="0.25">
      <c r="B3" s="80" t="s">
        <v>114</v>
      </c>
    </row>
    <row r="4" spans="2:10" x14ac:dyDescent="0.25">
      <c r="B4" s="79">
        <v>41715</v>
      </c>
      <c r="C4" s="56"/>
      <c r="D4" s="56"/>
      <c r="E4" s="56"/>
      <c r="F4" s="56"/>
      <c r="G4" s="56"/>
      <c r="H4" s="56"/>
      <c r="I4" s="56"/>
      <c r="J4" s="56"/>
    </row>
    <row r="6" spans="2:10" ht="15.75" thickBot="1" x14ac:dyDescent="0.3">
      <c r="B6" s="57"/>
      <c r="C6" s="57" t="s">
        <v>86</v>
      </c>
      <c r="D6" s="108" t="s">
        <v>81</v>
      </c>
      <c r="E6" s="57">
        <v>2013</v>
      </c>
      <c r="F6" s="57">
        <v>2014</v>
      </c>
      <c r="G6" s="57">
        <v>2016</v>
      </c>
      <c r="H6" s="57">
        <v>2018</v>
      </c>
      <c r="I6" s="57">
        <v>2020</v>
      </c>
      <c r="J6" s="57">
        <v>2025</v>
      </c>
    </row>
    <row r="7" spans="2:10" x14ac:dyDescent="0.25">
      <c r="B7" s="82" t="s">
        <v>72</v>
      </c>
      <c r="C7" s="82" t="s">
        <v>60</v>
      </c>
      <c r="D7" s="111">
        <v>133.96266029999998</v>
      </c>
      <c r="E7" s="106">
        <v>5.6947610464</v>
      </c>
      <c r="F7" s="106">
        <v>2.6613881900000003</v>
      </c>
      <c r="G7" s="106">
        <v>18.822302207225004</v>
      </c>
      <c r="H7" s="106">
        <v>25.372643997600001</v>
      </c>
      <c r="I7" s="106">
        <v>0.53429659299999999</v>
      </c>
      <c r="J7" s="106">
        <v>1.4012624800000002</v>
      </c>
    </row>
    <row r="8" spans="2:10" x14ac:dyDescent="0.25">
      <c r="C8" s="82" t="s">
        <v>61</v>
      </c>
      <c r="D8" s="110">
        <v>23.166578999999999</v>
      </c>
      <c r="E8" s="107">
        <v>6.8185200215403459</v>
      </c>
      <c r="F8" s="107">
        <v>4.7533849999999997</v>
      </c>
      <c r="G8" s="107">
        <v>5.5942350000000003</v>
      </c>
      <c r="H8" s="107">
        <v>0</v>
      </c>
      <c r="I8" s="107">
        <v>0</v>
      </c>
      <c r="J8" s="107">
        <v>0</v>
      </c>
    </row>
    <row r="9" spans="2:10" x14ac:dyDescent="0.25">
      <c r="C9" s="82" t="s">
        <v>49</v>
      </c>
      <c r="D9" s="110">
        <v>53.778000000000006</v>
      </c>
      <c r="E9" s="107">
        <v>73.724324577252204</v>
      </c>
      <c r="F9" s="107">
        <v>8.5427881160000005</v>
      </c>
      <c r="G9" s="107">
        <v>45.208030659894966</v>
      </c>
      <c r="H9" s="107">
        <v>5.0271339749999999</v>
      </c>
      <c r="I9" s="107">
        <v>1.348905</v>
      </c>
      <c r="J9" s="107">
        <v>0.69486647999999995</v>
      </c>
    </row>
    <row r="10" spans="2:10" x14ac:dyDescent="0.25">
      <c r="C10" s="82" t="s">
        <v>47</v>
      </c>
      <c r="D10" s="110">
        <v>1.8620000000000001</v>
      </c>
      <c r="E10" s="107">
        <v>2.1199850549999999</v>
      </c>
      <c r="F10" s="107">
        <v>4.2756088569999999</v>
      </c>
      <c r="G10" s="107">
        <v>6.2795031039999998</v>
      </c>
      <c r="H10" s="107">
        <v>7.7445899999999996</v>
      </c>
      <c r="I10" s="107">
        <v>0</v>
      </c>
      <c r="J10" s="107">
        <v>0</v>
      </c>
    </row>
    <row r="11" spans="2:10" x14ac:dyDescent="0.25">
      <c r="C11" s="82" t="s">
        <v>82</v>
      </c>
      <c r="D11" s="110">
        <v>181.5738838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</row>
    <row r="12" spans="2:10" x14ac:dyDescent="0.25">
      <c r="C12" s="105" t="s">
        <v>48</v>
      </c>
      <c r="D12" s="110">
        <v>0</v>
      </c>
      <c r="E12" s="107">
        <v>12.5888215167375</v>
      </c>
      <c r="F12" s="107">
        <v>12.683251521575002</v>
      </c>
      <c r="G12" s="107">
        <v>13.245754631175002</v>
      </c>
      <c r="H12" s="107">
        <v>16.214963537949998</v>
      </c>
      <c r="I12" s="107">
        <v>0</v>
      </c>
      <c r="J12" s="107">
        <v>0.34374648000000002</v>
      </c>
    </row>
    <row r="13" spans="2:10" ht="14.45" customHeight="1" x14ac:dyDescent="0.25">
      <c r="C13" s="105" t="s">
        <v>68</v>
      </c>
      <c r="D13" s="110">
        <v>0</v>
      </c>
      <c r="E13" s="107">
        <v>17.512499343000002</v>
      </c>
      <c r="F13" s="107">
        <v>3.2485746749999995</v>
      </c>
      <c r="G13" s="107">
        <v>2.8976244146099996</v>
      </c>
      <c r="H13" s="107">
        <v>1.7730263249999998</v>
      </c>
      <c r="I13" s="107">
        <v>0</v>
      </c>
      <c r="J13" s="107">
        <v>0</v>
      </c>
    </row>
    <row r="14" spans="2:10" ht="14.45" customHeight="1" x14ac:dyDescent="0.25">
      <c r="C14" s="82" t="s">
        <v>69</v>
      </c>
      <c r="D14" s="110">
        <v>78.205905299999998</v>
      </c>
      <c r="E14" s="107">
        <v>1.7412500000000001E-2</v>
      </c>
      <c r="F14" s="107">
        <v>0</v>
      </c>
      <c r="G14" s="107">
        <v>51.827305100000011</v>
      </c>
      <c r="H14" s="107">
        <v>0</v>
      </c>
      <c r="I14" s="107">
        <v>0</v>
      </c>
      <c r="J14" s="107">
        <v>0</v>
      </c>
    </row>
    <row r="15" spans="2:10" x14ac:dyDescent="0.25">
      <c r="B15" s="83"/>
      <c r="C15" s="83" t="s">
        <v>62</v>
      </c>
      <c r="D15" s="110">
        <v>249.98222829999997</v>
      </c>
      <c r="E15" s="107">
        <v>0</v>
      </c>
      <c r="F15" s="107">
        <v>0</v>
      </c>
      <c r="G15" s="107">
        <v>47.336773700000009</v>
      </c>
      <c r="H15" s="107">
        <v>0</v>
      </c>
      <c r="I15" s="107">
        <v>0</v>
      </c>
      <c r="J15" s="107">
        <v>0</v>
      </c>
    </row>
    <row r="16" spans="2:10" x14ac:dyDescent="0.25">
      <c r="B16" s="54"/>
      <c r="C16" s="54" t="s">
        <v>63</v>
      </c>
      <c r="D16" s="110">
        <v>0</v>
      </c>
      <c r="E16" s="107">
        <v>0</v>
      </c>
      <c r="F16" s="107">
        <v>0</v>
      </c>
      <c r="G16" s="107">
        <v>0</v>
      </c>
      <c r="H16" s="107">
        <v>0.90895999999999999</v>
      </c>
      <c r="I16" s="107">
        <v>3.1988639999999995</v>
      </c>
      <c r="J16" s="107">
        <v>0</v>
      </c>
    </row>
    <row r="17" spans="2:10" x14ac:dyDescent="0.25">
      <c r="B17" s="54"/>
      <c r="C17" s="54" t="s">
        <v>64</v>
      </c>
      <c r="D17" s="110"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1.5674950000000001</v>
      </c>
      <c r="J17" s="107">
        <v>0</v>
      </c>
    </row>
    <row r="18" spans="2:10" x14ac:dyDescent="0.25">
      <c r="B18" s="54"/>
      <c r="C18" s="54" t="s">
        <v>65</v>
      </c>
      <c r="D18" s="110">
        <v>0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</row>
    <row r="19" spans="2:10" x14ac:dyDescent="0.25">
      <c r="B19" s="54"/>
      <c r="C19" s="54" t="s">
        <v>66</v>
      </c>
      <c r="D19" s="110">
        <v>0</v>
      </c>
      <c r="E19" s="107">
        <v>0</v>
      </c>
      <c r="F19" s="107">
        <v>0</v>
      </c>
      <c r="G19" s="107">
        <v>0</v>
      </c>
      <c r="H19" s="107">
        <v>8.350166999999999</v>
      </c>
      <c r="I19" s="107">
        <v>3.6755999999999998</v>
      </c>
      <c r="J19" s="107">
        <v>0</v>
      </c>
    </row>
    <row r="20" spans="2:10" x14ac:dyDescent="0.25">
      <c r="B20" s="83"/>
      <c r="C20" s="83" t="s">
        <v>67</v>
      </c>
      <c r="D20" s="110">
        <v>0</v>
      </c>
      <c r="E20" s="107">
        <v>0</v>
      </c>
      <c r="F20" s="107">
        <v>0</v>
      </c>
      <c r="G20" s="107">
        <v>0</v>
      </c>
      <c r="H20" s="107">
        <v>9.2591269999999994</v>
      </c>
      <c r="I20" s="107">
        <v>8.4419589999999989</v>
      </c>
      <c r="J20" s="107">
        <v>0</v>
      </c>
    </row>
    <row r="21" spans="2:10" x14ac:dyDescent="0.25">
      <c r="B21" s="83"/>
      <c r="C21" s="83" t="s">
        <v>75</v>
      </c>
      <c r="D21" s="110">
        <v>0</v>
      </c>
      <c r="E21" s="107">
        <v>0</v>
      </c>
      <c r="F21" s="107">
        <v>0</v>
      </c>
      <c r="G21" s="107">
        <v>3.531299999999999E-2</v>
      </c>
      <c r="H21" s="107">
        <v>0</v>
      </c>
      <c r="I21" s="107">
        <v>0</v>
      </c>
      <c r="J21" s="107">
        <v>0</v>
      </c>
    </row>
    <row r="22" spans="2:10" x14ac:dyDescent="0.25">
      <c r="B22" s="83"/>
      <c r="C22" s="83" t="s">
        <v>76</v>
      </c>
      <c r="D22" s="110">
        <v>0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</row>
    <row r="23" spans="2:10" ht="15.75" thickBot="1" x14ac:dyDescent="0.3">
      <c r="B23" s="53"/>
      <c r="C23" s="53" t="s">
        <v>46</v>
      </c>
      <c r="D23" s="110">
        <v>0</v>
      </c>
      <c r="E23" s="107">
        <v>0</v>
      </c>
      <c r="F23" s="107">
        <v>0</v>
      </c>
      <c r="G23" s="107">
        <v>0.67645706399999994</v>
      </c>
      <c r="H23" s="107">
        <v>0</v>
      </c>
      <c r="I23" s="107">
        <v>11.200917993000001</v>
      </c>
      <c r="J23" s="107">
        <v>0.11051610199999995</v>
      </c>
    </row>
    <row r="24" spans="2:10" x14ac:dyDescent="0.25">
      <c r="B24" s="82" t="s">
        <v>32</v>
      </c>
      <c r="C24" s="82" t="s">
        <v>60</v>
      </c>
      <c r="D24" s="113">
        <v>1.4225364999999999</v>
      </c>
      <c r="E24" s="106">
        <v>0</v>
      </c>
      <c r="F24" s="106">
        <v>0</v>
      </c>
      <c r="G24" s="106">
        <v>0</v>
      </c>
      <c r="H24" s="106">
        <v>0</v>
      </c>
      <c r="I24" s="106">
        <v>0</v>
      </c>
      <c r="J24" s="106">
        <v>0</v>
      </c>
    </row>
    <row r="25" spans="2:10" x14ac:dyDescent="0.25">
      <c r="C25" s="82" t="s">
        <v>61</v>
      </c>
      <c r="D25" s="126">
        <v>0.24523800000000001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</row>
    <row r="26" spans="2:10" x14ac:dyDescent="0.25">
      <c r="C26" s="82" t="s">
        <v>49</v>
      </c>
      <c r="D26" s="126">
        <v>1.53</v>
      </c>
      <c r="E26" s="107">
        <v>3.4772662415499997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</row>
    <row r="27" spans="2:10" x14ac:dyDescent="0.25">
      <c r="C27" s="82" t="s">
        <v>47</v>
      </c>
      <c r="D27" s="126">
        <v>0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</row>
    <row r="28" spans="2:10" x14ac:dyDescent="0.25">
      <c r="C28" s="82" t="s">
        <v>82</v>
      </c>
      <c r="D28" s="126">
        <v>1.0545365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</row>
    <row r="29" spans="2:10" x14ac:dyDescent="0.25">
      <c r="C29" s="105" t="s">
        <v>48</v>
      </c>
      <c r="D29" s="126">
        <v>0</v>
      </c>
      <c r="E29" s="107">
        <v>0</v>
      </c>
      <c r="F29" s="107">
        <v>0</v>
      </c>
      <c r="G29" s="107">
        <v>0</v>
      </c>
      <c r="H29" s="107">
        <v>0</v>
      </c>
      <c r="I29" s="107">
        <v>0</v>
      </c>
      <c r="J29" s="107">
        <v>0</v>
      </c>
    </row>
    <row r="30" spans="2:10" x14ac:dyDescent="0.25">
      <c r="C30" s="105" t="s">
        <v>68</v>
      </c>
      <c r="D30" s="126">
        <v>0</v>
      </c>
      <c r="E30" s="107">
        <v>0.60771600000000003</v>
      </c>
      <c r="F30" s="107">
        <v>0</v>
      </c>
      <c r="G30" s="107">
        <v>0</v>
      </c>
      <c r="H30" s="107">
        <v>0</v>
      </c>
      <c r="I30" s="107">
        <v>0</v>
      </c>
      <c r="J30" s="107">
        <v>0</v>
      </c>
    </row>
    <row r="31" spans="2:10" x14ac:dyDescent="0.25">
      <c r="C31" s="82" t="s">
        <v>69</v>
      </c>
      <c r="D31" s="126">
        <v>1.0624829999999998</v>
      </c>
      <c r="E31" s="107">
        <v>0</v>
      </c>
      <c r="F31" s="107">
        <v>0</v>
      </c>
      <c r="G31" s="107">
        <v>4.7500000000000001E-2</v>
      </c>
      <c r="H31" s="107">
        <v>0</v>
      </c>
      <c r="I31" s="107">
        <v>0</v>
      </c>
      <c r="J31" s="107">
        <v>0</v>
      </c>
    </row>
    <row r="32" spans="2:10" x14ac:dyDescent="0.25">
      <c r="B32" s="83"/>
      <c r="C32" s="83" t="s">
        <v>62</v>
      </c>
      <c r="D32" s="126">
        <v>2.2472625000000002</v>
      </c>
      <c r="E32" s="107">
        <v>0</v>
      </c>
      <c r="F32" s="107">
        <v>0</v>
      </c>
      <c r="G32" s="107">
        <v>0.57321749999999994</v>
      </c>
      <c r="H32" s="107">
        <v>0</v>
      </c>
      <c r="I32" s="107">
        <v>0</v>
      </c>
      <c r="J32" s="107">
        <v>0</v>
      </c>
    </row>
    <row r="33" spans="2:10" x14ac:dyDescent="0.25">
      <c r="B33" s="54"/>
      <c r="C33" s="54" t="s">
        <v>63</v>
      </c>
      <c r="D33" s="126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0.628664</v>
      </c>
      <c r="J33" s="107">
        <v>0</v>
      </c>
    </row>
    <row r="34" spans="2:10" x14ac:dyDescent="0.25">
      <c r="B34" s="54"/>
      <c r="C34" s="54" t="s">
        <v>64</v>
      </c>
      <c r="D34" s="126">
        <v>0</v>
      </c>
      <c r="E34" s="107">
        <v>0</v>
      </c>
      <c r="F34" s="107">
        <v>0</v>
      </c>
      <c r="G34" s="107">
        <v>0</v>
      </c>
      <c r="H34" s="107">
        <v>0</v>
      </c>
      <c r="I34" s="107">
        <v>0.56149499999999997</v>
      </c>
      <c r="J34" s="107">
        <v>0</v>
      </c>
    </row>
    <row r="35" spans="2:10" x14ac:dyDescent="0.25">
      <c r="B35" s="54"/>
      <c r="C35" s="54" t="s">
        <v>65</v>
      </c>
      <c r="D35" s="126">
        <v>0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</row>
    <row r="36" spans="2:10" x14ac:dyDescent="0.25">
      <c r="B36" s="54"/>
      <c r="C36" s="54" t="s">
        <v>66</v>
      </c>
      <c r="D36" s="126">
        <v>0</v>
      </c>
      <c r="E36" s="107">
        <v>0</v>
      </c>
      <c r="F36" s="107">
        <v>0</v>
      </c>
      <c r="G36" s="107">
        <v>0</v>
      </c>
      <c r="H36" s="107">
        <v>2.0211669999999997</v>
      </c>
      <c r="I36" s="107">
        <v>0</v>
      </c>
      <c r="J36" s="107">
        <v>0</v>
      </c>
    </row>
    <row r="37" spans="2:10" x14ac:dyDescent="0.25">
      <c r="B37" s="83"/>
      <c r="C37" s="83" t="s">
        <v>67</v>
      </c>
      <c r="D37" s="126">
        <v>0</v>
      </c>
      <c r="E37" s="107">
        <v>0</v>
      </c>
      <c r="F37" s="107">
        <v>0</v>
      </c>
      <c r="G37" s="107">
        <v>0</v>
      </c>
      <c r="H37" s="107">
        <v>2.0211669999999997</v>
      </c>
      <c r="I37" s="107">
        <v>1.190159</v>
      </c>
      <c r="J37" s="107">
        <v>0</v>
      </c>
    </row>
    <row r="38" spans="2:10" x14ac:dyDescent="0.25">
      <c r="B38" s="83"/>
      <c r="C38" s="83" t="s">
        <v>75</v>
      </c>
      <c r="D38" s="126">
        <v>0</v>
      </c>
      <c r="E38" s="107">
        <v>0</v>
      </c>
      <c r="F38" s="107">
        <v>0</v>
      </c>
      <c r="G38" s="107">
        <v>0</v>
      </c>
      <c r="H38" s="107">
        <v>0</v>
      </c>
      <c r="I38" s="107">
        <v>0</v>
      </c>
      <c r="J38" s="107">
        <v>0</v>
      </c>
    </row>
    <row r="39" spans="2:10" x14ac:dyDescent="0.25">
      <c r="B39" s="83"/>
      <c r="C39" s="83" t="s">
        <v>76</v>
      </c>
      <c r="D39" s="126">
        <v>0</v>
      </c>
      <c r="E39" s="107">
        <v>0</v>
      </c>
      <c r="F39" s="107">
        <v>0</v>
      </c>
      <c r="G39" s="107">
        <v>0</v>
      </c>
      <c r="H39" s="107">
        <v>0</v>
      </c>
      <c r="I39" s="107">
        <v>0</v>
      </c>
      <c r="J39" s="107">
        <v>0</v>
      </c>
    </row>
    <row r="40" spans="2:10" ht="15.75" thickBot="1" x14ac:dyDescent="0.3">
      <c r="B40" s="53"/>
      <c r="C40" s="53" t="s">
        <v>46</v>
      </c>
      <c r="D40" s="126">
        <v>0</v>
      </c>
      <c r="E40" s="107">
        <v>0</v>
      </c>
      <c r="F40" s="107">
        <v>0</v>
      </c>
      <c r="G40" s="107">
        <v>0</v>
      </c>
      <c r="H40" s="107">
        <v>0</v>
      </c>
      <c r="I40" s="107">
        <v>0</v>
      </c>
      <c r="J40" s="107">
        <v>0</v>
      </c>
    </row>
    <row r="41" spans="2:10" x14ac:dyDescent="0.25">
      <c r="B41" s="82" t="s">
        <v>34</v>
      </c>
      <c r="C41" s="82" t="s">
        <v>60</v>
      </c>
      <c r="D41" s="111">
        <v>0.83510000000000018</v>
      </c>
      <c r="E41" s="106">
        <v>0</v>
      </c>
      <c r="F41" s="106">
        <v>0</v>
      </c>
      <c r="G41" s="106">
        <v>0</v>
      </c>
      <c r="H41" s="106">
        <v>0</v>
      </c>
      <c r="I41" s="106">
        <v>0</v>
      </c>
      <c r="J41" s="106">
        <v>0</v>
      </c>
    </row>
    <row r="42" spans="2:10" x14ac:dyDescent="0.25">
      <c r="C42" s="82" t="s">
        <v>61</v>
      </c>
      <c r="D42" s="110">
        <v>0.91</v>
      </c>
      <c r="E42" s="107">
        <v>0</v>
      </c>
      <c r="F42" s="107">
        <v>0</v>
      </c>
      <c r="G42" s="107">
        <v>0</v>
      </c>
      <c r="H42" s="107">
        <v>0</v>
      </c>
      <c r="I42" s="107">
        <v>0</v>
      </c>
      <c r="J42" s="107">
        <v>0</v>
      </c>
    </row>
    <row r="43" spans="2:10" x14ac:dyDescent="0.25">
      <c r="C43" s="82" t="s">
        <v>49</v>
      </c>
      <c r="D43" s="110">
        <v>0.95599999999999996</v>
      </c>
      <c r="E43" s="107">
        <v>1.6134340000000003</v>
      </c>
      <c r="F43" s="107">
        <v>0</v>
      </c>
      <c r="G43" s="107">
        <v>0</v>
      </c>
      <c r="H43" s="107">
        <v>0</v>
      </c>
      <c r="I43" s="107">
        <v>0</v>
      </c>
      <c r="J43" s="107">
        <v>0</v>
      </c>
    </row>
    <row r="44" spans="2:10" x14ac:dyDescent="0.25">
      <c r="C44" s="82" t="s">
        <v>47</v>
      </c>
      <c r="D44" s="110">
        <v>0.91</v>
      </c>
      <c r="E44" s="107">
        <v>0</v>
      </c>
      <c r="F44" s="107">
        <v>0</v>
      </c>
      <c r="G44" s="107">
        <v>0</v>
      </c>
      <c r="H44" s="107">
        <v>0</v>
      </c>
      <c r="I44" s="107">
        <v>0</v>
      </c>
      <c r="J44" s="107">
        <v>0</v>
      </c>
    </row>
    <row r="45" spans="2:10" x14ac:dyDescent="0.25">
      <c r="C45" s="82" t="s">
        <v>82</v>
      </c>
      <c r="D45" s="110">
        <v>0.98890000000000011</v>
      </c>
      <c r="E45" s="107">
        <v>0</v>
      </c>
      <c r="F45" s="107">
        <v>0</v>
      </c>
      <c r="G45" s="107">
        <v>0</v>
      </c>
      <c r="H45" s="107">
        <v>0</v>
      </c>
      <c r="I45" s="107">
        <v>0</v>
      </c>
      <c r="J45" s="107">
        <v>0</v>
      </c>
    </row>
    <row r="46" spans="2:10" x14ac:dyDescent="0.25">
      <c r="C46" s="105" t="s">
        <v>48</v>
      </c>
      <c r="D46" s="110">
        <v>0</v>
      </c>
      <c r="E46" s="107">
        <v>0</v>
      </c>
      <c r="F46" s="107">
        <v>0</v>
      </c>
      <c r="G46" s="107">
        <v>0</v>
      </c>
      <c r="H46" s="107">
        <v>0</v>
      </c>
      <c r="I46" s="107">
        <v>0</v>
      </c>
      <c r="J46" s="107">
        <v>0</v>
      </c>
    </row>
    <row r="47" spans="2:10" x14ac:dyDescent="0.25">
      <c r="C47" s="105" t="s">
        <v>68</v>
      </c>
      <c r="D47" s="110">
        <v>0</v>
      </c>
      <c r="E47" s="107">
        <v>0</v>
      </c>
      <c r="F47" s="107">
        <v>0</v>
      </c>
      <c r="G47" s="107">
        <v>0</v>
      </c>
      <c r="H47" s="107">
        <v>0</v>
      </c>
      <c r="I47" s="107">
        <v>0</v>
      </c>
      <c r="J47" s="107">
        <v>0</v>
      </c>
    </row>
    <row r="48" spans="2:10" x14ac:dyDescent="0.25">
      <c r="C48" s="82" t="s">
        <v>69</v>
      </c>
      <c r="D48" s="110">
        <v>0.97989999999999999</v>
      </c>
      <c r="E48" s="107">
        <v>0</v>
      </c>
      <c r="F48" s="107">
        <v>0</v>
      </c>
      <c r="G48" s="107">
        <v>0</v>
      </c>
      <c r="H48" s="107">
        <v>0</v>
      </c>
      <c r="I48" s="107">
        <v>0</v>
      </c>
      <c r="J48" s="107">
        <v>0</v>
      </c>
    </row>
    <row r="49" spans="2:10" x14ac:dyDescent="0.25">
      <c r="B49" s="83"/>
      <c r="C49" s="83" t="s">
        <v>62</v>
      </c>
      <c r="D49" s="110">
        <v>1.0316000000000001</v>
      </c>
      <c r="E49" s="107">
        <v>0</v>
      </c>
      <c r="F49" s="107">
        <v>0</v>
      </c>
      <c r="G49" s="107">
        <v>0</v>
      </c>
      <c r="H49" s="107">
        <v>0</v>
      </c>
      <c r="I49" s="107">
        <v>0</v>
      </c>
      <c r="J49" s="107">
        <v>0</v>
      </c>
    </row>
    <row r="50" spans="2:10" x14ac:dyDescent="0.25">
      <c r="B50" s="54"/>
      <c r="C50" s="54" t="s">
        <v>63</v>
      </c>
      <c r="D50" s="110">
        <v>0</v>
      </c>
      <c r="E50" s="107">
        <v>0</v>
      </c>
      <c r="F50" s="107">
        <v>0</v>
      </c>
      <c r="G50" s="107">
        <v>0</v>
      </c>
      <c r="H50" s="107">
        <v>0</v>
      </c>
      <c r="I50" s="107">
        <v>0</v>
      </c>
      <c r="J50" s="107">
        <v>0</v>
      </c>
    </row>
    <row r="51" spans="2:10" x14ac:dyDescent="0.25">
      <c r="B51" s="54"/>
      <c r="C51" s="54" t="s">
        <v>64</v>
      </c>
      <c r="D51" s="110">
        <v>0</v>
      </c>
      <c r="E51" s="107">
        <v>0</v>
      </c>
      <c r="F51" s="107">
        <v>0</v>
      </c>
      <c r="G51" s="107">
        <v>0</v>
      </c>
      <c r="H51" s="107">
        <v>0</v>
      </c>
      <c r="I51" s="107">
        <v>0</v>
      </c>
      <c r="J51" s="107">
        <v>0</v>
      </c>
    </row>
    <row r="52" spans="2:10" x14ac:dyDescent="0.25">
      <c r="B52" s="54"/>
      <c r="C52" s="54" t="s">
        <v>65</v>
      </c>
      <c r="D52" s="110">
        <v>0</v>
      </c>
      <c r="E52" s="107">
        <v>0</v>
      </c>
      <c r="F52" s="107">
        <v>0</v>
      </c>
      <c r="G52" s="107">
        <v>0</v>
      </c>
      <c r="H52" s="107">
        <v>0</v>
      </c>
      <c r="I52" s="107">
        <v>0</v>
      </c>
      <c r="J52" s="107">
        <v>0</v>
      </c>
    </row>
    <row r="53" spans="2:10" x14ac:dyDescent="0.25">
      <c r="B53" s="54"/>
      <c r="C53" s="54" t="s">
        <v>66</v>
      </c>
      <c r="D53" s="110">
        <v>0</v>
      </c>
      <c r="E53" s="107">
        <v>0</v>
      </c>
      <c r="F53" s="107">
        <v>0</v>
      </c>
      <c r="G53" s="107">
        <v>0</v>
      </c>
      <c r="H53" s="107">
        <v>0</v>
      </c>
      <c r="I53" s="107">
        <v>1.5895999999999999</v>
      </c>
      <c r="J53" s="107">
        <v>0</v>
      </c>
    </row>
    <row r="54" spans="2:10" x14ac:dyDescent="0.25">
      <c r="B54" s="83"/>
      <c r="C54" s="83" t="s">
        <v>67</v>
      </c>
      <c r="D54" s="110">
        <v>0</v>
      </c>
      <c r="E54" s="107">
        <v>0</v>
      </c>
      <c r="F54" s="107">
        <v>0</v>
      </c>
      <c r="G54" s="107">
        <v>0</v>
      </c>
      <c r="H54" s="107">
        <v>0</v>
      </c>
      <c r="I54" s="107">
        <v>1.5895999999999999</v>
      </c>
      <c r="J54" s="107">
        <v>0</v>
      </c>
    </row>
    <row r="55" spans="2:10" x14ac:dyDescent="0.25">
      <c r="B55" s="83"/>
      <c r="C55" s="83" t="s">
        <v>75</v>
      </c>
      <c r="D55" s="110">
        <v>0</v>
      </c>
      <c r="E55" s="107">
        <v>0</v>
      </c>
      <c r="F55" s="107">
        <v>0</v>
      </c>
      <c r="G55" s="107">
        <v>0</v>
      </c>
      <c r="H55" s="107">
        <v>0</v>
      </c>
      <c r="I55" s="107">
        <v>0</v>
      </c>
      <c r="J55" s="107">
        <v>0</v>
      </c>
    </row>
    <row r="56" spans="2:10" x14ac:dyDescent="0.25">
      <c r="B56" s="83"/>
      <c r="C56" s="83" t="s">
        <v>76</v>
      </c>
      <c r="D56" s="110">
        <v>0</v>
      </c>
      <c r="E56" s="107">
        <v>0</v>
      </c>
      <c r="F56" s="107">
        <v>0</v>
      </c>
      <c r="G56" s="107">
        <v>0</v>
      </c>
      <c r="H56" s="107">
        <v>0</v>
      </c>
      <c r="I56" s="107">
        <v>0</v>
      </c>
      <c r="J56" s="107">
        <v>0</v>
      </c>
    </row>
    <row r="57" spans="2:10" ht="15.75" thickBot="1" x14ac:dyDescent="0.3">
      <c r="B57" s="53"/>
      <c r="C57" s="53" t="s">
        <v>46</v>
      </c>
      <c r="D57" s="110">
        <v>0</v>
      </c>
      <c r="E57" s="107">
        <v>0</v>
      </c>
      <c r="F57" s="107">
        <v>0</v>
      </c>
      <c r="G57" s="107">
        <v>0</v>
      </c>
      <c r="H57" s="107">
        <v>0</v>
      </c>
      <c r="I57" s="107">
        <v>0</v>
      </c>
      <c r="J57" s="107">
        <v>0</v>
      </c>
    </row>
    <row r="58" spans="2:10" x14ac:dyDescent="0.25">
      <c r="B58" s="82" t="s">
        <v>33</v>
      </c>
      <c r="C58" s="82" t="s">
        <v>60</v>
      </c>
      <c r="D58" s="111">
        <v>19.687676500000002</v>
      </c>
      <c r="E58" s="106">
        <v>2.0873105966250001</v>
      </c>
      <c r="F58" s="106">
        <v>0</v>
      </c>
      <c r="G58" s="106">
        <v>6.3850105448749988</v>
      </c>
      <c r="H58" s="106">
        <v>1.0800540925</v>
      </c>
      <c r="I58" s="106">
        <v>0.53429659299999999</v>
      </c>
      <c r="J58" s="106">
        <v>0</v>
      </c>
    </row>
    <row r="59" spans="2:10" x14ac:dyDescent="0.25">
      <c r="C59" s="82" t="s">
        <v>61</v>
      </c>
      <c r="D59" s="110">
        <v>2.1862460000000001</v>
      </c>
      <c r="E59" s="107">
        <v>4.0440126805403471</v>
      </c>
      <c r="F59" s="107">
        <v>1.3753850000000001</v>
      </c>
      <c r="G59" s="107">
        <v>0</v>
      </c>
      <c r="H59" s="107">
        <v>0</v>
      </c>
      <c r="I59" s="107">
        <v>0</v>
      </c>
      <c r="J59" s="107">
        <v>0</v>
      </c>
    </row>
    <row r="60" spans="2:10" x14ac:dyDescent="0.25">
      <c r="C60" s="82" t="s">
        <v>49</v>
      </c>
      <c r="D60" s="110">
        <v>5.08</v>
      </c>
      <c r="E60" s="107">
        <v>6.764764228702246</v>
      </c>
      <c r="F60" s="107">
        <v>0</v>
      </c>
      <c r="G60" s="107">
        <v>8.4802311882199977</v>
      </c>
      <c r="H60" s="107">
        <v>0</v>
      </c>
      <c r="I60" s="107">
        <v>0</v>
      </c>
      <c r="J60" s="107">
        <v>0</v>
      </c>
    </row>
    <row r="61" spans="2:10" x14ac:dyDescent="0.25">
      <c r="C61" s="82" t="s">
        <v>47</v>
      </c>
      <c r="D61" s="110">
        <v>0.28000000000000003</v>
      </c>
      <c r="E61" s="107">
        <v>2.6471491E-2</v>
      </c>
      <c r="F61" s="107">
        <v>0.78942149999999989</v>
      </c>
      <c r="G61" s="107">
        <v>0.25512059999999998</v>
      </c>
      <c r="H61" s="107">
        <v>0</v>
      </c>
      <c r="I61" s="107">
        <v>0</v>
      </c>
      <c r="J61" s="107">
        <v>0</v>
      </c>
    </row>
    <row r="62" spans="2:10" x14ac:dyDescent="0.25">
      <c r="C62" s="82" t="s">
        <v>82</v>
      </c>
      <c r="D62" s="110">
        <v>26.378095999999996</v>
      </c>
      <c r="E62" s="107">
        <v>0</v>
      </c>
      <c r="F62" s="107">
        <v>0</v>
      </c>
      <c r="G62" s="107">
        <v>0</v>
      </c>
      <c r="H62" s="107">
        <v>0</v>
      </c>
      <c r="I62" s="107">
        <v>0</v>
      </c>
      <c r="J62" s="107">
        <v>0</v>
      </c>
    </row>
    <row r="63" spans="2:10" x14ac:dyDescent="0.25">
      <c r="C63" s="105" t="s">
        <v>48</v>
      </c>
      <c r="D63" s="110">
        <v>0</v>
      </c>
      <c r="E63" s="107">
        <v>8.4823081167374994</v>
      </c>
      <c r="F63" s="107">
        <v>12.683251521575002</v>
      </c>
      <c r="G63" s="107">
        <v>1.5730400675</v>
      </c>
      <c r="H63" s="107">
        <v>0</v>
      </c>
      <c r="I63" s="107">
        <v>0</v>
      </c>
      <c r="J63" s="107">
        <v>0</v>
      </c>
    </row>
    <row r="64" spans="2:10" x14ac:dyDescent="0.25">
      <c r="C64" s="105" t="s">
        <v>68</v>
      </c>
      <c r="D64" s="110">
        <v>0</v>
      </c>
      <c r="E64" s="107">
        <v>0</v>
      </c>
      <c r="F64" s="107">
        <v>1.0227899999999999</v>
      </c>
      <c r="G64" s="107">
        <v>1.9953895796100001</v>
      </c>
      <c r="H64" s="107">
        <v>0</v>
      </c>
      <c r="I64" s="107">
        <v>0</v>
      </c>
      <c r="J64" s="107">
        <v>0</v>
      </c>
    </row>
    <row r="65" spans="2:10" x14ac:dyDescent="0.25">
      <c r="C65" s="82" t="s">
        <v>69</v>
      </c>
      <c r="D65" s="110">
        <v>11.5474815</v>
      </c>
      <c r="E65" s="107">
        <v>0</v>
      </c>
      <c r="F65" s="107">
        <v>0</v>
      </c>
      <c r="G65" s="107">
        <v>10.4933195</v>
      </c>
      <c r="H65" s="107">
        <v>0</v>
      </c>
      <c r="I65" s="107">
        <v>0</v>
      </c>
      <c r="J65" s="107">
        <v>0</v>
      </c>
    </row>
    <row r="66" spans="2:10" x14ac:dyDescent="0.25">
      <c r="B66" s="83"/>
      <c r="C66" s="83" t="s">
        <v>62</v>
      </c>
      <c r="D66" s="110">
        <v>46.812956499999977</v>
      </c>
      <c r="E66" s="107">
        <v>0</v>
      </c>
      <c r="F66" s="107">
        <v>0</v>
      </c>
      <c r="G66" s="107">
        <v>8.3261389999999995</v>
      </c>
      <c r="H66" s="107">
        <v>0</v>
      </c>
      <c r="I66" s="107">
        <v>0</v>
      </c>
      <c r="J66" s="107">
        <v>0</v>
      </c>
    </row>
    <row r="67" spans="2:10" x14ac:dyDescent="0.25">
      <c r="B67" s="54"/>
      <c r="C67" s="54" t="s">
        <v>63</v>
      </c>
      <c r="D67" s="110">
        <v>0</v>
      </c>
      <c r="E67" s="107">
        <v>0</v>
      </c>
      <c r="F67" s="107">
        <v>0</v>
      </c>
      <c r="G67" s="107">
        <v>0</v>
      </c>
      <c r="H67" s="107">
        <v>0</v>
      </c>
      <c r="I67" s="107">
        <v>0</v>
      </c>
      <c r="J67" s="107">
        <v>0</v>
      </c>
    </row>
    <row r="68" spans="2:10" x14ac:dyDescent="0.25">
      <c r="B68" s="54"/>
      <c r="C68" s="54" t="s">
        <v>64</v>
      </c>
      <c r="D68" s="110">
        <v>0</v>
      </c>
      <c r="E68" s="107">
        <v>0</v>
      </c>
      <c r="F68" s="107">
        <v>0</v>
      </c>
      <c r="G68" s="107">
        <v>0</v>
      </c>
      <c r="H68" s="107">
        <v>0</v>
      </c>
      <c r="I68" s="107">
        <v>0</v>
      </c>
      <c r="J68" s="107">
        <v>0</v>
      </c>
    </row>
    <row r="69" spans="2:10" x14ac:dyDescent="0.25">
      <c r="B69" s="54"/>
      <c r="C69" s="54" t="s">
        <v>65</v>
      </c>
      <c r="D69" s="110">
        <v>0</v>
      </c>
      <c r="E69" s="107">
        <v>0</v>
      </c>
      <c r="F69" s="107">
        <v>0</v>
      </c>
      <c r="G69" s="107">
        <v>0</v>
      </c>
      <c r="H69" s="107">
        <v>0</v>
      </c>
      <c r="I69" s="107">
        <v>0</v>
      </c>
      <c r="J69" s="107">
        <v>0</v>
      </c>
    </row>
    <row r="70" spans="2:10" x14ac:dyDescent="0.25">
      <c r="B70" s="54"/>
      <c r="C70" s="54" t="s">
        <v>66</v>
      </c>
      <c r="D70" s="110">
        <v>0</v>
      </c>
      <c r="E70" s="107">
        <v>0</v>
      </c>
      <c r="F70" s="107">
        <v>0</v>
      </c>
      <c r="G70" s="107">
        <v>0</v>
      </c>
      <c r="H70" s="107">
        <v>0</v>
      </c>
      <c r="I70" s="107">
        <v>0</v>
      </c>
      <c r="J70" s="107">
        <v>0</v>
      </c>
    </row>
    <row r="71" spans="2:10" x14ac:dyDescent="0.25">
      <c r="B71" s="83"/>
      <c r="C71" s="83" t="s">
        <v>67</v>
      </c>
      <c r="D71" s="110">
        <v>0</v>
      </c>
      <c r="E71" s="107">
        <v>0</v>
      </c>
      <c r="F71" s="107">
        <v>0</v>
      </c>
      <c r="G71" s="107">
        <v>0</v>
      </c>
      <c r="H71" s="107">
        <v>0</v>
      </c>
      <c r="I71" s="107">
        <v>0</v>
      </c>
      <c r="J71" s="107">
        <v>0</v>
      </c>
    </row>
    <row r="72" spans="2:10" x14ac:dyDescent="0.25">
      <c r="B72" s="83"/>
      <c r="C72" s="83" t="s">
        <v>75</v>
      </c>
      <c r="D72" s="110">
        <v>0</v>
      </c>
      <c r="E72" s="107">
        <v>0</v>
      </c>
      <c r="F72" s="107">
        <v>0</v>
      </c>
      <c r="G72" s="107">
        <v>0</v>
      </c>
      <c r="H72" s="107">
        <v>0</v>
      </c>
      <c r="I72" s="107">
        <v>0</v>
      </c>
      <c r="J72" s="107">
        <v>0</v>
      </c>
    </row>
    <row r="73" spans="2:10" x14ac:dyDescent="0.25">
      <c r="B73" s="83"/>
      <c r="C73" s="83" t="s">
        <v>76</v>
      </c>
      <c r="D73" s="110">
        <v>0</v>
      </c>
      <c r="E73" s="107">
        <v>0</v>
      </c>
      <c r="F73" s="107">
        <v>0</v>
      </c>
      <c r="G73" s="107">
        <v>0</v>
      </c>
      <c r="H73" s="107">
        <v>0</v>
      </c>
      <c r="I73" s="107">
        <v>0</v>
      </c>
      <c r="J73" s="107">
        <v>0</v>
      </c>
    </row>
    <row r="74" spans="2:10" ht="15.75" thickBot="1" x14ac:dyDescent="0.3">
      <c r="B74" s="53"/>
      <c r="C74" s="53" t="s">
        <v>46</v>
      </c>
      <c r="D74" s="110">
        <v>0</v>
      </c>
      <c r="E74" s="107">
        <v>0</v>
      </c>
      <c r="F74" s="107">
        <v>0</v>
      </c>
      <c r="G74" s="107">
        <v>0</v>
      </c>
      <c r="H74" s="107">
        <v>0</v>
      </c>
      <c r="I74" s="107">
        <v>0.73837439100000002</v>
      </c>
      <c r="J74" s="107">
        <v>0.11051610199999995</v>
      </c>
    </row>
    <row r="75" spans="2:10" x14ac:dyDescent="0.25">
      <c r="B75" s="82" t="s">
        <v>104</v>
      </c>
      <c r="C75" s="82" t="s">
        <v>60</v>
      </c>
      <c r="D75" s="111">
        <v>42.096015600000008</v>
      </c>
      <c r="E75" s="106">
        <v>0</v>
      </c>
      <c r="F75" s="106">
        <v>0</v>
      </c>
      <c r="G75" s="106">
        <v>3.3745425</v>
      </c>
      <c r="H75" s="106">
        <v>12.733757270000002</v>
      </c>
      <c r="I75" s="106">
        <v>0</v>
      </c>
      <c r="J75" s="106">
        <v>0</v>
      </c>
    </row>
    <row r="76" spans="2:10" x14ac:dyDescent="0.25">
      <c r="C76" s="82" t="s">
        <v>61</v>
      </c>
      <c r="D76" s="110">
        <v>11.503500000000001</v>
      </c>
      <c r="E76" s="107">
        <v>0</v>
      </c>
      <c r="F76" s="107">
        <v>0</v>
      </c>
      <c r="G76" s="107">
        <v>0</v>
      </c>
      <c r="H76" s="107">
        <v>0</v>
      </c>
      <c r="I76" s="107">
        <v>0</v>
      </c>
      <c r="J76" s="107">
        <v>0</v>
      </c>
    </row>
    <row r="77" spans="2:10" x14ac:dyDescent="0.25">
      <c r="C77" s="82" t="s">
        <v>49</v>
      </c>
      <c r="D77" s="110">
        <v>14.244999999999999</v>
      </c>
      <c r="E77" s="107">
        <v>11.096917080000001</v>
      </c>
      <c r="F77" s="107">
        <v>0</v>
      </c>
      <c r="G77" s="107">
        <v>0.74624999999999997</v>
      </c>
      <c r="H77" s="107">
        <v>0</v>
      </c>
      <c r="I77" s="107">
        <v>0</v>
      </c>
      <c r="J77" s="107">
        <v>0</v>
      </c>
    </row>
    <row r="78" spans="2:10" x14ac:dyDescent="0.25">
      <c r="C78" s="82" t="s">
        <v>47</v>
      </c>
      <c r="D78" s="110">
        <v>0</v>
      </c>
      <c r="E78" s="107">
        <v>0</v>
      </c>
      <c r="F78" s="107">
        <v>2.3110965000000001</v>
      </c>
      <c r="G78" s="107">
        <v>2.9087100000000001</v>
      </c>
      <c r="H78" s="107">
        <v>5.7455999999999996</v>
      </c>
      <c r="I78" s="107">
        <v>0</v>
      </c>
      <c r="J78" s="107">
        <v>0</v>
      </c>
    </row>
    <row r="79" spans="2:10" x14ac:dyDescent="0.25">
      <c r="C79" s="82" t="s">
        <v>82</v>
      </c>
      <c r="D79" s="110">
        <v>47.799797599999991</v>
      </c>
      <c r="E79" s="107">
        <v>0</v>
      </c>
      <c r="F79" s="107">
        <v>0</v>
      </c>
      <c r="G79" s="107">
        <v>0</v>
      </c>
      <c r="H79" s="107">
        <v>0</v>
      </c>
      <c r="I79" s="107">
        <v>0</v>
      </c>
      <c r="J79" s="107">
        <v>0</v>
      </c>
    </row>
    <row r="80" spans="2:10" x14ac:dyDescent="0.25">
      <c r="C80" s="105" t="s">
        <v>48</v>
      </c>
      <c r="D80" s="110">
        <v>0</v>
      </c>
      <c r="E80" s="107">
        <v>0</v>
      </c>
      <c r="F80" s="107">
        <v>0</v>
      </c>
      <c r="G80" s="107">
        <v>0</v>
      </c>
      <c r="H80" s="107">
        <v>7.5980826350000008</v>
      </c>
      <c r="I80" s="107">
        <v>0</v>
      </c>
      <c r="J80" s="107">
        <v>0</v>
      </c>
    </row>
    <row r="81" spans="2:10" x14ac:dyDescent="0.25">
      <c r="C81" s="105" t="s">
        <v>68</v>
      </c>
      <c r="D81" s="110">
        <v>0</v>
      </c>
      <c r="E81" s="107">
        <v>3.63866976</v>
      </c>
      <c r="F81" s="107">
        <v>1.2253620000000001</v>
      </c>
      <c r="G81" s="107">
        <v>0</v>
      </c>
      <c r="H81" s="107">
        <v>0</v>
      </c>
      <c r="I81" s="107">
        <v>0</v>
      </c>
      <c r="J81" s="107">
        <v>0</v>
      </c>
    </row>
    <row r="82" spans="2:10" x14ac:dyDescent="0.25">
      <c r="C82" s="82" t="s">
        <v>69</v>
      </c>
      <c r="D82" s="110">
        <v>11.198441000000001</v>
      </c>
      <c r="E82" s="107">
        <v>0</v>
      </c>
      <c r="F82" s="107">
        <v>0</v>
      </c>
      <c r="G82" s="107">
        <v>13.3820896</v>
      </c>
      <c r="H82" s="107">
        <v>0</v>
      </c>
      <c r="I82" s="107">
        <v>0</v>
      </c>
      <c r="J82" s="107">
        <v>0</v>
      </c>
    </row>
    <row r="83" spans="2:10" x14ac:dyDescent="0.25">
      <c r="B83" s="83"/>
      <c r="C83" s="83" t="s">
        <v>62</v>
      </c>
      <c r="D83" s="110">
        <v>63.431749600000003</v>
      </c>
      <c r="E83" s="107">
        <v>0</v>
      </c>
      <c r="F83" s="107">
        <v>0</v>
      </c>
      <c r="G83" s="107">
        <v>23.564058200000002</v>
      </c>
      <c r="H83" s="107">
        <v>0</v>
      </c>
      <c r="I83" s="107">
        <v>0</v>
      </c>
      <c r="J83" s="107">
        <v>0</v>
      </c>
    </row>
    <row r="84" spans="2:10" x14ac:dyDescent="0.25">
      <c r="B84" s="54"/>
      <c r="C84" s="54" t="s">
        <v>63</v>
      </c>
      <c r="D84" s="110">
        <v>0</v>
      </c>
      <c r="E84" s="107">
        <v>0</v>
      </c>
      <c r="F84" s="107">
        <v>0</v>
      </c>
      <c r="G84" s="107">
        <v>0</v>
      </c>
      <c r="H84" s="107">
        <v>0</v>
      </c>
      <c r="I84" s="107">
        <v>0.45900000000000002</v>
      </c>
      <c r="J84" s="107">
        <v>0</v>
      </c>
    </row>
    <row r="85" spans="2:10" x14ac:dyDescent="0.25">
      <c r="B85" s="54"/>
      <c r="C85" s="54" t="s">
        <v>64</v>
      </c>
      <c r="D85" s="110">
        <v>0</v>
      </c>
      <c r="E85" s="107">
        <v>0</v>
      </c>
      <c r="F85" s="107">
        <v>0</v>
      </c>
      <c r="G85" s="107">
        <v>0</v>
      </c>
      <c r="H85" s="107">
        <v>0</v>
      </c>
      <c r="I85" s="107">
        <v>0.501</v>
      </c>
      <c r="J85" s="107">
        <v>0</v>
      </c>
    </row>
    <row r="86" spans="2:10" x14ac:dyDescent="0.25">
      <c r="B86" s="54"/>
      <c r="C86" s="54" t="s">
        <v>65</v>
      </c>
      <c r="D86" s="110">
        <v>0</v>
      </c>
      <c r="E86" s="107">
        <v>0</v>
      </c>
      <c r="F86" s="107">
        <v>0</v>
      </c>
      <c r="G86" s="107">
        <v>0</v>
      </c>
      <c r="H86" s="107">
        <v>0</v>
      </c>
      <c r="I86" s="107">
        <v>0</v>
      </c>
      <c r="J86" s="107">
        <v>0</v>
      </c>
    </row>
    <row r="87" spans="2:10" x14ac:dyDescent="0.25">
      <c r="B87" s="54"/>
      <c r="C87" s="54" t="s">
        <v>66</v>
      </c>
      <c r="D87" s="110">
        <v>0</v>
      </c>
      <c r="E87" s="107">
        <v>0</v>
      </c>
      <c r="F87" s="107">
        <v>0</v>
      </c>
      <c r="G87" s="107">
        <v>0</v>
      </c>
      <c r="H87" s="107">
        <v>6.3289999999999997</v>
      </c>
      <c r="I87" s="107">
        <v>2.0859999999999999</v>
      </c>
      <c r="J87" s="107">
        <v>0</v>
      </c>
    </row>
    <row r="88" spans="2:10" x14ac:dyDescent="0.25">
      <c r="B88" s="83"/>
      <c r="C88" s="83" t="s">
        <v>67</v>
      </c>
      <c r="D88" s="110">
        <v>0</v>
      </c>
      <c r="E88" s="107">
        <v>0</v>
      </c>
      <c r="F88" s="107">
        <v>0</v>
      </c>
      <c r="G88" s="107">
        <v>0</v>
      </c>
      <c r="H88" s="107">
        <v>6.3289999999999997</v>
      </c>
      <c r="I88" s="107">
        <v>3.0459999999999998</v>
      </c>
      <c r="J88" s="107">
        <v>0</v>
      </c>
    </row>
    <row r="89" spans="2:10" x14ac:dyDescent="0.25">
      <c r="B89" s="83"/>
      <c r="C89" s="83" t="s">
        <v>75</v>
      </c>
      <c r="D89" s="110">
        <v>0</v>
      </c>
      <c r="E89" s="107">
        <v>0</v>
      </c>
      <c r="F89" s="107">
        <v>0</v>
      </c>
      <c r="G89" s="107">
        <v>6.5129999999999997E-3</v>
      </c>
      <c r="H89" s="107">
        <v>0</v>
      </c>
      <c r="I89" s="107">
        <v>0</v>
      </c>
      <c r="J89" s="107">
        <v>0</v>
      </c>
    </row>
    <row r="90" spans="2:10" x14ac:dyDescent="0.25">
      <c r="B90" s="83"/>
      <c r="C90" s="83" t="s">
        <v>76</v>
      </c>
      <c r="D90" s="110">
        <v>0</v>
      </c>
      <c r="E90" s="107">
        <v>0</v>
      </c>
      <c r="F90" s="107">
        <v>0</v>
      </c>
      <c r="G90" s="107">
        <v>0</v>
      </c>
      <c r="H90" s="107">
        <v>0</v>
      </c>
      <c r="I90" s="107">
        <v>0</v>
      </c>
      <c r="J90" s="107">
        <v>0</v>
      </c>
    </row>
    <row r="91" spans="2:10" ht="15.75" thickBot="1" x14ac:dyDescent="0.3">
      <c r="B91" s="53"/>
      <c r="C91" s="53" t="s">
        <v>46</v>
      </c>
      <c r="D91" s="110">
        <v>0</v>
      </c>
      <c r="E91" s="107">
        <v>0</v>
      </c>
      <c r="F91" s="107">
        <v>0</v>
      </c>
      <c r="G91" s="107">
        <v>0.67645706399999994</v>
      </c>
      <c r="H91" s="107">
        <v>0</v>
      </c>
      <c r="I91" s="107">
        <v>0.41112713400000012</v>
      </c>
      <c r="J91" s="107">
        <v>0</v>
      </c>
    </row>
    <row r="92" spans="2:10" x14ac:dyDescent="0.25">
      <c r="B92" s="82" t="s">
        <v>36</v>
      </c>
      <c r="C92" s="82" t="s">
        <v>60</v>
      </c>
      <c r="D92" s="111">
        <v>14.586644</v>
      </c>
      <c r="E92" s="106">
        <v>1.251583679775</v>
      </c>
      <c r="F92" s="106">
        <v>0</v>
      </c>
      <c r="G92" s="106">
        <v>4.1587845904000007</v>
      </c>
      <c r="H92" s="106">
        <v>5.6190677299500003</v>
      </c>
      <c r="I92" s="106">
        <v>0</v>
      </c>
      <c r="J92" s="106">
        <v>0</v>
      </c>
    </row>
    <row r="93" spans="2:10" x14ac:dyDescent="0.25">
      <c r="C93" s="82" t="s">
        <v>61</v>
      </c>
      <c r="D93" s="110">
        <v>1.2330000000000001</v>
      </c>
      <c r="E93" s="107">
        <v>0</v>
      </c>
      <c r="F93" s="107">
        <v>0</v>
      </c>
      <c r="G93" s="107">
        <v>0</v>
      </c>
      <c r="H93" s="107">
        <v>0</v>
      </c>
      <c r="I93" s="107">
        <v>0</v>
      </c>
      <c r="J93" s="107">
        <v>0</v>
      </c>
    </row>
    <row r="94" spans="2:10" x14ac:dyDescent="0.25">
      <c r="C94" s="82" t="s">
        <v>49</v>
      </c>
      <c r="D94" s="110">
        <v>0.73199999999999998</v>
      </c>
      <c r="E94" s="107">
        <v>0</v>
      </c>
      <c r="F94" s="107">
        <v>0.48158000000000001</v>
      </c>
      <c r="G94" s="107">
        <v>1.7480010750000001</v>
      </c>
      <c r="H94" s="107">
        <v>0</v>
      </c>
      <c r="I94" s="107">
        <v>1.1489050000000001</v>
      </c>
      <c r="J94" s="107">
        <v>0</v>
      </c>
    </row>
    <row r="95" spans="2:10" x14ac:dyDescent="0.25">
      <c r="C95" s="82" t="s">
        <v>47</v>
      </c>
      <c r="D95" s="110">
        <v>0</v>
      </c>
      <c r="E95" s="107">
        <v>0</v>
      </c>
      <c r="F95" s="107">
        <v>0</v>
      </c>
      <c r="G95" s="107">
        <v>1.2962710749999999</v>
      </c>
      <c r="H95" s="107">
        <v>0</v>
      </c>
      <c r="I95" s="107">
        <v>0</v>
      </c>
      <c r="J95" s="107">
        <v>0</v>
      </c>
    </row>
    <row r="96" spans="2:10" x14ac:dyDescent="0.25">
      <c r="C96" s="82" t="s">
        <v>82</v>
      </c>
      <c r="D96" s="110">
        <v>15.392431999999999</v>
      </c>
      <c r="E96" s="107">
        <v>0</v>
      </c>
      <c r="F96" s="107">
        <v>0</v>
      </c>
      <c r="G96" s="107">
        <v>0</v>
      </c>
      <c r="H96" s="107">
        <v>0</v>
      </c>
      <c r="I96" s="107">
        <v>0</v>
      </c>
      <c r="J96" s="107">
        <v>0</v>
      </c>
    </row>
    <row r="97" spans="2:10" x14ac:dyDescent="0.25">
      <c r="C97" s="105" t="s">
        <v>48</v>
      </c>
      <c r="D97" s="110">
        <v>0</v>
      </c>
      <c r="E97" s="107">
        <v>0</v>
      </c>
      <c r="F97" s="107">
        <v>0</v>
      </c>
      <c r="G97" s="107">
        <v>4.9224486454000012</v>
      </c>
      <c r="H97" s="107">
        <v>5.5610528199500004</v>
      </c>
      <c r="I97" s="107">
        <v>0</v>
      </c>
      <c r="J97" s="107">
        <v>0</v>
      </c>
    </row>
    <row r="98" spans="2:10" x14ac:dyDescent="0.25">
      <c r="C98" s="105" t="s">
        <v>68</v>
      </c>
      <c r="D98" s="110">
        <v>0</v>
      </c>
      <c r="E98" s="107">
        <v>0.44461574999999998</v>
      </c>
      <c r="F98" s="107">
        <v>0</v>
      </c>
      <c r="G98" s="107">
        <v>0</v>
      </c>
      <c r="H98" s="107">
        <v>0</v>
      </c>
      <c r="I98" s="107">
        <v>0</v>
      </c>
      <c r="J98" s="107">
        <v>0</v>
      </c>
    </row>
    <row r="99" spans="2:10" x14ac:dyDescent="0.25">
      <c r="C99" s="82" t="s">
        <v>69</v>
      </c>
      <c r="D99" s="110">
        <v>2.9129999999999998</v>
      </c>
      <c r="E99" s="107">
        <v>0</v>
      </c>
      <c r="F99" s="107">
        <v>0</v>
      </c>
      <c r="G99" s="107">
        <v>5.1319539999999995</v>
      </c>
      <c r="H99" s="107">
        <v>0</v>
      </c>
      <c r="I99" s="107">
        <v>0</v>
      </c>
      <c r="J99" s="107">
        <v>0</v>
      </c>
    </row>
    <row r="100" spans="2:10" x14ac:dyDescent="0.25">
      <c r="B100" s="83"/>
      <c r="C100" s="83" t="s">
        <v>62</v>
      </c>
      <c r="D100" s="110">
        <v>20.810307000000002</v>
      </c>
      <c r="E100" s="107">
        <v>0</v>
      </c>
      <c r="F100" s="107">
        <v>0</v>
      </c>
      <c r="G100" s="107">
        <v>1.0620000000000001</v>
      </c>
      <c r="H100" s="107">
        <v>0</v>
      </c>
      <c r="I100" s="107">
        <v>0</v>
      </c>
      <c r="J100" s="107">
        <v>0</v>
      </c>
    </row>
    <row r="101" spans="2:10" x14ac:dyDescent="0.25">
      <c r="B101" s="54"/>
      <c r="C101" s="54" t="s">
        <v>63</v>
      </c>
      <c r="D101" s="110">
        <v>0</v>
      </c>
      <c r="E101" s="107">
        <v>0</v>
      </c>
      <c r="F101" s="107">
        <v>0</v>
      </c>
      <c r="G101" s="107">
        <v>0</v>
      </c>
      <c r="H101" s="107">
        <v>0</v>
      </c>
      <c r="I101" s="107">
        <v>0</v>
      </c>
      <c r="J101" s="107">
        <v>0</v>
      </c>
    </row>
    <row r="102" spans="2:10" x14ac:dyDescent="0.25">
      <c r="B102" s="54"/>
      <c r="C102" s="54" t="s">
        <v>64</v>
      </c>
      <c r="D102" s="110">
        <v>0</v>
      </c>
      <c r="E102" s="107">
        <v>0</v>
      </c>
      <c r="F102" s="107">
        <v>0</v>
      </c>
      <c r="G102" s="107">
        <v>0</v>
      </c>
      <c r="H102" s="107">
        <v>0</v>
      </c>
      <c r="I102" s="107">
        <v>0</v>
      </c>
      <c r="J102" s="107">
        <v>0</v>
      </c>
    </row>
    <row r="103" spans="2:10" x14ac:dyDescent="0.25">
      <c r="B103" s="54"/>
      <c r="C103" s="54" t="s">
        <v>65</v>
      </c>
      <c r="D103" s="110">
        <v>0</v>
      </c>
      <c r="E103" s="107">
        <v>0</v>
      </c>
      <c r="F103" s="107">
        <v>0</v>
      </c>
      <c r="G103" s="107">
        <v>0</v>
      </c>
      <c r="H103" s="107">
        <v>0</v>
      </c>
      <c r="I103" s="107">
        <v>0</v>
      </c>
      <c r="J103" s="107">
        <v>0</v>
      </c>
    </row>
    <row r="104" spans="2:10" x14ac:dyDescent="0.25">
      <c r="B104" s="54"/>
      <c r="C104" s="54" t="s">
        <v>66</v>
      </c>
      <c r="D104" s="110">
        <v>0</v>
      </c>
      <c r="E104" s="107">
        <v>0</v>
      </c>
      <c r="F104" s="107">
        <v>0</v>
      </c>
      <c r="G104" s="107">
        <v>0</v>
      </c>
      <c r="H104" s="107">
        <v>0</v>
      </c>
      <c r="I104" s="107">
        <v>0</v>
      </c>
      <c r="J104" s="107">
        <v>0</v>
      </c>
    </row>
    <row r="105" spans="2:10" x14ac:dyDescent="0.25">
      <c r="B105" s="83"/>
      <c r="C105" s="83" t="s">
        <v>67</v>
      </c>
      <c r="D105" s="110">
        <v>0</v>
      </c>
      <c r="E105" s="107">
        <v>0</v>
      </c>
      <c r="F105" s="107">
        <v>0</v>
      </c>
      <c r="G105" s="107">
        <v>0</v>
      </c>
      <c r="H105" s="107">
        <v>0</v>
      </c>
      <c r="I105" s="107">
        <v>0</v>
      </c>
      <c r="J105" s="107">
        <v>0</v>
      </c>
    </row>
    <row r="106" spans="2:10" x14ac:dyDescent="0.25">
      <c r="B106" s="83"/>
      <c r="C106" s="83" t="s">
        <v>75</v>
      </c>
      <c r="D106" s="110">
        <v>0</v>
      </c>
      <c r="E106" s="107">
        <v>0</v>
      </c>
      <c r="F106" s="107">
        <v>0</v>
      </c>
      <c r="G106" s="107">
        <v>0</v>
      </c>
      <c r="H106" s="107">
        <v>0</v>
      </c>
      <c r="I106" s="107">
        <v>0</v>
      </c>
      <c r="J106" s="107">
        <v>0</v>
      </c>
    </row>
    <row r="107" spans="2:10" x14ac:dyDescent="0.25">
      <c r="B107" s="83"/>
      <c r="C107" s="83" t="s">
        <v>76</v>
      </c>
      <c r="D107" s="110">
        <v>0</v>
      </c>
      <c r="E107" s="107">
        <v>0</v>
      </c>
      <c r="F107" s="107">
        <v>0</v>
      </c>
      <c r="G107" s="107">
        <v>0</v>
      </c>
      <c r="H107" s="107">
        <v>0</v>
      </c>
      <c r="I107" s="107">
        <v>0</v>
      </c>
      <c r="J107" s="107">
        <v>0</v>
      </c>
    </row>
    <row r="108" spans="2:10" ht="15.75" thickBot="1" x14ac:dyDescent="0.3">
      <c r="B108" s="53"/>
      <c r="C108" s="53" t="s">
        <v>46</v>
      </c>
      <c r="D108" s="110">
        <v>0</v>
      </c>
      <c r="E108" s="107">
        <v>0</v>
      </c>
      <c r="F108" s="107">
        <v>0</v>
      </c>
      <c r="G108" s="107">
        <v>0</v>
      </c>
      <c r="H108" s="107">
        <v>0</v>
      </c>
      <c r="I108" s="107">
        <v>0.51662934199999999</v>
      </c>
      <c r="J108" s="107">
        <v>0</v>
      </c>
    </row>
    <row r="109" spans="2:10" x14ac:dyDescent="0.25">
      <c r="B109" s="82" t="s">
        <v>37</v>
      </c>
      <c r="C109" s="82" t="s">
        <v>60</v>
      </c>
      <c r="D109" s="111">
        <v>6.8166000000000002</v>
      </c>
      <c r="E109" s="106">
        <v>0</v>
      </c>
      <c r="F109" s="106">
        <v>0</v>
      </c>
      <c r="G109" s="106">
        <v>3.4054945719500003</v>
      </c>
      <c r="H109" s="106">
        <v>0</v>
      </c>
      <c r="I109" s="106">
        <v>0</v>
      </c>
      <c r="J109" s="106">
        <v>0.34656248000000001</v>
      </c>
    </row>
    <row r="110" spans="2:10" x14ac:dyDescent="0.25">
      <c r="C110" s="82" t="s">
        <v>61</v>
      </c>
      <c r="D110" s="110">
        <v>0.1077</v>
      </c>
      <c r="E110" s="107">
        <v>0</v>
      </c>
      <c r="F110" s="107">
        <v>0</v>
      </c>
      <c r="G110" s="107">
        <v>4.7664359999999997</v>
      </c>
      <c r="H110" s="107">
        <v>0</v>
      </c>
      <c r="I110" s="107">
        <v>0</v>
      </c>
      <c r="J110" s="107">
        <v>0</v>
      </c>
    </row>
    <row r="111" spans="2:10" x14ac:dyDescent="0.25">
      <c r="C111" s="82" t="s">
        <v>49</v>
      </c>
      <c r="D111" s="110">
        <v>2.504</v>
      </c>
      <c r="E111" s="107">
        <v>0.66500000000000004</v>
      </c>
      <c r="F111" s="107">
        <v>4.3726999999999991</v>
      </c>
      <c r="G111" s="107">
        <v>12.803208720000001</v>
      </c>
      <c r="H111" s="107">
        <v>5.0271339749999999</v>
      </c>
      <c r="I111" s="107">
        <v>0</v>
      </c>
      <c r="J111" s="107">
        <v>0.69486647999999995</v>
      </c>
    </row>
    <row r="112" spans="2:10" x14ac:dyDescent="0.25">
      <c r="C112" s="82" t="s">
        <v>47</v>
      </c>
      <c r="D112" s="110">
        <v>0</v>
      </c>
      <c r="E112" s="107">
        <v>0</v>
      </c>
      <c r="F112" s="107">
        <v>0</v>
      </c>
      <c r="G112" s="107">
        <v>1.1571</v>
      </c>
      <c r="H112" s="107">
        <v>0</v>
      </c>
      <c r="I112" s="107">
        <v>0</v>
      </c>
      <c r="J112" s="107">
        <v>0</v>
      </c>
    </row>
    <row r="113" spans="2:10" x14ac:dyDescent="0.25">
      <c r="C113" s="82" t="s">
        <v>82</v>
      </c>
      <c r="D113" s="110">
        <v>6.2652950000000001</v>
      </c>
      <c r="E113" s="107">
        <v>0</v>
      </c>
      <c r="F113" s="107">
        <v>0</v>
      </c>
      <c r="G113" s="107">
        <v>0</v>
      </c>
      <c r="H113" s="107">
        <v>0</v>
      </c>
      <c r="I113" s="107">
        <v>0</v>
      </c>
      <c r="J113" s="107">
        <v>0</v>
      </c>
    </row>
    <row r="114" spans="2:10" x14ac:dyDescent="0.25">
      <c r="C114" s="105" t="s">
        <v>48</v>
      </c>
      <c r="D114" s="110">
        <v>0</v>
      </c>
      <c r="E114" s="107">
        <v>0</v>
      </c>
      <c r="F114" s="107">
        <v>0</v>
      </c>
      <c r="G114" s="107">
        <v>3.8074700669499997</v>
      </c>
      <c r="H114" s="107">
        <v>0.78241386300000004</v>
      </c>
      <c r="I114" s="107">
        <v>0</v>
      </c>
      <c r="J114" s="107">
        <v>0.34374648000000002</v>
      </c>
    </row>
    <row r="115" spans="2:10" x14ac:dyDescent="0.25">
      <c r="C115" s="105" t="s">
        <v>68</v>
      </c>
      <c r="D115" s="110">
        <v>0</v>
      </c>
      <c r="E115" s="107">
        <v>0</v>
      </c>
      <c r="F115" s="107">
        <v>0</v>
      </c>
      <c r="G115" s="107">
        <v>0.54341925000000002</v>
      </c>
      <c r="H115" s="107">
        <v>1.7730263249999998</v>
      </c>
      <c r="I115" s="107">
        <v>0</v>
      </c>
      <c r="J115" s="107">
        <v>0</v>
      </c>
    </row>
    <row r="116" spans="2:10" x14ac:dyDescent="0.25">
      <c r="C116" s="82" t="s">
        <v>69</v>
      </c>
      <c r="D116" s="110">
        <v>3.18</v>
      </c>
      <c r="E116" s="107">
        <v>0</v>
      </c>
      <c r="F116" s="107">
        <v>0</v>
      </c>
      <c r="G116" s="107">
        <v>4.1228999999999996</v>
      </c>
      <c r="H116" s="107">
        <v>0</v>
      </c>
      <c r="I116" s="107">
        <v>0</v>
      </c>
      <c r="J116" s="107">
        <v>0</v>
      </c>
    </row>
    <row r="117" spans="2:10" x14ac:dyDescent="0.25">
      <c r="B117" s="83"/>
      <c r="C117" s="83" t="s">
        <v>62</v>
      </c>
      <c r="D117" s="110">
        <v>15.233699999999999</v>
      </c>
      <c r="E117" s="107">
        <v>0</v>
      </c>
      <c r="F117" s="107">
        <v>0</v>
      </c>
      <c r="G117" s="107">
        <v>2.2788000000000004</v>
      </c>
      <c r="H117" s="107">
        <v>0</v>
      </c>
      <c r="I117" s="107">
        <v>0</v>
      </c>
      <c r="J117" s="107">
        <v>0</v>
      </c>
    </row>
    <row r="118" spans="2:10" x14ac:dyDescent="0.25">
      <c r="B118" s="54"/>
      <c r="C118" s="54" t="s">
        <v>63</v>
      </c>
      <c r="D118" s="110">
        <v>0</v>
      </c>
      <c r="E118" s="107">
        <v>0</v>
      </c>
      <c r="F118" s="107">
        <v>0</v>
      </c>
      <c r="G118" s="107">
        <v>0</v>
      </c>
      <c r="H118" s="107">
        <v>0</v>
      </c>
      <c r="I118" s="107">
        <v>0</v>
      </c>
      <c r="J118" s="107">
        <v>0</v>
      </c>
    </row>
    <row r="119" spans="2:10" x14ac:dyDescent="0.25">
      <c r="B119" s="54"/>
      <c r="C119" s="54" t="s">
        <v>64</v>
      </c>
      <c r="D119" s="110">
        <v>0</v>
      </c>
      <c r="E119" s="107">
        <v>0</v>
      </c>
      <c r="F119" s="107">
        <v>0</v>
      </c>
      <c r="G119" s="107">
        <v>0</v>
      </c>
      <c r="H119" s="107">
        <v>0</v>
      </c>
      <c r="I119" s="107">
        <v>0</v>
      </c>
      <c r="J119" s="107">
        <v>0</v>
      </c>
    </row>
    <row r="120" spans="2:10" x14ac:dyDescent="0.25">
      <c r="B120" s="54"/>
      <c r="C120" s="54" t="s">
        <v>65</v>
      </c>
      <c r="D120" s="110">
        <v>0</v>
      </c>
      <c r="E120" s="107">
        <v>0</v>
      </c>
      <c r="F120" s="107">
        <v>0</v>
      </c>
      <c r="G120" s="107">
        <v>0</v>
      </c>
      <c r="H120" s="107">
        <v>0</v>
      </c>
      <c r="I120" s="107">
        <v>0</v>
      </c>
      <c r="J120" s="107">
        <v>0</v>
      </c>
    </row>
    <row r="121" spans="2:10" x14ac:dyDescent="0.25">
      <c r="B121" s="54"/>
      <c r="C121" s="54" t="s">
        <v>66</v>
      </c>
      <c r="D121" s="110">
        <v>0</v>
      </c>
      <c r="E121" s="107">
        <v>0</v>
      </c>
      <c r="F121" s="107">
        <v>0</v>
      </c>
      <c r="G121" s="107">
        <v>0</v>
      </c>
      <c r="H121" s="107">
        <v>0</v>
      </c>
      <c r="I121" s="107">
        <v>0</v>
      </c>
      <c r="J121" s="107">
        <v>0</v>
      </c>
    </row>
    <row r="122" spans="2:10" x14ac:dyDescent="0.25">
      <c r="B122" s="83"/>
      <c r="C122" s="83" t="s">
        <v>67</v>
      </c>
      <c r="D122" s="110">
        <v>0</v>
      </c>
      <c r="E122" s="107">
        <v>0</v>
      </c>
      <c r="F122" s="107">
        <v>0</v>
      </c>
      <c r="G122" s="107">
        <v>0</v>
      </c>
      <c r="H122" s="107">
        <v>0</v>
      </c>
      <c r="I122" s="107">
        <v>0</v>
      </c>
      <c r="J122" s="107">
        <v>0</v>
      </c>
    </row>
    <row r="123" spans="2:10" x14ac:dyDescent="0.25">
      <c r="B123" s="83"/>
      <c r="C123" s="83" t="s">
        <v>75</v>
      </c>
      <c r="D123" s="110">
        <v>0</v>
      </c>
      <c r="E123" s="107">
        <v>0</v>
      </c>
      <c r="F123" s="107">
        <v>0</v>
      </c>
      <c r="G123" s="107">
        <v>0</v>
      </c>
      <c r="H123" s="107">
        <v>0</v>
      </c>
      <c r="I123" s="107">
        <v>0</v>
      </c>
      <c r="J123" s="107">
        <v>0</v>
      </c>
    </row>
    <row r="124" spans="2:10" x14ac:dyDescent="0.25">
      <c r="B124" s="83"/>
      <c r="C124" s="83" t="s">
        <v>76</v>
      </c>
      <c r="D124" s="110">
        <v>0</v>
      </c>
      <c r="E124" s="107">
        <v>0</v>
      </c>
      <c r="F124" s="107">
        <v>0</v>
      </c>
      <c r="G124" s="107">
        <v>0</v>
      </c>
      <c r="H124" s="107">
        <v>0</v>
      </c>
      <c r="I124" s="107">
        <v>0</v>
      </c>
      <c r="J124" s="107">
        <v>0</v>
      </c>
    </row>
    <row r="125" spans="2:10" ht="15.75" thickBot="1" x14ac:dyDescent="0.3">
      <c r="B125" s="53"/>
      <c r="C125" s="53" t="s">
        <v>46</v>
      </c>
      <c r="D125" s="127">
        <v>0</v>
      </c>
      <c r="E125" s="128">
        <v>0</v>
      </c>
      <c r="F125" s="128">
        <v>0</v>
      </c>
      <c r="G125" s="128">
        <v>0</v>
      </c>
      <c r="H125" s="128">
        <v>0</v>
      </c>
      <c r="I125" s="128">
        <v>2.7872564190000002</v>
      </c>
      <c r="J125" s="128">
        <v>0</v>
      </c>
    </row>
    <row r="126" spans="2:10" x14ac:dyDescent="0.25">
      <c r="B126" s="82" t="s">
        <v>38</v>
      </c>
      <c r="C126" s="82" t="s">
        <v>60</v>
      </c>
      <c r="D126" s="110">
        <v>4.70024</v>
      </c>
      <c r="E126" s="107">
        <v>0</v>
      </c>
      <c r="F126" s="107">
        <v>0</v>
      </c>
      <c r="G126" s="107">
        <v>0</v>
      </c>
      <c r="H126" s="107">
        <v>0</v>
      </c>
      <c r="I126" s="107">
        <v>0</v>
      </c>
      <c r="J126" s="107">
        <v>0</v>
      </c>
    </row>
    <row r="127" spans="2:10" x14ac:dyDescent="0.25">
      <c r="C127" s="82" t="s">
        <v>61</v>
      </c>
      <c r="D127" s="110">
        <v>0.12489499999999999</v>
      </c>
      <c r="E127" s="107">
        <v>0</v>
      </c>
      <c r="F127" s="107">
        <v>0</v>
      </c>
      <c r="G127" s="107">
        <v>0</v>
      </c>
      <c r="H127" s="107">
        <v>0</v>
      </c>
      <c r="I127" s="107">
        <v>0</v>
      </c>
      <c r="J127" s="107">
        <v>0</v>
      </c>
    </row>
    <row r="128" spans="2:10" x14ac:dyDescent="0.25">
      <c r="C128" s="82" t="s">
        <v>49</v>
      </c>
      <c r="D128" s="110">
        <v>6.976</v>
      </c>
      <c r="E128" s="107">
        <v>12.493233319999995</v>
      </c>
      <c r="F128" s="107">
        <v>0</v>
      </c>
      <c r="G128" s="107">
        <v>0.11298519867500012</v>
      </c>
      <c r="H128" s="107">
        <v>0</v>
      </c>
      <c r="I128" s="107">
        <v>0.19999999999999996</v>
      </c>
      <c r="J128" s="107">
        <v>0</v>
      </c>
    </row>
    <row r="129" spans="2:10" x14ac:dyDescent="0.25">
      <c r="C129" s="82" t="s">
        <v>47</v>
      </c>
      <c r="D129" s="110">
        <v>0</v>
      </c>
      <c r="E129" s="107">
        <v>0</v>
      </c>
      <c r="F129" s="107">
        <v>0</v>
      </c>
      <c r="G129" s="107">
        <v>0</v>
      </c>
      <c r="H129" s="107">
        <v>1.9989899999999998</v>
      </c>
      <c r="I129" s="107">
        <v>0</v>
      </c>
      <c r="J129" s="107">
        <v>0</v>
      </c>
    </row>
    <row r="130" spans="2:10" x14ac:dyDescent="0.25">
      <c r="C130" s="82" t="s">
        <v>82</v>
      </c>
      <c r="D130" s="110">
        <v>2.7721000000000005</v>
      </c>
      <c r="E130" s="107">
        <v>0</v>
      </c>
      <c r="F130" s="107">
        <v>0</v>
      </c>
      <c r="G130" s="107">
        <v>0</v>
      </c>
      <c r="H130" s="107">
        <v>0</v>
      </c>
      <c r="I130" s="107">
        <v>0</v>
      </c>
      <c r="J130" s="107">
        <v>0</v>
      </c>
    </row>
    <row r="131" spans="2:10" x14ac:dyDescent="0.25">
      <c r="C131" s="105" t="s">
        <v>48</v>
      </c>
      <c r="D131" s="110">
        <v>0</v>
      </c>
      <c r="E131" s="107">
        <v>0</v>
      </c>
      <c r="F131" s="107">
        <v>0</v>
      </c>
      <c r="G131" s="107">
        <v>0</v>
      </c>
      <c r="H131" s="107">
        <v>2.2734142200000003</v>
      </c>
      <c r="I131" s="107">
        <v>0</v>
      </c>
      <c r="J131" s="107">
        <v>0</v>
      </c>
    </row>
    <row r="132" spans="2:10" x14ac:dyDescent="0.25">
      <c r="C132" s="105" t="s">
        <v>68</v>
      </c>
      <c r="D132" s="110">
        <v>0</v>
      </c>
      <c r="E132" s="107">
        <v>4.958088720000001</v>
      </c>
      <c r="F132" s="107">
        <v>0</v>
      </c>
      <c r="G132" s="107">
        <v>0</v>
      </c>
      <c r="H132" s="107">
        <v>0</v>
      </c>
      <c r="I132" s="107">
        <v>0</v>
      </c>
      <c r="J132" s="107">
        <v>0</v>
      </c>
    </row>
    <row r="133" spans="2:10" x14ac:dyDescent="0.25">
      <c r="C133" s="82" t="s">
        <v>69</v>
      </c>
      <c r="D133" s="110">
        <v>4.4039999999999999</v>
      </c>
      <c r="E133" s="107">
        <v>0</v>
      </c>
      <c r="F133" s="107">
        <v>0</v>
      </c>
      <c r="G133" s="107">
        <v>2.4802399999999998</v>
      </c>
      <c r="H133" s="107">
        <v>0</v>
      </c>
      <c r="I133" s="107">
        <v>0</v>
      </c>
      <c r="J133" s="107">
        <v>0</v>
      </c>
    </row>
    <row r="134" spans="2:10" x14ac:dyDescent="0.25">
      <c r="B134" s="83"/>
      <c r="C134" s="83" t="s">
        <v>62</v>
      </c>
      <c r="D134" s="110">
        <v>9.3311000000000011</v>
      </c>
      <c r="E134" s="107">
        <v>0</v>
      </c>
      <c r="F134" s="107">
        <v>0</v>
      </c>
      <c r="G134" s="107">
        <v>0</v>
      </c>
      <c r="H134" s="107">
        <v>0</v>
      </c>
      <c r="I134" s="107">
        <v>0</v>
      </c>
      <c r="J134" s="107">
        <v>0</v>
      </c>
    </row>
    <row r="135" spans="2:10" x14ac:dyDescent="0.25">
      <c r="B135" s="54"/>
      <c r="C135" s="54" t="s">
        <v>63</v>
      </c>
      <c r="D135" s="110">
        <v>0</v>
      </c>
      <c r="E135" s="107">
        <v>0</v>
      </c>
      <c r="F135" s="107">
        <v>0</v>
      </c>
      <c r="G135" s="107">
        <v>0</v>
      </c>
      <c r="H135" s="107">
        <v>0</v>
      </c>
      <c r="I135" s="107">
        <v>0</v>
      </c>
      <c r="J135" s="107">
        <v>0</v>
      </c>
    </row>
    <row r="136" spans="2:10" x14ac:dyDescent="0.25">
      <c r="B136" s="54"/>
      <c r="C136" s="54" t="s">
        <v>64</v>
      </c>
      <c r="D136" s="110">
        <v>0</v>
      </c>
      <c r="E136" s="107">
        <v>0</v>
      </c>
      <c r="F136" s="107">
        <v>0</v>
      </c>
      <c r="G136" s="107">
        <v>0</v>
      </c>
      <c r="H136" s="107">
        <v>0</v>
      </c>
      <c r="I136" s="107">
        <v>0</v>
      </c>
      <c r="J136" s="107">
        <v>0</v>
      </c>
    </row>
    <row r="137" spans="2:10" x14ac:dyDescent="0.25">
      <c r="B137" s="54"/>
      <c r="C137" s="54" t="s">
        <v>65</v>
      </c>
      <c r="D137" s="110">
        <v>0</v>
      </c>
      <c r="E137" s="107">
        <v>0</v>
      </c>
      <c r="F137" s="107">
        <v>0</v>
      </c>
      <c r="G137" s="107">
        <v>0</v>
      </c>
      <c r="H137" s="107">
        <v>0</v>
      </c>
      <c r="I137" s="107">
        <v>0</v>
      </c>
      <c r="J137" s="107">
        <v>0</v>
      </c>
    </row>
    <row r="138" spans="2:10" x14ac:dyDescent="0.25">
      <c r="B138" s="54"/>
      <c r="C138" s="54" t="s">
        <v>66</v>
      </c>
      <c r="D138" s="110">
        <v>0</v>
      </c>
      <c r="E138" s="107">
        <v>0</v>
      </c>
      <c r="F138" s="107">
        <v>0</v>
      </c>
      <c r="G138" s="107">
        <v>0</v>
      </c>
      <c r="H138" s="107">
        <v>0</v>
      </c>
      <c r="I138" s="107">
        <v>0</v>
      </c>
      <c r="J138" s="107">
        <v>0</v>
      </c>
    </row>
    <row r="139" spans="2:10" x14ac:dyDescent="0.25">
      <c r="B139" s="83"/>
      <c r="C139" s="83" t="s">
        <v>67</v>
      </c>
      <c r="D139" s="110">
        <v>0</v>
      </c>
      <c r="E139" s="107">
        <v>0</v>
      </c>
      <c r="F139" s="107">
        <v>0</v>
      </c>
      <c r="G139" s="107">
        <v>0</v>
      </c>
      <c r="H139" s="107">
        <v>0</v>
      </c>
      <c r="I139" s="107">
        <v>0</v>
      </c>
      <c r="J139" s="107">
        <v>0</v>
      </c>
    </row>
    <row r="140" spans="2:10" x14ac:dyDescent="0.25">
      <c r="B140" s="83"/>
      <c r="C140" s="83" t="s">
        <v>75</v>
      </c>
      <c r="D140" s="110">
        <v>0</v>
      </c>
      <c r="E140" s="107">
        <v>0</v>
      </c>
      <c r="F140" s="107">
        <v>0</v>
      </c>
      <c r="G140" s="107">
        <v>0</v>
      </c>
      <c r="H140" s="107">
        <v>0</v>
      </c>
      <c r="I140" s="107">
        <v>0</v>
      </c>
      <c r="J140" s="107">
        <v>0</v>
      </c>
    </row>
    <row r="141" spans="2:10" x14ac:dyDescent="0.25">
      <c r="B141" s="83"/>
      <c r="C141" s="83" t="s">
        <v>76</v>
      </c>
      <c r="D141" s="110">
        <v>0</v>
      </c>
      <c r="E141" s="107">
        <v>0</v>
      </c>
      <c r="F141" s="107">
        <v>0</v>
      </c>
      <c r="G141" s="107">
        <v>0</v>
      </c>
      <c r="H141" s="107">
        <v>0</v>
      </c>
      <c r="I141" s="107">
        <v>0</v>
      </c>
      <c r="J141" s="107">
        <v>0</v>
      </c>
    </row>
    <row r="142" spans="2:10" ht="15.75" thickBot="1" x14ac:dyDescent="0.3">
      <c r="B142" s="53"/>
      <c r="C142" s="53" t="s">
        <v>46</v>
      </c>
      <c r="D142" s="127">
        <v>0</v>
      </c>
      <c r="E142" s="128">
        <v>0</v>
      </c>
      <c r="F142" s="128">
        <v>0</v>
      </c>
      <c r="G142" s="128">
        <v>0</v>
      </c>
      <c r="H142" s="128">
        <v>0</v>
      </c>
      <c r="I142" s="128">
        <v>0</v>
      </c>
      <c r="J142" s="128">
        <v>0</v>
      </c>
    </row>
    <row r="143" spans="2:10" x14ac:dyDescent="0.25">
      <c r="B143" s="82" t="s">
        <v>39</v>
      </c>
      <c r="C143" s="82" t="s">
        <v>60</v>
      </c>
      <c r="D143" s="110">
        <v>26.389424699999999</v>
      </c>
      <c r="E143" s="107">
        <v>2.3558667699999996</v>
      </c>
      <c r="F143" s="107">
        <v>1.659955515</v>
      </c>
      <c r="G143" s="107">
        <v>0</v>
      </c>
      <c r="H143" s="107">
        <v>4.4472649051499991</v>
      </c>
      <c r="I143" s="107">
        <v>0</v>
      </c>
      <c r="J143" s="107">
        <v>0</v>
      </c>
    </row>
    <row r="144" spans="2:10" x14ac:dyDescent="0.25">
      <c r="C144" s="82" t="s">
        <v>61</v>
      </c>
      <c r="D144" s="110">
        <v>2.3559999999999999</v>
      </c>
      <c r="E144" s="107">
        <v>0</v>
      </c>
      <c r="F144" s="107">
        <v>0</v>
      </c>
      <c r="G144" s="107">
        <v>0</v>
      </c>
      <c r="H144" s="107">
        <v>0</v>
      </c>
      <c r="I144" s="107">
        <v>0</v>
      </c>
      <c r="J144" s="107">
        <v>0</v>
      </c>
    </row>
    <row r="145" spans="2:10" x14ac:dyDescent="0.25">
      <c r="C145" s="82" t="s">
        <v>49</v>
      </c>
      <c r="D145" s="110">
        <v>3.4</v>
      </c>
      <c r="E145" s="107">
        <v>7.413702514999998</v>
      </c>
      <c r="F145" s="107">
        <v>3.5487000000000002</v>
      </c>
      <c r="G145" s="107">
        <v>4.0513469999999998</v>
      </c>
      <c r="H145" s="107">
        <v>0</v>
      </c>
      <c r="I145" s="107">
        <v>0</v>
      </c>
      <c r="J145" s="107">
        <v>0</v>
      </c>
    </row>
    <row r="146" spans="2:10" x14ac:dyDescent="0.25">
      <c r="C146" s="82" t="s">
        <v>47</v>
      </c>
      <c r="D146" s="110">
        <v>0</v>
      </c>
      <c r="E146" s="107">
        <v>0</v>
      </c>
      <c r="F146" s="107">
        <v>0</v>
      </c>
      <c r="G146" s="107">
        <v>0</v>
      </c>
      <c r="H146" s="107">
        <v>0</v>
      </c>
      <c r="I146" s="107">
        <v>0</v>
      </c>
      <c r="J146" s="107">
        <v>0</v>
      </c>
    </row>
    <row r="147" spans="2:10" x14ac:dyDescent="0.25">
      <c r="C147" s="82" t="s">
        <v>82</v>
      </c>
      <c r="D147" s="110">
        <v>30.396972699999999</v>
      </c>
      <c r="E147" s="107">
        <v>0</v>
      </c>
      <c r="F147" s="107">
        <v>0</v>
      </c>
      <c r="G147" s="107">
        <v>0</v>
      </c>
      <c r="H147" s="107">
        <v>0</v>
      </c>
      <c r="I147" s="107">
        <v>0</v>
      </c>
      <c r="J147" s="107">
        <v>0</v>
      </c>
    </row>
    <row r="148" spans="2:10" x14ac:dyDescent="0.25">
      <c r="C148" s="105" t="s">
        <v>48</v>
      </c>
      <c r="D148" s="110">
        <v>0</v>
      </c>
      <c r="E148" s="107">
        <v>4.1065133999999999</v>
      </c>
      <c r="F148" s="107">
        <v>0</v>
      </c>
      <c r="G148" s="107">
        <v>2.9427958513250001</v>
      </c>
      <c r="H148" s="107">
        <v>0</v>
      </c>
      <c r="I148" s="107">
        <v>0</v>
      </c>
      <c r="J148" s="107">
        <v>0</v>
      </c>
    </row>
    <row r="149" spans="2:10" x14ac:dyDescent="0.25">
      <c r="C149" s="105" t="s">
        <v>68</v>
      </c>
      <c r="D149" s="110">
        <v>0</v>
      </c>
      <c r="E149" s="107">
        <v>0</v>
      </c>
      <c r="F149" s="107">
        <v>0</v>
      </c>
      <c r="G149" s="107">
        <v>0</v>
      </c>
      <c r="H149" s="107">
        <v>0</v>
      </c>
      <c r="I149" s="107">
        <v>0</v>
      </c>
      <c r="J149" s="107">
        <v>0</v>
      </c>
    </row>
    <row r="150" spans="2:10" x14ac:dyDescent="0.25">
      <c r="C150" s="82" t="s">
        <v>69</v>
      </c>
      <c r="D150" s="110">
        <v>6.5759817999999983</v>
      </c>
      <c r="E150" s="107">
        <v>0</v>
      </c>
      <c r="F150" s="107">
        <v>0</v>
      </c>
      <c r="G150" s="107">
        <v>13.241027000000001</v>
      </c>
      <c r="H150" s="107">
        <v>0</v>
      </c>
      <c r="I150" s="107">
        <v>0</v>
      </c>
      <c r="J150" s="107">
        <v>0</v>
      </c>
    </row>
    <row r="151" spans="2:10" x14ac:dyDescent="0.25">
      <c r="B151" s="83"/>
      <c r="C151" s="83" t="s">
        <v>62</v>
      </c>
      <c r="D151" s="110">
        <v>42.395148700000007</v>
      </c>
      <c r="E151" s="107">
        <v>0</v>
      </c>
      <c r="F151" s="107">
        <v>0</v>
      </c>
      <c r="G151" s="107">
        <v>4.4231180000000005</v>
      </c>
      <c r="H151" s="107">
        <v>0</v>
      </c>
      <c r="I151" s="107">
        <v>0</v>
      </c>
      <c r="J151" s="107">
        <v>0</v>
      </c>
    </row>
    <row r="152" spans="2:10" x14ac:dyDescent="0.25">
      <c r="B152" s="54"/>
      <c r="C152" s="54" t="s">
        <v>63</v>
      </c>
      <c r="D152" s="110">
        <v>0</v>
      </c>
      <c r="E152" s="107">
        <v>0</v>
      </c>
      <c r="F152" s="107">
        <v>0</v>
      </c>
      <c r="G152" s="107">
        <v>0</v>
      </c>
      <c r="H152" s="107">
        <v>0.90895999999999999</v>
      </c>
      <c r="I152" s="107">
        <v>0</v>
      </c>
      <c r="J152" s="107">
        <v>0</v>
      </c>
    </row>
    <row r="153" spans="2:10" x14ac:dyDescent="0.25">
      <c r="B153" s="54"/>
      <c r="C153" s="54" t="s">
        <v>64</v>
      </c>
      <c r="D153" s="110">
        <v>0</v>
      </c>
      <c r="E153" s="107">
        <v>0</v>
      </c>
      <c r="F153" s="107">
        <v>0</v>
      </c>
      <c r="G153" s="107">
        <v>0</v>
      </c>
      <c r="H153" s="107">
        <v>0</v>
      </c>
      <c r="I153" s="107">
        <v>0</v>
      </c>
      <c r="J153" s="107">
        <v>0</v>
      </c>
    </row>
    <row r="154" spans="2:10" x14ac:dyDescent="0.25">
      <c r="B154" s="54"/>
      <c r="C154" s="54" t="s">
        <v>65</v>
      </c>
      <c r="D154" s="110">
        <v>0</v>
      </c>
      <c r="E154" s="107">
        <v>0</v>
      </c>
      <c r="F154" s="107">
        <v>0</v>
      </c>
      <c r="G154" s="107">
        <v>0</v>
      </c>
      <c r="H154" s="107">
        <v>0</v>
      </c>
      <c r="I154" s="107">
        <v>0</v>
      </c>
      <c r="J154" s="107">
        <v>0</v>
      </c>
    </row>
    <row r="155" spans="2:10" x14ac:dyDescent="0.25">
      <c r="B155" s="54"/>
      <c r="C155" s="54" t="s">
        <v>66</v>
      </c>
      <c r="D155" s="110">
        <v>0</v>
      </c>
      <c r="E155" s="107">
        <v>0</v>
      </c>
      <c r="F155" s="107">
        <v>0</v>
      </c>
      <c r="G155" s="107">
        <v>0</v>
      </c>
      <c r="H155" s="107">
        <v>0</v>
      </c>
      <c r="I155" s="107">
        <v>0</v>
      </c>
      <c r="J155" s="107">
        <v>0</v>
      </c>
    </row>
    <row r="156" spans="2:10" x14ac:dyDescent="0.25">
      <c r="B156" s="83"/>
      <c r="C156" s="83" t="s">
        <v>67</v>
      </c>
      <c r="D156" s="110">
        <v>0</v>
      </c>
      <c r="E156" s="107">
        <v>0</v>
      </c>
      <c r="F156" s="107">
        <v>0</v>
      </c>
      <c r="G156" s="107">
        <v>0</v>
      </c>
      <c r="H156" s="107">
        <v>0.90895999999999999</v>
      </c>
      <c r="I156" s="107">
        <v>0</v>
      </c>
      <c r="J156" s="107">
        <v>0</v>
      </c>
    </row>
    <row r="157" spans="2:10" x14ac:dyDescent="0.25">
      <c r="B157" s="83"/>
      <c r="C157" s="83" t="s">
        <v>75</v>
      </c>
      <c r="D157" s="110">
        <v>0</v>
      </c>
      <c r="E157" s="107">
        <v>0</v>
      </c>
      <c r="F157" s="107">
        <v>0</v>
      </c>
      <c r="G157" s="107">
        <v>2.8799999999999992E-2</v>
      </c>
      <c r="H157" s="107">
        <v>0</v>
      </c>
      <c r="I157" s="107">
        <v>0</v>
      </c>
      <c r="J157" s="107">
        <v>0</v>
      </c>
    </row>
    <row r="158" spans="2:10" x14ac:dyDescent="0.25">
      <c r="B158" s="83"/>
      <c r="C158" s="83" t="s">
        <v>76</v>
      </c>
      <c r="D158" s="110">
        <v>0</v>
      </c>
      <c r="E158" s="107">
        <v>0</v>
      </c>
      <c r="F158" s="107">
        <v>0</v>
      </c>
      <c r="G158" s="107">
        <v>0</v>
      </c>
      <c r="H158" s="107">
        <v>0</v>
      </c>
      <c r="I158" s="107">
        <v>0</v>
      </c>
      <c r="J158" s="107">
        <v>0</v>
      </c>
    </row>
    <row r="159" spans="2:10" ht="15.75" thickBot="1" x14ac:dyDescent="0.3">
      <c r="B159" s="53"/>
      <c r="C159" s="53" t="s">
        <v>46</v>
      </c>
      <c r="D159" s="127">
        <v>0</v>
      </c>
      <c r="E159" s="128">
        <v>0</v>
      </c>
      <c r="F159" s="128">
        <v>0</v>
      </c>
      <c r="G159" s="128">
        <v>0</v>
      </c>
      <c r="H159" s="128">
        <v>0</v>
      </c>
      <c r="I159" s="128">
        <v>0</v>
      </c>
      <c r="J159" s="128">
        <v>0</v>
      </c>
    </row>
    <row r="160" spans="2:10" x14ac:dyDescent="0.25">
      <c r="B160" s="82" t="s">
        <v>106</v>
      </c>
      <c r="C160" s="82" t="s">
        <v>60</v>
      </c>
      <c r="D160" s="110">
        <v>2.351</v>
      </c>
      <c r="E160" s="107">
        <v>0</v>
      </c>
      <c r="F160" s="107">
        <v>1.001432675</v>
      </c>
      <c r="G160" s="107">
        <v>0.44377</v>
      </c>
      <c r="H160" s="107">
        <v>1.4924999999999999</v>
      </c>
      <c r="I160" s="107">
        <v>0</v>
      </c>
      <c r="J160" s="107">
        <v>0</v>
      </c>
    </row>
    <row r="161" spans="2:10" x14ac:dyDescent="0.25">
      <c r="C161" s="82" t="s">
        <v>61</v>
      </c>
      <c r="D161" s="110">
        <v>0.17299999999999999</v>
      </c>
      <c r="E161" s="107">
        <v>0</v>
      </c>
      <c r="F161" s="107">
        <v>0</v>
      </c>
      <c r="G161" s="107">
        <v>0.82779899999999995</v>
      </c>
      <c r="H161" s="107">
        <v>0</v>
      </c>
      <c r="I161" s="107">
        <v>0</v>
      </c>
      <c r="J161" s="107">
        <v>0</v>
      </c>
    </row>
    <row r="162" spans="2:10" x14ac:dyDescent="0.25">
      <c r="C162" s="82" t="s">
        <v>49</v>
      </c>
      <c r="D162" s="110">
        <v>7.077</v>
      </c>
      <c r="E162" s="107">
        <v>3.213121348</v>
      </c>
      <c r="F162" s="107">
        <v>0.13980811599999976</v>
      </c>
      <c r="G162" s="107">
        <v>0</v>
      </c>
      <c r="H162" s="107">
        <v>0</v>
      </c>
      <c r="I162" s="107">
        <v>0</v>
      </c>
      <c r="J162" s="107">
        <v>0</v>
      </c>
    </row>
    <row r="163" spans="2:10" x14ac:dyDescent="0.25">
      <c r="C163" s="82" t="s">
        <v>47</v>
      </c>
      <c r="D163" s="110">
        <v>0</v>
      </c>
      <c r="E163" s="107">
        <v>3.8412714000000001E-2</v>
      </c>
      <c r="F163" s="107">
        <v>8.0158569999999943E-3</v>
      </c>
      <c r="G163" s="107">
        <v>0.15557142899999998</v>
      </c>
      <c r="H163" s="107">
        <v>0</v>
      </c>
      <c r="I163" s="107">
        <v>0</v>
      </c>
      <c r="J163" s="107">
        <v>0</v>
      </c>
    </row>
    <row r="164" spans="2:10" x14ac:dyDescent="0.25">
      <c r="C164" s="82" t="s">
        <v>82</v>
      </c>
      <c r="D164" s="110">
        <v>19.463099</v>
      </c>
      <c r="E164" s="107">
        <v>0</v>
      </c>
      <c r="F164" s="107">
        <v>0</v>
      </c>
      <c r="G164" s="107">
        <v>0</v>
      </c>
      <c r="H164" s="107">
        <v>0</v>
      </c>
      <c r="I164" s="107">
        <v>0</v>
      </c>
      <c r="J164" s="107">
        <v>0</v>
      </c>
    </row>
    <row r="165" spans="2:10" x14ac:dyDescent="0.25">
      <c r="C165" s="105" t="s">
        <v>48</v>
      </c>
      <c r="D165" s="110">
        <v>0</v>
      </c>
      <c r="E165" s="107">
        <v>0</v>
      </c>
      <c r="F165" s="107">
        <v>0</v>
      </c>
      <c r="G165" s="107">
        <v>0</v>
      </c>
      <c r="H165" s="107">
        <v>0</v>
      </c>
      <c r="I165" s="107">
        <v>0</v>
      </c>
      <c r="J165" s="107">
        <v>0</v>
      </c>
    </row>
    <row r="166" spans="2:10" x14ac:dyDescent="0.25">
      <c r="C166" s="105" t="s">
        <v>68</v>
      </c>
      <c r="D166" s="110">
        <v>0</v>
      </c>
      <c r="E166" s="107">
        <v>0.76461000000000001</v>
      </c>
      <c r="F166" s="107">
        <v>1.000422675</v>
      </c>
      <c r="G166" s="107">
        <v>0.25951558499999999</v>
      </c>
      <c r="H166" s="107">
        <v>0</v>
      </c>
      <c r="I166" s="107">
        <v>0</v>
      </c>
      <c r="J166" s="107">
        <v>0</v>
      </c>
    </row>
    <row r="167" spans="2:10" x14ac:dyDescent="0.25">
      <c r="C167" s="82" t="s">
        <v>69</v>
      </c>
      <c r="D167" s="110">
        <v>14.760797999999999</v>
      </c>
      <c r="E167" s="107">
        <v>1.7412500000000001E-2</v>
      </c>
      <c r="F167" s="107">
        <v>0</v>
      </c>
      <c r="G167" s="107">
        <v>0.505</v>
      </c>
      <c r="H167" s="107">
        <v>0</v>
      </c>
      <c r="I167" s="107">
        <v>0</v>
      </c>
      <c r="J167" s="107">
        <v>0</v>
      </c>
    </row>
    <row r="168" spans="2:10" x14ac:dyDescent="0.25">
      <c r="B168" s="83"/>
      <c r="C168" s="83" t="s">
        <v>62</v>
      </c>
      <c r="D168" s="110">
        <v>8.6254990000000014</v>
      </c>
      <c r="E168" s="107">
        <v>0</v>
      </c>
      <c r="F168" s="107">
        <v>0</v>
      </c>
      <c r="G168" s="107">
        <v>0</v>
      </c>
      <c r="H168" s="107">
        <v>0</v>
      </c>
      <c r="I168" s="107">
        <v>0</v>
      </c>
      <c r="J168" s="107">
        <v>0</v>
      </c>
    </row>
    <row r="169" spans="2:10" x14ac:dyDescent="0.25">
      <c r="B169" s="54"/>
      <c r="C169" s="54" t="s">
        <v>63</v>
      </c>
      <c r="D169" s="110">
        <v>0</v>
      </c>
      <c r="E169" s="107">
        <v>0</v>
      </c>
      <c r="F169" s="107">
        <v>0</v>
      </c>
      <c r="G169" s="107">
        <v>0</v>
      </c>
      <c r="H169" s="107">
        <v>0</v>
      </c>
      <c r="I169" s="107">
        <v>0</v>
      </c>
      <c r="J169" s="107">
        <v>0</v>
      </c>
    </row>
    <row r="170" spans="2:10" x14ac:dyDescent="0.25">
      <c r="B170" s="54"/>
      <c r="C170" s="54" t="s">
        <v>64</v>
      </c>
      <c r="D170" s="110">
        <v>0</v>
      </c>
      <c r="E170" s="107">
        <v>0</v>
      </c>
      <c r="F170" s="107">
        <v>0</v>
      </c>
      <c r="G170" s="107">
        <v>0</v>
      </c>
      <c r="H170" s="107">
        <v>0</v>
      </c>
      <c r="I170" s="107">
        <v>0</v>
      </c>
      <c r="J170" s="107">
        <v>0</v>
      </c>
    </row>
    <row r="171" spans="2:10" x14ac:dyDescent="0.25">
      <c r="B171" s="54"/>
      <c r="C171" s="54" t="s">
        <v>65</v>
      </c>
      <c r="D171" s="110">
        <v>0</v>
      </c>
      <c r="E171" s="107">
        <v>0</v>
      </c>
      <c r="F171" s="107">
        <v>0</v>
      </c>
      <c r="G171" s="107">
        <v>0</v>
      </c>
      <c r="H171" s="107">
        <v>0</v>
      </c>
      <c r="I171" s="107">
        <v>0</v>
      </c>
      <c r="J171" s="107">
        <v>0</v>
      </c>
    </row>
    <row r="172" spans="2:10" x14ac:dyDescent="0.25">
      <c r="B172" s="54"/>
      <c r="C172" s="54" t="s">
        <v>66</v>
      </c>
      <c r="D172" s="110">
        <v>0</v>
      </c>
      <c r="E172" s="107">
        <v>0</v>
      </c>
      <c r="F172" s="107">
        <v>0</v>
      </c>
      <c r="G172" s="107">
        <v>0</v>
      </c>
      <c r="H172" s="107">
        <v>0</v>
      </c>
      <c r="I172" s="107">
        <v>0</v>
      </c>
      <c r="J172" s="107">
        <v>0</v>
      </c>
    </row>
    <row r="173" spans="2:10" x14ac:dyDescent="0.25">
      <c r="B173" s="83"/>
      <c r="C173" s="83" t="s">
        <v>67</v>
      </c>
      <c r="D173" s="110">
        <v>0</v>
      </c>
      <c r="E173" s="107">
        <v>0</v>
      </c>
      <c r="F173" s="107">
        <v>0</v>
      </c>
      <c r="G173" s="107">
        <v>0</v>
      </c>
      <c r="H173" s="107">
        <v>0</v>
      </c>
      <c r="I173" s="107">
        <v>0</v>
      </c>
      <c r="J173" s="107">
        <v>0</v>
      </c>
    </row>
    <row r="174" spans="2:10" x14ac:dyDescent="0.25">
      <c r="B174" s="83"/>
      <c r="C174" s="83" t="s">
        <v>75</v>
      </c>
      <c r="D174" s="110">
        <v>0</v>
      </c>
      <c r="E174" s="107">
        <v>0</v>
      </c>
      <c r="F174" s="107">
        <v>0</v>
      </c>
      <c r="G174" s="107">
        <v>0</v>
      </c>
      <c r="H174" s="107">
        <v>0</v>
      </c>
      <c r="I174" s="107">
        <v>0</v>
      </c>
      <c r="J174" s="107">
        <v>0</v>
      </c>
    </row>
    <row r="175" spans="2:10" x14ac:dyDescent="0.25">
      <c r="B175" s="83"/>
      <c r="C175" s="83" t="s">
        <v>76</v>
      </c>
      <c r="D175" s="110">
        <v>0</v>
      </c>
      <c r="E175" s="107">
        <v>0</v>
      </c>
      <c r="F175" s="107">
        <v>0</v>
      </c>
      <c r="G175" s="107">
        <v>0</v>
      </c>
      <c r="H175" s="107">
        <v>0</v>
      </c>
      <c r="I175" s="107">
        <v>0</v>
      </c>
      <c r="J175" s="107">
        <v>0</v>
      </c>
    </row>
    <row r="176" spans="2:10" ht="15.75" thickBot="1" x14ac:dyDescent="0.3">
      <c r="B176" s="53"/>
      <c r="C176" s="53" t="s">
        <v>46</v>
      </c>
      <c r="D176" s="110">
        <v>0</v>
      </c>
      <c r="E176" s="107">
        <v>0</v>
      </c>
      <c r="F176" s="107">
        <v>0</v>
      </c>
      <c r="G176" s="107">
        <v>0</v>
      </c>
      <c r="H176" s="107">
        <v>0</v>
      </c>
      <c r="I176" s="107">
        <v>2.2647451020000005</v>
      </c>
      <c r="J176" s="107">
        <v>0</v>
      </c>
    </row>
    <row r="177" spans="2:10" x14ac:dyDescent="0.25">
      <c r="B177" s="82" t="s">
        <v>105</v>
      </c>
      <c r="C177" s="82" t="s">
        <v>60</v>
      </c>
      <c r="D177" s="111">
        <v>8.3212450000000011</v>
      </c>
      <c r="E177" s="106">
        <v>0</v>
      </c>
      <c r="F177" s="106">
        <v>0</v>
      </c>
      <c r="G177" s="106">
        <v>0</v>
      </c>
      <c r="H177" s="106">
        <v>0</v>
      </c>
      <c r="I177" s="106">
        <v>0</v>
      </c>
      <c r="J177" s="106">
        <v>0</v>
      </c>
    </row>
    <row r="178" spans="2:10" x14ac:dyDescent="0.25">
      <c r="C178" s="82" t="s">
        <v>61</v>
      </c>
      <c r="D178" s="110">
        <v>3.5270000000000001</v>
      </c>
      <c r="E178" s="107">
        <v>0</v>
      </c>
      <c r="F178" s="107">
        <v>3.3780000000000001</v>
      </c>
      <c r="G178" s="107">
        <v>0</v>
      </c>
      <c r="H178" s="107">
        <v>0</v>
      </c>
      <c r="I178" s="107">
        <v>0</v>
      </c>
      <c r="J178" s="107">
        <v>0</v>
      </c>
    </row>
    <row r="179" spans="2:10" x14ac:dyDescent="0.25">
      <c r="C179" s="82" t="s">
        <v>49</v>
      </c>
      <c r="D179" s="110">
        <v>11.059999999999999</v>
      </c>
      <c r="E179" s="107">
        <v>26.381622175</v>
      </c>
      <c r="F179" s="107">
        <v>0</v>
      </c>
      <c r="G179" s="107">
        <v>10.989427908</v>
      </c>
      <c r="H179" s="107">
        <v>0</v>
      </c>
      <c r="I179" s="107">
        <v>0</v>
      </c>
      <c r="J179" s="107">
        <v>0</v>
      </c>
    </row>
    <row r="180" spans="2:10" x14ac:dyDescent="0.25">
      <c r="C180" s="82" t="s">
        <v>47</v>
      </c>
      <c r="D180" s="110">
        <v>0.67200000000000004</v>
      </c>
      <c r="E180" s="107">
        <v>2.0551008499999996</v>
      </c>
      <c r="F180" s="107">
        <v>0</v>
      </c>
      <c r="G180" s="107">
        <v>0</v>
      </c>
      <c r="H180" s="107">
        <v>0</v>
      </c>
      <c r="I180" s="107">
        <v>0</v>
      </c>
      <c r="J180" s="107">
        <v>0</v>
      </c>
    </row>
    <row r="181" spans="2:10" x14ac:dyDescent="0.25">
      <c r="C181" s="82" t="s">
        <v>82</v>
      </c>
      <c r="D181" s="110">
        <v>14.092247</v>
      </c>
      <c r="E181" s="107">
        <v>0</v>
      </c>
      <c r="F181" s="107">
        <v>0</v>
      </c>
      <c r="G181" s="107">
        <v>0</v>
      </c>
      <c r="H181" s="107">
        <v>0</v>
      </c>
      <c r="I181" s="107">
        <v>0</v>
      </c>
      <c r="J181" s="107">
        <v>0</v>
      </c>
    </row>
    <row r="182" spans="2:10" x14ac:dyDescent="0.25">
      <c r="C182" s="105" t="s">
        <v>48</v>
      </c>
      <c r="D182" s="110">
        <v>0</v>
      </c>
      <c r="E182" s="107">
        <v>0</v>
      </c>
      <c r="F182" s="107">
        <v>0</v>
      </c>
      <c r="G182" s="107">
        <v>0</v>
      </c>
      <c r="H182" s="107">
        <v>0</v>
      </c>
      <c r="I182" s="107">
        <v>0</v>
      </c>
      <c r="J182" s="107">
        <v>0</v>
      </c>
    </row>
    <row r="183" spans="2:10" x14ac:dyDescent="0.25">
      <c r="C183" s="105" t="s">
        <v>68</v>
      </c>
      <c r="D183" s="110">
        <v>0</v>
      </c>
      <c r="E183" s="107">
        <v>5.4647183129999997</v>
      </c>
      <c r="F183" s="107">
        <v>0</v>
      </c>
      <c r="G183" s="107">
        <v>9.9299999999999999E-2</v>
      </c>
      <c r="H183" s="107">
        <v>0</v>
      </c>
      <c r="I183" s="107">
        <v>0</v>
      </c>
      <c r="J183" s="107">
        <v>0</v>
      </c>
    </row>
    <row r="184" spans="2:10" x14ac:dyDescent="0.25">
      <c r="C184" s="82" t="s">
        <v>69</v>
      </c>
      <c r="D184" s="110">
        <v>15.275070000000001</v>
      </c>
      <c r="E184" s="107">
        <v>0</v>
      </c>
      <c r="F184" s="107">
        <v>0</v>
      </c>
      <c r="G184" s="107">
        <v>1.8402750000000001</v>
      </c>
      <c r="H184" s="107">
        <v>0</v>
      </c>
      <c r="I184" s="107">
        <v>0</v>
      </c>
      <c r="J184" s="107">
        <v>0</v>
      </c>
    </row>
    <row r="185" spans="2:10" x14ac:dyDescent="0.25">
      <c r="B185" s="83"/>
      <c r="C185" s="83" t="s">
        <v>62</v>
      </c>
      <c r="D185" s="110">
        <v>24.940846999999998</v>
      </c>
      <c r="E185" s="107">
        <v>0</v>
      </c>
      <c r="F185" s="107">
        <v>0</v>
      </c>
      <c r="G185" s="107">
        <v>6.3063159999999998</v>
      </c>
      <c r="H185" s="107">
        <v>0</v>
      </c>
      <c r="I185" s="107">
        <v>0</v>
      </c>
      <c r="J185" s="107">
        <v>0</v>
      </c>
    </row>
    <row r="186" spans="2:10" x14ac:dyDescent="0.25">
      <c r="B186" s="54"/>
      <c r="C186" s="54" t="s">
        <v>63</v>
      </c>
      <c r="D186" s="110">
        <v>0</v>
      </c>
      <c r="E186" s="107">
        <v>0</v>
      </c>
      <c r="F186" s="107">
        <v>0</v>
      </c>
      <c r="G186" s="107">
        <v>0</v>
      </c>
      <c r="H186" s="107">
        <v>0</v>
      </c>
      <c r="I186" s="107">
        <v>0</v>
      </c>
      <c r="J186" s="107">
        <v>0</v>
      </c>
    </row>
    <row r="187" spans="2:10" x14ac:dyDescent="0.25">
      <c r="B187" s="54"/>
      <c r="C187" s="54" t="s">
        <v>64</v>
      </c>
      <c r="D187" s="110">
        <v>0</v>
      </c>
      <c r="E187" s="107">
        <v>0</v>
      </c>
      <c r="F187" s="107">
        <v>0</v>
      </c>
      <c r="G187" s="107">
        <v>0</v>
      </c>
      <c r="H187" s="107">
        <v>0</v>
      </c>
      <c r="I187" s="107">
        <v>0</v>
      </c>
      <c r="J187" s="107">
        <v>0</v>
      </c>
    </row>
    <row r="188" spans="2:10" x14ac:dyDescent="0.25">
      <c r="B188" s="54"/>
      <c r="C188" s="54" t="s">
        <v>65</v>
      </c>
      <c r="D188" s="110">
        <v>0</v>
      </c>
      <c r="E188" s="107">
        <v>0</v>
      </c>
      <c r="F188" s="107">
        <v>0</v>
      </c>
      <c r="G188" s="107">
        <v>0</v>
      </c>
      <c r="H188" s="107">
        <v>0</v>
      </c>
      <c r="I188" s="107">
        <v>0</v>
      </c>
      <c r="J188" s="107">
        <v>0</v>
      </c>
    </row>
    <row r="189" spans="2:10" x14ac:dyDescent="0.25">
      <c r="B189" s="54"/>
      <c r="C189" s="54" t="s">
        <v>66</v>
      </c>
      <c r="D189" s="110">
        <v>0</v>
      </c>
      <c r="E189" s="107">
        <v>0</v>
      </c>
      <c r="F189" s="107">
        <v>0</v>
      </c>
      <c r="G189" s="107">
        <v>0</v>
      </c>
      <c r="H189" s="107">
        <v>0</v>
      </c>
      <c r="I189" s="107">
        <v>0</v>
      </c>
      <c r="J189" s="107">
        <v>0</v>
      </c>
    </row>
    <row r="190" spans="2:10" x14ac:dyDescent="0.25">
      <c r="B190" s="83"/>
      <c r="C190" s="83" t="s">
        <v>67</v>
      </c>
      <c r="D190" s="110">
        <v>0</v>
      </c>
      <c r="E190" s="107">
        <v>0</v>
      </c>
      <c r="F190" s="107">
        <v>0</v>
      </c>
      <c r="G190" s="107">
        <v>0</v>
      </c>
      <c r="H190" s="107">
        <v>0</v>
      </c>
      <c r="I190" s="107">
        <v>0</v>
      </c>
      <c r="J190" s="107">
        <v>0</v>
      </c>
    </row>
    <row r="191" spans="2:10" x14ac:dyDescent="0.25">
      <c r="B191" s="83"/>
      <c r="C191" s="83" t="s">
        <v>75</v>
      </c>
      <c r="D191" s="110">
        <v>0</v>
      </c>
      <c r="E191" s="107">
        <v>0</v>
      </c>
      <c r="F191" s="107">
        <v>0</v>
      </c>
      <c r="G191" s="107">
        <v>0</v>
      </c>
      <c r="H191" s="107">
        <v>0</v>
      </c>
      <c r="I191" s="107">
        <v>0</v>
      </c>
      <c r="J191" s="107">
        <v>0</v>
      </c>
    </row>
    <row r="192" spans="2:10" x14ac:dyDescent="0.25">
      <c r="B192" s="83"/>
      <c r="C192" s="83" t="s">
        <v>76</v>
      </c>
      <c r="D192" s="110">
        <v>0</v>
      </c>
      <c r="E192" s="107">
        <v>0</v>
      </c>
      <c r="F192" s="107">
        <v>0</v>
      </c>
      <c r="G192" s="107">
        <v>0</v>
      </c>
      <c r="H192" s="107">
        <v>0</v>
      </c>
      <c r="I192" s="107">
        <v>0</v>
      </c>
      <c r="J192" s="107">
        <v>0</v>
      </c>
    </row>
    <row r="193" spans="2:10" ht="15.75" thickBot="1" x14ac:dyDescent="0.3">
      <c r="B193" s="53"/>
      <c r="C193" s="53" t="s">
        <v>46</v>
      </c>
      <c r="D193" s="110">
        <v>0</v>
      </c>
      <c r="E193" s="107">
        <v>0</v>
      </c>
      <c r="F193" s="107">
        <v>0</v>
      </c>
      <c r="G193" s="107">
        <v>0</v>
      </c>
      <c r="H193" s="107">
        <v>0</v>
      </c>
      <c r="I193" s="107">
        <v>2.400618513</v>
      </c>
      <c r="J193" s="107">
        <v>0</v>
      </c>
    </row>
    <row r="194" spans="2:10" x14ac:dyDescent="0.25">
      <c r="B194" s="82" t="s">
        <v>31</v>
      </c>
      <c r="C194" s="82" t="s">
        <v>60</v>
      </c>
      <c r="D194" s="111">
        <v>6.5561780000000009</v>
      </c>
      <c r="E194" s="106">
        <v>0</v>
      </c>
      <c r="F194" s="106">
        <v>0</v>
      </c>
      <c r="G194" s="106">
        <v>0</v>
      </c>
      <c r="H194" s="106">
        <v>0</v>
      </c>
      <c r="I194" s="106">
        <v>0</v>
      </c>
      <c r="J194" s="106">
        <v>0</v>
      </c>
    </row>
    <row r="195" spans="2:10" x14ac:dyDescent="0.25">
      <c r="C195" s="82" t="s">
        <v>61</v>
      </c>
      <c r="D195" s="110">
        <v>0.8</v>
      </c>
      <c r="E195" s="107">
        <v>0</v>
      </c>
      <c r="F195" s="107">
        <v>0</v>
      </c>
      <c r="G195" s="107">
        <v>0</v>
      </c>
      <c r="H195" s="107">
        <v>0</v>
      </c>
      <c r="I195" s="107">
        <v>0</v>
      </c>
      <c r="J195" s="107">
        <v>0</v>
      </c>
    </row>
    <row r="196" spans="2:10" x14ac:dyDescent="0.25">
      <c r="C196" s="82" t="s">
        <v>49</v>
      </c>
      <c r="D196" s="110">
        <v>0</v>
      </c>
      <c r="E196" s="107">
        <v>0</v>
      </c>
      <c r="F196" s="107">
        <v>0</v>
      </c>
      <c r="G196" s="107">
        <v>0</v>
      </c>
      <c r="H196" s="107">
        <v>0</v>
      </c>
      <c r="I196" s="107">
        <v>0</v>
      </c>
      <c r="J196" s="107">
        <v>0</v>
      </c>
    </row>
    <row r="197" spans="2:10" x14ac:dyDescent="0.25">
      <c r="C197" s="82" t="s">
        <v>47</v>
      </c>
      <c r="D197" s="110">
        <v>0</v>
      </c>
      <c r="E197" s="107">
        <v>0</v>
      </c>
      <c r="F197" s="107">
        <v>0</v>
      </c>
      <c r="G197" s="107">
        <v>0</v>
      </c>
      <c r="H197" s="107">
        <v>0</v>
      </c>
      <c r="I197" s="107">
        <v>0</v>
      </c>
      <c r="J197" s="107">
        <v>0</v>
      </c>
    </row>
    <row r="198" spans="2:10" x14ac:dyDescent="0.25">
      <c r="C198" s="82" t="s">
        <v>82</v>
      </c>
      <c r="D198" s="110">
        <v>7.4771780000000003</v>
      </c>
      <c r="E198" s="107">
        <v>0</v>
      </c>
      <c r="F198" s="107">
        <v>0</v>
      </c>
      <c r="G198" s="107">
        <v>0</v>
      </c>
      <c r="H198" s="107">
        <v>0</v>
      </c>
      <c r="I198" s="107">
        <v>0</v>
      </c>
      <c r="J198" s="107">
        <v>0</v>
      </c>
    </row>
    <row r="199" spans="2:10" x14ac:dyDescent="0.25">
      <c r="C199" s="105" t="s">
        <v>48</v>
      </c>
      <c r="D199" s="110">
        <v>0</v>
      </c>
      <c r="E199" s="107">
        <v>0</v>
      </c>
      <c r="F199" s="107">
        <v>0</v>
      </c>
      <c r="G199" s="107">
        <v>0</v>
      </c>
      <c r="H199" s="107">
        <v>0</v>
      </c>
      <c r="I199" s="107">
        <v>0</v>
      </c>
      <c r="J199" s="107">
        <v>0</v>
      </c>
    </row>
    <row r="200" spans="2:10" x14ac:dyDescent="0.25">
      <c r="C200" s="105" t="s">
        <v>68</v>
      </c>
      <c r="D200" s="110">
        <v>0</v>
      </c>
      <c r="E200" s="107">
        <v>0</v>
      </c>
      <c r="F200" s="107">
        <v>0</v>
      </c>
      <c r="G200" s="107">
        <v>0</v>
      </c>
      <c r="H200" s="107">
        <v>0</v>
      </c>
      <c r="I200" s="107">
        <v>0</v>
      </c>
      <c r="J200" s="107">
        <v>0</v>
      </c>
    </row>
    <row r="201" spans="2:10" x14ac:dyDescent="0.25">
      <c r="C201" s="82" t="s">
        <v>69</v>
      </c>
      <c r="D201" s="110">
        <v>1.4957499999999999</v>
      </c>
      <c r="E201" s="107">
        <v>0</v>
      </c>
      <c r="F201" s="107">
        <v>0</v>
      </c>
      <c r="G201" s="107">
        <v>0.372</v>
      </c>
      <c r="H201" s="107">
        <v>0</v>
      </c>
      <c r="I201" s="107">
        <v>0</v>
      </c>
      <c r="J201" s="107">
        <v>0</v>
      </c>
    </row>
    <row r="202" spans="2:10" x14ac:dyDescent="0.25">
      <c r="B202" s="83"/>
      <c r="C202" s="83" t="s">
        <v>62</v>
      </c>
      <c r="D202" s="110">
        <v>7.8758280000000003</v>
      </c>
      <c r="E202" s="107">
        <v>0</v>
      </c>
      <c r="F202" s="107">
        <v>0</v>
      </c>
      <c r="G202" s="107">
        <v>0.37312499999999998</v>
      </c>
      <c r="H202" s="107">
        <v>0</v>
      </c>
      <c r="I202" s="107">
        <v>0</v>
      </c>
      <c r="J202" s="107">
        <v>0</v>
      </c>
    </row>
    <row r="203" spans="2:10" x14ac:dyDescent="0.25">
      <c r="B203" s="54"/>
      <c r="C203" s="54" t="s">
        <v>63</v>
      </c>
      <c r="D203" s="110">
        <v>0</v>
      </c>
      <c r="E203" s="107">
        <v>0</v>
      </c>
      <c r="F203" s="107">
        <v>0</v>
      </c>
      <c r="G203" s="107">
        <v>0</v>
      </c>
      <c r="H203" s="107">
        <v>0</v>
      </c>
      <c r="I203" s="107">
        <v>2.1111999999999997</v>
      </c>
      <c r="J203" s="107">
        <v>0</v>
      </c>
    </row>
    <row r="204" spans="2:10" x14ac:dyDescent="0.25">
      <c r="B204" s="54"/>
      <c r="C204" s="54" t="s">
        <v>64</v>
      </c>
      <c r="D204" s="110">
        <v>0</v>
      </c>
      <c r="E204" s="107">
        <v>0</v>
      </c>
      <c r="F204" s="107">
        <v>0</v>
      </c>
      <c r="G204" s="107">
        <v>0</v>
      </c>
      <c r="H204" s="107">
        <v>0</v>
      </c>
      <c r="I204" s="107">
        <v>0.505</v>
      </c>
      <c r="J204" s="107">
        <v>0</v>
      </c>
    </row>
    <row r="205" spans="2:10" x14ac:dyDescent="0.25">
      <c r="B205" s="54"/>
      <c r="C205" s="54" t="s">
        <v>65</v>
      </c>
      <c r="D205" s="110">
        <v>0</v>
      </c>
      <c r="E205" s="107">
        <v>0</v>
      </c>
      <c r="F205" s="107">
        <v>0</v>
      </c>
      <c r="G205" s="107">
        <v>0</v>
      </c>
      <c r="H205" s="107">
        <v>0</v>
      </c>
      <c r="I205" s="107">
        <v>0</v>
      </c>
      <c r="J205" s="107">
        <v>0</v>
      </c>
    </row>
    <row r="206" spans="2:10" x14ac:dyDescent="0.25">
      <c r="B206" s="54"/>
      <c r="C206" s="54" t="s">
        <v>66</v>
      </c>
      <c r="D206" s="110">
        <v>0</v>
      </c>
      <c r="E206" s="107">
        <v>0</v>
      </c>
      <c r="F206" s="107">
        <v>0</v>
      </c>
      <c r="G206" s="107">
        <v>0</v>
      </c>
      <c r="H206" s="107">
        <v>0</v>
      </c>
      <c r="I206" s="107">
        <v>0</v>
      </c>
      <c r="J206" s="107">
        <v>0</v>
      </c>
    </row>
    <row r="207" spans="2:10" x14ac:dyDescent="0.25">
      <c r="B207" s="83"/>
      <c r="C207" s="83" t="s">
        <v>67</v>
      </c>
      <c r="D207" s="110">
        <v>0</v>
      </c>
      <c r="E207" s="107">
        <v>0</v>
      </c>
      <c r="F207" s="107">
        <v>0</v>
      </c>
      <c r="G207" s="107">
        <v>0</v>
      </c>
      <c r="H207" s="107">
        <v>0</v>
      </c>
      <c r="I207" s="107">
        <v>2.6161999999999996</v>
      </c>
      <c r="J207" s="107">
        <v>0</v>
      </c>
    </row>
    <row r="208" spans="2:10" x14ac:dyDescent="0.25">
      <c r="B208" s="83"/>
      <c r="C208" s="83" t="s">
        <v>75</v>
      </c>
      <c r="D208" s="110">
        <v>0</v>
      </c>
      <c r="E208" s="107">
        <v>0</v>
      </c>
      <c r="F208" s="107">
        <v>0</v>
      </c>
      <c r="G208" s="107">
        <v>0</v>
      </c>
      <c r="H208" s="107">
        <v>0</v>
      </c>
      <c r="I208" s="107">
        <v>0</v>
      </c>
      <c r="J208" s="107">
        <v>0</v>
      </c>
    </row>
    <row r="209" spans="2:10" x14ac:dyDescent="0.25">
      <c r="B209" s="83"/>
      <c r="C209" s="83" t="s">
        <v>76</v>
      </c>
      <c r="D209" s="110">
        <v>0</v>
      </c>
      <c r="E209" s="107">
        <v>0</v>
      </c>
      <c r="F209" s="107">
        <v>0</v>
      </c>
      <c r="G209" s="107">
        <v>0</v>
      </c>
      <c r="H209" s="107">
        <v>0</v>
      </c>
      <c r="I209" s="107">
        <v>0</v>
      </c>
      <c r="J209" s="107">
        <v>0</v>
      </c>
    </row>
    <row r="210" spans="2:10" ht="15.75" thickBot="1" x14ac:dyDescent="0.3">
      <c r="B210" s="53"/>
      <c r="C210" s="53" t="s">
        <v>46</v>
      </c>
      <c r="D210" s="110">
        <v>0</v>
      </c>
      <c r="E210" s="107">
        <v>0</v>
      </c>
      <c r="F210" s="107">
        <v>0</v>
      </c>
      <c r="G210" s="107">
        <v>0</v>
      </c>
      <c r="H210" s="107">
        <v>0</v>
      </c>
      <c r="I210" s="107">
        <v>0</v>
      </c>
      <c r="J210" s="107">
        <v>0</v>
      </c>
    </row>
    <row r="211" spans="2:10" x14ac:dyDescent="0.25">
      <c r="B211" s="82" t="s">
        <v>35</v>
      </c>
      <c r="C211" s="82" t="s">
        <v>60</v>
      </c>
      <c r="D211" s="111">
        <v>0.2</v>
      </c>
      <c r="E211" s="106">
        <v>0</v>
      </c>
      <c r="F211" s="106">
        <v>0</v>
      </c>
      <c r="G211" s="106">
        <v>1.0547</v>
      </c>
      <c r="H211" s="106">
        <v>0</v>
      </c>
      <c r="I211" s="106">
        <v>0</v>
      </c>
      <c r="J211" s="106">
        <v>1.0547</v>
      </c>
    </row>
    <row r="212" spans="2:10" x14ac:dyDescent="0.25">
      <c r="C212" s="82" t="s">
        <v>61</v>
      </c>
      <c r="D212" s="110">
        <v>0</v>
      </c>
      <c r="E212" s="107">
        <v>2.7745073410000001</v>
      </c>
      <c r="F212" s="107">
        <v>0</v>
      </c>
      <c r="G212" s="107">
        <v>0</v>
      </c>
      <c r="H212" s="107">
        <v>0</v>
      </c>
      <c r="I212" s="107">
        <v>0</v>
      </c>
      <c r="J212" s="107">
        <v>0</v>
      </c>
    </row>
    <row r="213" spans="2:10" x14ac:dyDescent="0.25">
      <c r="C213" s="82" t="s">
        <v>49</v>
      </c>
      <c r="D213" s="110">
        <v>0.218</v>
      </c>
      <c r="E213" s="107">
        <v>3.2054676590000004</v>
      </c>
      <c r="F213" s="107">
        <v>0</v>
      </c>
      <c r="G213" s="107">
        <v>6.2765795700000009</v>
      </c>
      <c r="H213" s="107">
        <v>0</v>
      </c>
      <c r="I213" s="107">
        <v>0</v>
      </c>
      <c r="J213" s="107">
        <v>0</v>
      </c>
    </row>
    <row r="214" spans="2:10" x14ac:dyDescent="0.25">
      <c r="C214" s="82" t="s">
        <v>47</v>
      </c>
      <c r="D214" s="110">
        <v>0</v>
      </c>
      <c r="E214" s="107">
        <v>0</v>
      </c>
      <c r="F214" s="107">
        <v>1.1670750000000001</v>
      </c>
      <c r="G214" s="107">
        <v>0.50673000000000001</v>
      </c>
      <c r="H214" s="107">
        <v>0</v>
      </c>
      <c r="I214" s="107">
        <v>0</v>
      </c>
      <c r="J214" s="107">
        <v>0</v>
      </c>
    </row>
    <row r="215" spans="2:10" x14ac:dyDescent="0.25">
      <c r="C215" s="82" t="s">
        <v>82</v>
      </c>
      <c r="D215" s="110">
        <v>9.4932299999999987</v>
      </c>
      <c r="E215" s="107">
        <v>0</v>
      </c>
      <c r="F215" s="107">
        <v>0</v>
      </c>
      <c r="G215" s="107">
        <v>0</v>
      </c>
      <c r="H215" s="107">
        <v>0</v>
      </c>
      <c r="I215" s="107">
        <v>0</v>
      </c>
      <c r="J215" s="107">
        <v>0</v>
      </c>
    </row>
    <row r="216" spans="2:10" x14ac:dyDescent="0.25">
      <c r="C216" s="105" t="s">
        <v>48</v>
      </c>
      <c r="D216" s="110">
        <v>0</v>
      </c>
      <c r="E216" s="107">
        <v>0</v>
      </c>
      <c r="F216" s="107">
        <v>0</v>
      </c>
      <c r="G216" s="107">
        <v>0</v>
      </c>
      <c r="H216" s="107">
        <v>0</v>
      </c>
      <c r="I216" s="107">
        <v>0</v>
      </c>
      <c r="J216" s="107">
        <v>0</v>
      </c>
    </row>
    <row r="217" spans="2:10" x14ac:dyDescent="0.25">
      <c r="C217" s="105" t="s">
        <v>68</v>
      </c>
      <c r="D217" s="110">
        <v>0</v>
      </c>
      <c r="E217" s="107">
        <v>1.6340808</v>
      </c>
      <c r="F217" s="107">
        <v>0</v>
      </c>
      <c r="G217" s="107">
        <v>0</v>
      </c>
      <c r="H217" s="107">
        <v>0</v>
      </c>
      <c r="I217" s="107">
        <v>0</v>
      </c>
      <c r="J217" s="107">
        <v>0</v>
      </c>
    </row>
    <row r="218" spans="2:10" x14ac:dyDescent="0.25">
      <c r="C218" s="82" t="s">
        <v>69</v>
      </c>
      <c r="D218" s="110">
        <v>4.8129999999999997</v>
      </c>
      <c r="E218" s="107">
        <v>0</v>
      </c>
      <c r="F218" s="107">
        <v>0</v>
      </c>
      <c r="G218" s="107">
        <v>0.21099999999999999</v>
      </c>
      <c r="H218" s="107">
        <v>0</v>
      </c>
      <c r="I218" s="107">
        <v>0</v>
      </c>
      <c r="J218" s="107">
        <v>0</v>
      </c>
    </row>
    <row r="219" spans="2:10" x14ac:dyDescent="0.25">
      <c r="B219" s="83"/>
      <c r="C219" s="83" t="s">
        <v>62</v>
      </c>
      <c r="D219" s="110">
        <v>7.2462300000000006</v>
      </c>
      <c r="E219" s="107">
        <v>0</v>
      </c>
      <c r="F219" s="107">
        <v>0</v>
      </c>
      <c r="G219" s="107">
        <v>0.43</v>
      </c>
      <c r="H219" s="107">
        <v>0</v>
      </c>
      <c r="I219" s="107">
        <v>0</v>
      </c>
      <c r="J219" s="107">
        <v>0</v>
      </c>
    </row>
    <row r="220" spans="2:10" x14ac:dyDescent="0.25">
      <c r="B220" s="54"/>
      <c r="C220" s="54" t="s">
        <v>63</v>
      </c>
      <c r="D220" s="110">
        <v>0</v>
      </c>
      <c r="E220" s="107">
        <v>0</v>
      </c>
      <c r="F220" s="107">
        <v>0</v>
      </c>
      <c r="G220" s="107">
        <v>0</v>
      </c>
      <c r="H220" s="107">
        <v>0</v>
      </c>
      <c r="I220" s="107">
        <v>0</v>
      </c>
      <c r="J220" s="107">
        <v>0</v>
      </c>
    </row>
    <row r="221" spans="2:10" x14ac:dyDescent="0.25">
      <c r="B221" s="54"/>
      <c r="C221" s="54" t="s">
        <v>64</v>
      </c>
      <c r="D221" s="110">
        <v>0</v>
      </c>
      <c r="E221" s="107">
        <v>0</v>
      </c>
      <c r="F221" s="107">
        <v>0</v>
      </c>
      <c r="G221" s="107">
        <v>0</v>
      </c>
      <c r="H221" s="107">
        <v>0</v>
      </c>
      <c r="I221" s="107">
        <v>0</v>
      </c>
      <c r="J221" s="107">
        <v>0</v>
      </c>
    </row>
    <row r="222" spans="2:10" x14ac:dyDescent="0.25">
      <c r="B222" s="54"/>
      <c r="C222" s="54" t="s">
        <v>65</v>
      </c>
      <c r="D222" s="110">
        <v>0</v>
      </c>
      <c r="E222" s="107">
        <v>0</v>
      </c>
      <c r="F222" s="107">
        <v>0</v>
      </c>
      <c r="G222" s="107">
        <v>0</v>
      </c>
      <c r="H222" s="107">
        <v>0</v>
      </c>
      <c r="I222" s="107">
        <v>0</v>
      </c>
      <c r="J222" s="107">
        <v>0</v>
      </c>
    </row>
    <row r="223" spans="2:10" x14ac:dyDescent="0.25">
      <c r="B223" s="54"/>
      <c r="C223" s="54" t="s">
        <v>66</v>
      </c>
      <c r="D223" s="110">
        <v>0</v>
      </c>
      <c r="E223" s="107">
        <v>0</v>
      </c>
      <c r="F223" s="107">
        <v>0</v>
      </c>
      <c r="G223" s="107">
        <v>0</v>
      </c>
      <c r="H223" s="107">
        <v>0</v>
      </c>
      <c r="I223" s="107">
        <v>0</v>
      </c>
      <c r="J223" s="107">
        <v>0</v>
      </c>
    </row>
    <row r="224" spans="2:10" x14ac:dyDescent="0.25">
      <c r="B224" s="83"/>
      <c r="C224" s="83" t="s">
        <v>67</v>
      </c>
      <c r="D224" s="110">
        <v>0</v>
      </c>
      <c r="E224" s="107">
        <v>0</v>
      </c>
      <c r="F224" s="107">
        <v>0</v>
      </c>
      <c r="G224" s="107">
        <v>0</v>
      </c>
      <c r="H224" s="107">
        <v>0</v>
      </c>
      <c r="I224" s="107">
        <v>0</v>
      </c>
      <c r="J224" s="107">
        <v>0</v>
      </c>
    </row>
    <row r="225" spans="2:10" x14ac:dyDescent="0.25">
      <c r="B225" s="83"/>
      <c r="C225" s="83" t="s">
        <v>75</v>
      </c>
      <c r="D225" s="110">
        <v>0</v>
      </c>
      <c r="E225" s="107">
        <v>0</v>
      </c>
      <c r="F225" s="107">
        <v>0</v>
      </c>
      <c r="G225" s="107">
        <v>0</v>
      </c>
      <c r="H225" s="107">
        <v>0</v>
      </c>
      <c r="I225" s="107">
        <v>0</v>
      </c>
      <c r="J225" s="107">
        <v>0</v>
      </c>
    </row>
    <row r="226" spans="2:10" x14ac:dyDescent="0.25">
      <c r="B226" s="83"/>
      <c r="C226" s="83" t="s">
        <v>76</v>
      </c>
      <c r="D226" s="110">
        <v>0</v>
      </c>
      <c r="E226" s="107">
        <v>0</v>
      </c>
      <c r="F226" s="107">
        <v>0</v>
      </c>
      <c r="G226" s="107">
        <v>0</v>
      </c>
      <c r="H226" s="107">
        <v>0</v>
      </c>
      <c r="I226" s="107">
        <v>0</v>
      </c>
      <c r="J226" s="107">
        <v>0</v>
      </c>
    </row>
    <row r="227" spans="2:10" ht="15.75" thickBot="1" x14ac:dyDescent="0.3">
      <c r="B227" s="53"/>
      <c r="C227" s="53" t="s">
        <v>46</v>
      </c>
      <c r="D227" s="127">
        <v>0</v>
      </c>
      <c r="E227" s="128">
        <v>0</v>
      </c>
      <c r="F227" s="128">
        <v>0</v>
      </c>
      <c r="G227" s="128">
        <v>0</v>
      </c>
      <c r="H227" s="128">
        <v>0</v>
      </c>
      <c r="I227" s="128">
        <v>2.0821670920000002</v>
      </c>
      <c r="J227" s="128">
        <v>0</v>
      </c>
    </row>
  </sheetData>
  <mergeCells count="1">
    <mergeCell ref="B2:J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9"/>
  <sheetViews>
    <sheetView zoomScale="85" zoomScaleNormal="85" workbookViewId="0">
      <pane xSplit="1" ySplit="6" topLeftCell="B7" activePane="bottomRight" state="frozen"/>
      <selection activeCell="B5" sqref="B5"/>
      <selection pane="topRight" activeCell="B5" sqref="B5"/>
      <selection pane="bottomLeft" activeCell="B5" sqref="B5"/>
      <selection pane="bottomRight" activeCell="B7" sqref="B7"/>
    </sheetView>
  </sheetViews>
  <sheetFormatPr defaultColWidth="9.140625" defaultRowHeight="15" x14ac:dyDescent="0.25"/>
  <cols>
    <col min="1" max="1" width="9.140625" style="82"/>
    <col min="2" max="2" width="26.5703125" style="82" bestFit="1" customWidth="1"/>
    <col min="3" max="3" width="25.5703125" style="82" bestFit="1" customWidth="1"/>
    <col min="4" max="16384" width="9.140625" style="82"/>
  </cols>
  <sheetData>
    <row r="1" spans="2:9" thickBot="1" x14ac:dyDescent="0.35"/>
    <row r="2" spans="2:9" ht="18.600000000000001" thickBot="1" x14ac:dyDescent="0.35">
      <c r="B2" s="135" t="s">
        <v>109</v>
      </c>
      <c r="C2" s="136"/>
      <c r="D2" s="136"/>
      <c r="E2" s="136"/>
      <c r="F2" s="136"/>
      <c r="G2" s="136"/>
      <c r="H2" s="136"/>
      <c r="I2" s="136"/>
    </row>
    <row r="3" spans="2:9" ht="14.45" x14ac:dyDescent="0.3">
      <c r="B3" s="80" t="s">
        <v>114</v>
      </c>
    </row>
    <row r="4" spans="2:9" ht="14.45" x14ac:dyDescent="0.3">
      <c r="B4" s="79">
        <v>41715</v>
      </c>
    </row>
    <row r="5" spans="2:9" ht="14.45" x14ac:dyDescent="0.3">
      <c r="B5" s="79"/>
    </row>
    <row r="6" spans="2:9" thickBot="1" x14ac:dyDescent="0.35">
      <c r="B6" s="57"/>
      <c r="C6" s="89" t="s">
        <v>88</v>
      </c>
      <c r="D6" s="57">
        <v>2013</v>
      </c>
      <c r="E6" s="57">
        <v>2014</v>
      </c>
      <c r="F6" s="57">
        <v>2016</v>
      </c>
      <c r="G6" s="57">
        <v>2018</v>
      </c>
      <c r="H6" s="57">
        <v>2020</v>
      </c>
      <c r="I6" s="57">
        <v>2025</v>
      </c>
    </row>
    <row r="7" spans="2:9" ht="14.45" x14ac:dyDescent="0.3">
      <c r="B7" s="30" t="s">
        <v>72</v>
      </c>
      <c r="C7" s="82" t="s">
        <v>16</v>
      </c>
      <c r="D7" s="87">
        <v>6.0630841091328875</v>
      </c>
      <c r="E7" s="87">
        <v>18.013243082260146</v>
      </c>
      <c r="F7" s="87">
        <v>27.500876920174164</v>
      </c>
      <c r="G7" s="87">
        <v>22.249132290148509</v>
      </c>
      <c r="H7" s="87">
        <v>74.584447219969661</v>
      </c>
      <c r="I7" s="87">
        <v>45.572037521423795</v>
      </c>
    </row>
    <row r="8" spans="2:9" ht="14.45" x14ac:dyDescent="0.3">
      <c r="B8" s="61"/>
      <c r="C8" s="82" t="s">
        <v>11</v>
      </c>
      <c r="D8" s="87">
        <v>-1103.8760596922002</v>
      </c>
      <c r="E8" s="87">
        <v>-1647.8878050203784</v>
      </c>
      <c r="F8" s="87">
        <v>-3655.0122262399163</v>
      </c>
      <c r="G8" s="87">
        <v>-5482.076240938688</v>
      </c>
      <c r="H8" s="87">
        <v>-9917.3306613443565</v>
      </c>
      <c r="I8" s="87">
        <v>-17100.257352259134</v>
      </c>
    </row>
    <row r="9" spans="2:9" ht="14.45" x14ac:dyDescent="0.3">
      <c r="B9" s="61"/>
      <c r="C9" s="82" t="s">
        <v>9</v>
      </c>
      <c r="D9" s="87">
        <v>-788.1581952019078</v>
      </c>
      <c r="E9" s="87">
        <v>-633.78950861925841</v>
      </c>
      <c r="F9" s="87">
        <v>-349.41648239174538</v>
      </c>
      <c r="G9" s="87">
        <v>-508.50147068180013</v>
      </c>
      <c r="H9" s="87">
        <v>6823.1135120808467</v>
      </c>
      <c r="I9" s="87">
        <v>8312.116835225097</v>
      </c>
    </row>
    <row r="10" spans="2:9" ht="14.45" x14ac:dyDescent="0.3">
      <c r="B10" s="61"/>
      <c r="C10" s="82" t="s">
        <v>10</v>
      </c>
      <c r="D10" s="87">
        <v>-222.2285011193394</v>
      </c>
      <c r="E10" s="87">
        <v>-158.65159140290052</v>
      </c>
      <c r="F10" s="87">
        <v>76.156490032285546</v>
      </c>
      <c r="G10" s="87">
        <v>109.78302652232924</v>
      </c>
      <c r="H10" s="87">
        <v>935.09181102282309</v>
      </c>
      <c r="I10" s="87">
        <v>-32.842540251500395</v>
      </c>
    </row>
    <row r="11" spans="2:9" ht="14.45" x14ac:dyDescent="0.3">
      <c r="B11" s="61"/>
      <c r="C11" s="82" t="s">
        <v>14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</row>
    <row r="12" spans="2:9" ht="14.45" x14ac:dyDescent="0.3">
      <c r="B12" s="61"/>
      <c r="C12" s="82" t="s">
        <v>13</v>
      </c>
      <c r="D12" s="87">
        <v>-0.30187933677188994</v>
      </c>
      <c r="E12" s="87">
        <v>-0.27096710340811114</v>
      </c>
      <c r="F12" s="87">
        <v>0</v>
      </c>
      <c r="G12" s="87">
        <v>0</v>
      </c>
      <c r="H12" s="87">
        <v>0</v>
      </c>
      <c r="I12" s="87">
        <v>0</v>
      </c>
    </row>
    <row r="13" spans="2:9" ht="14.45" x14ac:dyDescent="0.3">
      <c r="B13" s="61"/>
      <c r="C13" s="82" t="s">
        <v>12</v>
      </c>
      <c r="D13" s="87">
        <v>-149.76979732643724</v>
      </c>
      <c r="E13" s="87">
        <v>-136.91748469252479</v>
      </c>
      <c r="F13" s="87">
        <v>-178.39949770824495</v>
      </c>
      <c r="G13" s="87">
        <v>-122.68259531298112</v>
      </c>
      <c r="H13" s="87">
        <v>-157.03141894868634</v>
      </c>
      <c r="I13" s="87">
        <v>-248.55373026122129</v>
      </c>
    </row>
    <row r="14" spans="2:9" ht="14.45" x14ac:dyDescent="0.3">
      <c r="B14" s="61"/>
      <c r="C14" s="82" t="s">
        <v>20</v>
      </c>
      <c r="D14" s="87">
        <v>0.31698135037635211</v>
      </c>
      <c r="E14" s="87">
        <v>0.2845363186203258</v>
      </c>
      <c r="F14" s="87">
        <v>0.55789302643870542</v>
      </c>
      <c r="G14" s="87">
        <v>-116.84592011017719</v>
      </c>
      <c r="H14" s="87">
        <v>-245.43973645634298</v>
      </c>
      <c r="I14" s="87">
        <v>-298.99518482027452</v>
      </c>
    </row>
    <row r="15" spans="2:9" ht="14.45" x14ac:dyDescent="0.3">
      <c r="B15" s="61"/>
      <c r="C15" s="82" t="s">
        <v>19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</row>
    <row r="16" spans="2:9" ht="14.45" x14ac:dyDescent="0.3">
      <c r="B16" s="61"/>
      <c r="C16" s="82" t="s">
        <v>30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</row>
    <row r="17" spans="2:9" thickBot="1" x14ac:dyDescent="0.35">
      <c r="B17" s="90"/>
      <c r="C17" s="53" t="s">
        <v>15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</row>
    <row r="18" spans="2:9" ht="14.45" x14ac:dyDescent="0.3">
      <c r="B18" s="30" t="s">
        <v>32</v>
      </c>
      <c r="C18" s="82" t="s">
        <v>16</v>
      </c>
      <c r="D18" s="140">
        <v>-1.6935095894117467</v>
      </c>
      <c r="E18" s="140">
        <v>0.55742383734940404</v>
      </c>
      <c r="F18" s="140">
        <v>0</v>
      </c>
      <c r="G18" s="140">
        <v>1.3166866354180513</v>
      </c>
      <c r="H18" s="140">
        <v>4.7784666880956195</v>
      </c>
      <c r="I18" s="140">
        <v>3.9058022749846941</v>
      </c>
    </row>
    <row r="19" spans="2:9" ht="14.45" x14ac:dyDescent="0.3">
      <c r="B19" s="61"/>
      <c r="C19" s="82" t="s">
        <v>11</v>
      </c>
      <c r="D19" s="87">
        <v>-13.871622990064907</v>
      </c>
      <c r="E19" s="87">
        <v>-35.237234535293368</v>
      </c>
      <c r="F19" s="87">
        <v>-54.77342598864891</v>
      </c>
      <c r="G19" s="87">
        <v>-68.400140955330343</v>
      </c>
      <c r="H19" s="87">
        <v>-44.962609011167316</v>
      </c>
      <c r="I19" s="87">
        <v>-50.62606846139785</v>
      </c>
    </row>
    <row r="20" spans="2:9" ht="14.45" x14ac:dyDescent="0.3">
      <c r="B20" s="61"/>
      <c r="C20" s="82" t="s">
        <v>9</v>
      </c>
      <c r="D20" s="87">
        <v>-146.92922884392101</v>
      </c>
      <c r="E20" s="87">
        <v>-157.44536964815143</v>
      </c>
      <c r="F20" s="87">
        <v>-93.864185925851416</v>
      </c>
      <c r="G20" s="87">
        <v>-156.33178398256882</v>
      </c>
      <c r="H20" s="87">
        <v>-160.98515654952712</v>
      </c>
      <c r="I20" s="87">
        <v>-341.61467506214808</v>
      </c>
    </row>
    <row r="21" spans="2:9" ht="14.45" x14ac:dyDescent="0.3">
      <c r="B21" s="61"/>
      <c r="C21" s="82" t="s">
        <v>10</v>
      </c>
      <c r="D21" s="87">
        <v>-15.674091947987108</v>
      </c>
      <c r="E21" s="87">
        <v>-16.118460777248572</v>
      </c>
      <c r="F21" s="87">
        <v>-10.384319784130923</v>
      </c>
      <c r="G21" s="87">
        <v>-37.979119210745665</v>
      </c>
      <c r="H21" s="87">
        <v>-9.7602550382684399</v>
      </c>
      <c r="I21" s="87">
        <v>-31.54969541405859</v>
      </c>
    </row>
    <row r="22" spans="2:9" ht="14.45" x14ac:dyDescent="0.3">
      <c r="B22" s="61"/>
      <c r="C22" s="82" t="s">
        <v>14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</row>
    <row r="23" spans="2:9" x14ac:dyDescent="0.25">
      <c r="B23" s="61"/>
      <c r="C23" s="82" t="s">
        <v>13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</row>
    <row r="24" spans="2:9" x14ac:dyDescent="0.25">
      <c r="B24" s="61"/>
      <c r="C24" s="82" t="s">
        <v>12</v>
      </c>
      <c r="D24" s="87">
        <v>-1.1978937872789857</v>
      </c>
      <c r="E24" s="87">
        <v>-1.3204954921380962E-2</v>
      </c>
      <c r="F24" s="87">
        <v>-7.7515072360978543E-5</v>
      </c>
      <c r="G24" s="87">
        <v>-3.9941419618305662E-4</v>
      </c>
      <c r="H24" s="87">
        <v>3.9918510444370003E-2</v>
      </c>
      <c r="I24" s="87">
        <v>7.11082224482531E-2</v>
      </c>
    </row>
    <row r="25" spans="2:9" x14ac:dyDescent="0.25">
      <c r="B25" s="61"/>
      <c r="C25" s="82" t="s">
        <v>20</v>
      </c>
      <c r="D25" s="87">
        <v>9.3721861805406002E-6</v>
      </c>
      <c r="E25" s="87">
        <v>2.7354358168454039E-5</v>
      </c>
      <c r="F25" s="87">
        <v>-2.9681607023016206E-8</v>
      </c>
      <c r="G25" s="87">
        <v>-1.5294129063501754E-7</v>
      </c>
      <c r="H25" s="87">
        <v>3.4199065464713026E-5</v>
      </c>
      <c r="I25" s="87">
        <v>2.846882117433201E-5</v>
      </c>
    </row>
    <row r="26" spans="2:9" x14ac:dyDescent="0.25">
      <c r="B26" s="61"/>
      <c r="C26" s="82" t="s">
        <v>19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</row>
    <row r="27" spans="2:9" x14ac:dyDescent="0.25">
      <c r="B27" s="61"/>
      <c r="C27" s="82" t="s">
        <v>30</v>
      </c>
      <c r="D27" s="87">
        <v>0</v>
      </c>
      <c r="E27" s="87">
        <v>0</v>
      </c>
      <c r="F27" s="87">
        <v>0</v>
      </c>
      <c r="G27" s="87">
        <v>0</v>
      </c>
      <c r="H27" s="87">
        <v>0</v>
      </c>
      <c r="I27" s="87">
        <v>0</v>
      </c>
    </row>
    <row r="28" spans="2:9" ht="15.75" thickBot="1" x14ac:dyDescent="0.3">
      <c r="B28" s="90"/>
      <c r="C28" s="53" t="s">
        <v>15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</row>
    <row r="29" spans="2:9" x14ac:dyDescent="0.25">
      <c r="B29" s="30" t="s">
        <v>34</v>
      </c>
      <c r="C29" s="82" t="s">
        <v>16</v>
      </c>
      <c r="D29" s="87">
        <v>-0.23795351602615966</v>
      </c>
      <c r="E29" s="87">
        <v>-6.704917427597934E-3</v>
      </c>
      <c r="F29" s="87">
        <v>0</v>
      </c>
      <c r="G29" s="87">
        <v>-0.35465223914575006</v>
      </c>
      <c r="H29" s="87">
        <v>0.14387965989929796</v>
      </c>
      <c r="I29" s="87">
        <v>0.13962118281224889</v>
      </c>
    </row>
    <row r="30" spans="2:9" x14ac:dyDescent="0.25">
      <c r="B30" s="61"/>
      <c r="C30" s="82" t="s">
        <v>11</v>
      </c>
      <c r="D30" s="87">
        <v>-23.144948143665076</v>
      </c>
      <c r="E30" s="87">
        <v>-30.575220105692182</v>
      </c>
      <c r="F30" s="87">
        <v>-26.406860877030468</v>
      </c>
      <c r="G30" s="87">
        <v>-11.210608281754872</v>
      </c>
      <c r="H30" s="87">
        <v>2.0316801418332489</v>
      </c>
      <c r="I30" s="87">
        <v>-10.423543726126553</v>
      </c>
    </row>
    <row r="31" spans="2:9" x14ac:dyDescent="0.25">
      <c r="B31" s="61"/>
      <c r="C31" s="82" t="s">
        <v>9</v>
      </c>
      <c r="D31" s="87">
        <v>-102.46845216146016</v>
      </c>
      <c r="E31" s="87">
        <v>-121.5423140183068</v>
      </c>
      <c r="F31" s="87">
        <v>-328.48507987772769</v>
      </c>
      <c r="G31" s="87">
        <v>-357.32522589466862</v>
      </c>
      <c r="H31" s="87">
        <v>-238.89347408768072</v>
      </c>
      <c r="I31" s="87">
        <v>-539.77147455206023</v>
      </c>
    </row>
    <row r="32" spans="2:9" x14ac:dyDescent="0.25">
      <c r="B32" s="61"/>
      <c r="C32" s="82" t="s">
        <v>10</v>
      </c>
      <c r="D32" s="87">
        <v>-11.29588111783562</v>
      </c>
      <c r="E32" s="87">
        <v>-5.9317526765249795</v>
      </c>
      <c r="F32" s="87">
        <v>-1.9276592679845521</v>
      </c>
      <c r="G32" s="87">
        <v>-0.93229426164606366</v>
      </c>
      <c r="H32" s="87">
        <v>-0.1518390500740594</v>
      </c>
      <c r="I32" s="87">
        <v>-0.46225894836688042</v>
      </c>
    </row>
    <row r="33" spans="2:9" x14ac:dyDescent="0.25">
      <c r="B33" s="61"/>
      <c r="C33" s="82" t="s">
        <v>14</v>
      </c>
      <c r="D33" s="87">
        <v>0</v>
      </c>
      <c r="E33" s="87">
        <v>0</v>
      </c>
      <c r="F33" s="87">
        <v>0</v>
      </c>
      <c r="G33" s="87">
        <v>0</v>
      </c>
      <c r="H33" s="87">
        <v>0</v>
      </c>
      <c r="I33" s="87">
        <v>0</v>
      </c>
    </row>
    <row r="34" spans="2:9" x14ac:dyDescent="0.25">
      <c r="B34" s="61"/>
      <c r="C34" s="82" t="s">
        <v>13</v>
      </c>
      <c r="D34" s="87">
        <v>5.831874241470075</v>
      </c>
      <c r="E34" s="87">
        <v>5.3437940801083812</v>
      </c>
      <c r="F34" s="87">
        <v>0</v>
      </c>
      <c r="G34" s="87">
        <v>0</v>
      </c>
      <c r="H34" s="87">
        <v>0</v>
      </c>
      <c r="I34" s="87">
        <v>0</v>
      </c>
    </row>
    <row r="35" spans="2:9" x14ac:dyDescent="0.25">
      <c r="B35" s="61"/>
      <c r="C35" s="82" t="s">
        <v>12</v>
      </c>
      <c r="D35" s="87">
        <v>-18.823193715591771</v>
      </c>
      <c r="E35" s="87">
        <v>-51.223092876916979</v>
      </c>
      <c r="F35" s="87">
        <v>0</v>
      </c>
      <c r="G35" s="87">
        <v>0</v>
      </c>
      <c r="H35" s="87">
        <v>0</v>
      </c>
      <c r="I35" s="87">
        <v>0</v>
      </c>
    </row>
    <row r="36" spans="2:9" x14ac:dyDescent="0.25">
      <c r="B36" s="61"/>
      <c r="C36" s="82" t="s">
        <v>20</v>
      </c>
      <c r="D36" s="87">
        <v>-6.123467987148004</v>
      </c>
      <c r="E36" s="87">
        <v>-5.610983806549001</v>
      </c>
      <c r="F36" s="87">
        <v>0</v>
      </c>
      <c r="G36" s="87">
        <v>0</v>
      </c>
      <c r="H36" s="87">
        <v>0</v>
      </c>
      <c r="I36" s="87">
        <v>0</v>
      </c>
    </row>
    <row r="37" spans="2:9" x14ac:dyDescent="0.25">
      <c r="B37" s="61"/>
      <c r="C37" s="82" t="s">
        <v>19</v>
      </c>
      <c r="D37" s="87">
        <v>0</v>
      </c>
      <c r="E37" s="87">
        <v>0</v>
      </c>
      <c r="F37" s="87">
        <v>0</v>
      </c>
      <c r="G37" s="87">
        <v>0</v>
      </c>
      <c r="H37" s="87">
        <v>0</v>
      </c>
      <c r="I37" s="87">
        <v>0</v>
      </c>
    </row>
    <row r="38" spans="2:9" x14ac:dyDescent="0.25">
      <c r="B38" s="61"/>
      <c r="C38" s="82" t="s">
        <v>30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  <c r="I38" s="87">
        <v>0</v>
      </c>
    </row>
    <row r="39" spans="2:9" ht="15.75" thickBot="1" x14ac:dyDescent="0.3">
      <c r="B39" s="90"/>
      <c r="C39" s="53" t="s">
        <v>15</v>
      </c>
      <c r="D39" s="87">
        <v>0</v>
      </c>
      <c r="E39" s="87">
        <v>0</v>
      </c>
      <c r="F39" s="87">
        <v>0</v>
      </c>
      <c r="G39" s="87">
        <v>0</v>
      </c>
      <c r="H39" s="87">
        <v>0</v>
      </c>
      <c r="I39" s="87">
        <v>0</v>
      </c>
    </row>
    <row r="40" spans="2:9" x14ac:dyDescent="0.25">
      <c r="B40" s="30" t="s">
        <v>33</v>
      </c>
      <c r="C40" s="82" t="s">
        <v>16</v>
      </c>
      <c r="D40" s="140">
        <v>-0.52458223274693694</v>
      </c>
      <c r="E40" s="140">
        <v>-2.7821071406938671</v>
      </c>
      <c r="F40" s="140">
        <v>-0.61271358652643926</v>
      </c>
      <c r="G40" s="140">
        <v>-1.6059596036780448</v>
      </c>
      <c r="H40" s="140">
        <v>15.769934883825158</v>
      </c>
      <c r="I40" s="140">
        <v>17.063187224243805</v>
      </c>
    </row>
    <row r="41" spans="2:9" x14ac:dyDescent="0.25">
      <c r="B41" s="61"/>
      <c r="C41" s="82" t="s">
        <v>11</v>
      </c>
      <c r="D41" s="87">
        <v>-284.08237615340295</v>
      </c>
      <c r="E41" s="87">
        <v>-333.2690012335097</v>
      </c>
      <c r="F41" s="87">
        <v>-769.39838688845248</v>
      </c>
      <c r="G41" s="87">
        <v>-1053.9178048798858</v>
      </c>
      <c r="H41" s="87">
        <v>-2010.4243450595104</v>
      </c>
      <c r="I41" s="87">
        <v>-3254.7309127779045</v>
      </c>
    </row>
    <row r="42" spans="2:9" x14ac:dyDescent="0.25">
      <c r="B42" s="61"/>
      <c r="C42" s="82" t="s">
        <v>9</v>
      </c>
      <c r="D42" s="87">
        <v>77.361268244083931</v>
      </c>
      <c r="E42" s="87">
        <v>121.33992372915122</v>
      </c>
      <c r="F42" s="87">
        <v>136.2610851860909</v>
      </c>
      <c r="G42" s="87">
        <v>223.7928761536034</v>
      </c>
      <c r="H42" s="87">
        <v>927.51310978415427</v>
      </c>
      <c r="I42" s="87">
        <v>1109.159951243327</v>
      </c>
    </row>
    <row r="43" spans="2:9" x14ac:dyDescent="0.25">
      <c r="B43" s="61"/>
      <c r="C43" s="82" t="s">
        <v>10</v>
      </c>
      <c r="D43" s="87">
        <v>-10.189193273803227</v>
      </c>
      <c r="E43" s="87">
        <v>-7.0356888459756988</v>
      </c>
      <c r="F43" s="87">
        <v>48.964164413329001</v>
      </c>
      <c r="G43" s="87">
        <v>45.763361695485855</v>
      </c>
      <c r="H43" s="87">
        <v>153.86187960037256</v>
      </c>
      <c r="I43" s="87">
        <v>75.866758024129069</v>
      </c>
    </row>
    <row r="44" spans="2:9" x14ac:dyDescent="0.25">
      <c r="B44" s="61"/>
      <c r="C44" s="82" t="s">
        <v>14</v>
      </c>
      <c r="D44" s="87">
        <v>0</v>
      </c>
      <c r="E44" s="87">
        <v>0</v>
      </c>
      <c r="F44" s="87">
        <v>0</v>
      </c>
      <c r="G44" s="87">
        <v>0</v>
      </c>
      <c r="H44" s="87">
        <v>0</v>
      </c>
      <c r="I44" s="87">
        <v>0</v>
      </c>
    </row>
    <row r="45" spans="2:9" x14ac:dyDescent="0.25">
      <c r="B45" s="61"/>
      <c r="C45" s="82" t="s">
        <v>13</v>
      </c>
      <c r="D45" s="87">
        <v>0</v>
      </c>
      <c r="E45" s="87">
        <v>0</v>
      </c>
      <c r="F45" s="87">
        <v>0</v>
      </c>
      <c r="G45" s="87">
        <v>0</v>
      </c>
      <c r="H45" s="87">
        <v>0</v>
      </c>
      <c r="I45" s="87">
        <v>0</v>
      </c>
    </row>
    <row r="46" spans="2:9" x14ac:dyDescent="0.25">
      <c r="B46" s="61"/>
      <c r="C46" s="82" t="s">
        <v>12</v>
      </c>
      <c r="D46" s="87">
        <v>-0.72436159802566991</v>
      </c>
      <c r="E46" s="87">
        <v>-0.35546568261364087</v>
      </c>
      <c r="F46" s="87">
        <v>-0.20352122963634756</v>
      </c>
      <c r="G46" s="87">
        <v>-0.54547340270731937</v>
      </c>
      <c r="H46" s="87">
        <v>3.8331104811754777</v>
      </c>
      <c r="I46" s="87">
        <v>4.0734002007905374</v>
      </c>
    </row>
    <row r="47" spans="2:9" x14ac:dyDescent="0.25">
      <c r="B47" s="61"/>
      <c r="C47" s="82" t="s">
        <v>20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</row>
    <row r="48" spans="2:9" x14ac:dyDescent="0.25">
      <c r="B48" s="61"/>
      <c r="C48" s="82" t="s">
        <v>19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</row>
    <row r="49" spans="2:9" x14ac:dyDescent="0.25">
      <c r="B49" s="61"/>
      <c r="C49" s="82" t="s">
        <v>30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</row>
    <row r="50" spans="2:9" ht="15.75" thickBot="1" x14ac:dyDescent="0.3">
      <c r="B50" s="90"/>
      <c r="C50" s="53" t="s">
        <v>15</v>
      </c>
      <c r="D50" s="118">
        <v>0</v>
      </c>
      <c r="E50" s="118">
        <v>0</v>
      </c>
      <c r="F50" s="118">
        <v>0</v>
      </c>
      <c r="G50" s="118">
        <v>0</v>
      </c>
      <c r="H50" s="118">
        <v>0</v>
      </c>
      <c r="I50" s="118">
        <v>0</v>
      </c>
    </row>
    <row r="51" spans="2:9" x14ac:dyDescent="0.25">
      <c r="B51" s="30" t="s">
        <v>104</v>
      </c>
      <c r="C51" s="82" t="s">
        <v>16</v>
      </c>
      <c r="D51" s="87">
        <v>-0.15177268272465483</v>
      </c>
      <c r="E51" s="87">
        <v>-0.18257751938911326</v>
      </c>
      <c r="F51" s="87">
        <v>-1.0165861990601996</v>
      </c>
      <c r="G51" s="87">
        <v>-1.1661277543672099</v>
      </c>
      <c r="H51" s="87">
        <v>14.922306112866039</v>
      </c>
      <c r="I51" s="87">
        <v>13.569941242037402</v>
      </c>
    </row>
    <row r="52" spans="2:9" x14ac:dyDescent="0.25">
      <c r="B52" s="61"/>
      <c r="C52" s="82" t="s">
        <v>11</v>
      </c>
      <c r="D52" s="87">
        <v>-284.75509514210171</v>
      </c>
      <c r="E52" s="87">
        <v>-476.40888473996347</v>
      </c>
      <c r="F52" s="87">
        <v>-1040.0059648625784</v>
      </c>
      <c r="G52" s="87">
        <v>-1612.4196993521218</v>
      </c>
      <c r="H52" s="87">
        <v>-2498.6275032611666</v>
      </c>
      <c r="I52" s="87">
        <v>-5141.3095244373862</v>
      </c>
    </row>
    <row r="53" spans="2:9" x14ac:dyDescent="0.25">
      <c r="B53" s="61"/>
      <c r="C53" s="82" t="s">
        <v>9</v>
      </c>
      <c r="D53" s="87">
        <v>-137.77692803331638</v>
      </c>
      <c r="E53" s="87">
        <v>-50.339824072257215</v>
      </c>
      <c r="F53" s="87">
        <v>9.790155240740205</v>
      </c>
      <c r="G53" s="87">
        <v>177.76039597334784</v>
      </c>
      <c r="H53" s="87">
        <v>1677.8932276531104</v>
      </c>
      <c r="I53" s="87">
        <v>4004.5975716399071</v>
      </c>
    </row>
    <row r="54" spans="2:9" x14ac:dyDescent="0.25">
      <c r="B54" s="61"/>
      <c r="C54" s="82" t="s">
        <v>10</v>
      </c>
      <c r="D54" s="87">
        <v>-22.853104543442328</v>
      </c>
      <c r="E54" s="87">
        <v>-10.8533594434777</v>
      </c>
      <c r="F54" s="87">
        <v>34.685314845100152</v>
      </c>
      <c r="G54" s="87">
        <v>67.944258211927433</v>
      </c>
      <c r="H54" s="87">
        <v>333.61202680010007</v>
      </c>
      <c r="I54" s="87">
        <v>-2.8124313266694685</v>
      </c>
    </row>
    <row r="55" spans="2:9" x14ac:dyDescent="0.25">
      <c r="B55" s="61"/>
      <c r="C55" s="82" t="s">
        <v>14</v>
      </c>
      <c r="D55" s="87">
        <v>0</v>
      </c>
      <c r="E55" s="87">
        <v>0</v>
      </c>
      <c r="F55" s="87">
        <v>0</v>
      </c>
      <c r="G55" s="87">
        <v>0</v>
      </c>
      <c r="H55" s="87">
        <v>0</v>
      </c>
      <c r="I55" s="87">
        <v>0</v>
      </c>
    </row>
    <row r="56" spans="2:9" x14ac:dyDescent="0.25">
      <c r="B56" s="61"/>
      <c r="C56" s="82" t="s">
        <v>13</v>
      </c>
      <c r="D56" s="87">
        <v>-6.133753578242704</v>
      </c>
      <c r="E56" s="87">
        <v>-5.6147611835167481</v>
      </c>
      <c r="F56" s="87">
        <v>0</v>
      </c>
      <c r="G56" s="87">
        <v>0</v>
      </c>
      <c r="H56" s="87">
        <v>0</v>
      </c>
      <c r="I56" s="87">
        <v>0</v>
      </c>
    </row>
    <row r="57" spans="2:9" x14ac:dyDescent="0.25">
      <c r="B57" s="61"/>
      <c r="C57" s="82" t="s">
        <v>12</v>
      </c>
      <c r="D57" s="87">
        <v>-7.3426179281687709E-2</v>
      </c>
      <c r="E57" s="87">
        <v>40.635886426080845</v>
      </c>
      <c r="F57" s="87">
        <v>-0.10933562435873867</v>
      </c>
      <c r="G57" s="87">
        <v>-3.541921613801513E-3</v>
      </c>
      <c r="H57" s="87">
        <v>1.0975721064278874</v>
      </c>
      <c r="I57" s="87">
        <v>1.1334262825268535</v>
      </c>
    </row>
    <row r="58" spans="2:9" x14ac:dyDescent="0.25">
      <c r="B58" s="61"/>
      <c r="C58" s="82" t="s">
        <v>20</v>
      </c>
      <c r="D58" s="87">
        <v>6.4404410339847207</v>
      </c>
      <c r="E58" s="87">
        <v>5.8954945793097782</v>
      </c>
      <c r="F58" s="87">
        <v>0.55789306673636929</v>
      </c>
      <c r="G58" s="87">
        <v>-116.84591990253381</v>
      </c>
      <c r="H58" s="87">
        <v>-363.57233966053388</v>
      </c>
      <c r="I58" s="87">
        <v>-419.00768853553421</v>
      </c>
    </row>
    <row r="59" spans="2:9" x14ac:dyDescent="0.25">
      <c r="B59" s="61"/>
      <c r="C59" s="82" t="s">
        <v>19</v>
      </c>
      <c r="D59" s="87">
        <v>0</v>
      </c>
      <c r="E59" s="87">
        <v>0</v>
      </c>
      <c r="F59" s="87">
        <v>0</v>
      </c>
      <c r="G59" s="87">
        <v>0</v>
      </c>
      <c r="H59" s="87">
        <v>0</v>
      </c>
      <c r="I59" s="87">
        <v>0</v>
      </c>
    </row>
    <row r="60" spans="2:9" x14ac:dyDescent="0.25">
      <c r="B60" s="61"/>
      <c r="C60" s="82" t="s">
        <v>30</v>
      </c>
      <c r="D60" s="87">
        <v>0</v>
      </c>
      <c r="E60" s="87">
        <v>0</v>
      </c>
      <c r="F60" s="87">
        <v>0</v>
      </c>
      <c r="G60" s="87">
        <v>0</v>
      </c>
      <c r="H60" s="87">
        <v>0</v>
      </c>
      <c r="I60" s="87">
        <v>0</v>
      </c>
    </row>
    <row r="61" spans="2:9" ht="15.75" thickBot="1" x14ac:dyDescent="0.3">
      <c r="B61" s="90"/>
      <c r="C61" s="53" t="s">
        <v>15</v>
      </c>
      <c r="D61" s="87">
        <v>0</v>
      </c>
      <c r="E61" s="87">
        <v>0</v>
      </c>
      <c r="F61" s="87">
        <v>0</v>
      </c>
      <c r="G61" s="87">
        <v>0</v>
      </c>
      <c r="H61" s="87">
        <v>0</v>
      </c>
      <c r="I61" s="87">
        <v>0</v>
      </c>
    </row>
    <row r="62" spans="2:9" x14ac:dyDescent="0.25">
      <c r="B62" s="30" t="s">
        <v>36</v>
      </c>
      <c r="C62" s="82" t="s">
        <v>16</v>
      </c>
      <c r="D62" s="140">
        <v>-2.4712994795935472E-2</v>
      </c>
      <c r="E62" s="140">
        <v>-2.4712994800091259E-2</v>
      </c>
      <c r="F62" s="140">
        <v>0</v>
      </c>
      <c r="G62" s="140">
        <v>0</v>
      </c>
      <c r="H62" s="140">
        <v>0</v>
      </c>
      <c r="I62" s="140">
        <v>0</v>
      </c>
    </row>
    <row r="63" spans="2:9" x14ac:dyDescent="0.25">
      <c r="B63" s="61"/>
      <c r="C63" s="82" t="s">
        <v>11</v>
      </c>
      <c r="D63" s="87">
        <v>-70.155956710730607</v>
      </c>
      <c r="E63" s="87">
        <v>-147.0762169683976</v>
      </c>
      <c r="F63" s="87">
        <v>-308.46997398490475</v>
      </c>
      <c r="G63" s="87">
        <v>-455.33498205308661</v>
      </c>
      <c r="H63" s="87">
        <v>-1030.7598502485944</v>
      </c>
      <c r="I63" s="87">
        <v>-1552.7520146657098</v>
      </c>
    </row>
    <row r="64" spans="2:9" x14ac:dyDescent="0.25">
      <c r="B64" s="61"/>
      <c r="C64" s="82" t="s">
        <v>9</v>
      </c>
      <c r="D64" s="87">
        <v>-9.8427759213852823</v>
      </c>
      <c r="E64" s="87">
        <v>-14.109807433285141</v>
      </c>
      <c r="F64" s="87">
        <v>-18.767458076429989</v>
      </c>
      <c r="G64" s="87">
        <v>-67.114401310975722</v>
      </c>
      <c r="H64" s="87">
        <v>63.99394396224352</v>
      </c>
      <c r="I64" s="87">
        <v>1468.0371772068565</v>
      </c>
    </row>
    <row r="65" spans="2:9" x14ac:dyDescent="0.25">
      <c r="B65" s="61"/>
      <c r="C65" s="82" t="s">
        <v>10</v>
      </c>
      <c r="D65" s="87">
        <v>-11.773678024722358</v>
      </c>
      <c r="E65" s="87">
        <v>-5.958267024906462</v>
      </c>
      <c r="F65" s="87">
        <v>16.504492123663255</v>
      </c>
      <c r="G65" s="87">
        <v>17.224653515605723</v>
      </c>
      <c r="H65" s="87">
        <v>141.85489314221365</v>
      </c>
      <c r="I65" s="87">
        <v>-16.929155496920316</v>
      </c>
    </row>
    <row r="66" spans="2:9" x14ac:dyDescent="0.25">
      <c r="B66" s="61"/>
      <c r="C66" s="82" t="s">
        <v>14</v>
      </c>
      <c r="D66" s="87">
        <v>0</v>
      </c>
      <c r="E66" s="87">
        <v>0</v>
      </c>
      <c r="F66" s="87">
        <v>0</v>
      </c>
      <c r="G66" s="87">
        <v>0</v>
      </c>
      <c r="H66" s="87">
        <v>0</v>
      </c>
      <c r="I66" s="87">
        <v>0</v>
      </c>
    </row>
    <row r="67" spans="2:9" x14ac:dyDescent="0.25">
      <c r="B67" s="61"/>
      <c r="C67" s="82" t="s">
        <v>13</v>
      </c>
      <c r="D67" s="87">
        <v>0</v>
      </c>
      <c r="E67" s="87">
        <v>0</v>
      </c>
      <c r="F67" s="87">
        <v>0</v>
      </c>
      <c r="G67" s="87">
        <v>0</v>
      </c>
      <c r="H67" s="87">
        <v>0</v>
      </c>
      <c r="I67" s="87">
        <v>0</v>
      </c>
    </row>
    <row r="68" spans="2:9" x14ac:dyDescent="0.25">
      <c r="B68" s="61"/>
      <c r="C68" s="82" t="s">
        <v>12</v>
      </c>
      <c r="D68" s="87">
        <v>0</v>
      </c>
      <c r="E68" s="87">
        <v>0</v>
      </c>
      <c r="F68" s="87">
        <v>0</v>
      </c>
      <c r="G68" s="87">
        <v>0</v>
      </c>
      <c r="H68" s="87">
        <v>0</v>
      </c>
      <c r="I68" s="87">
        <v>0</v>
      </c>
    </row>
    <row r="69" spans="2:9" x14ac:dyDescent="0.25">
      <c r="B69" s="61"/>
      <c r="C69" s="82" t="s">
        <v>20</v>
      </c>
      <c r="D69" s="87">
        <v>0</v>
      </c>
      <c r="E69" s="87">
        <v>0</v>
      </c>
      <c r="F69" s="87">
        <v>0</v>
      </c>
      <c r="G69" s="87">
        <v>0</v>
      </c>
      <c r="H69" s="87">
        <v>0</v>
      </c>
      <c r="I69" s="87">
        <v>0</v>
      </c>
    </row>
    <row r="70" spans="2:9" x14ac:dyDescent="0.25">
      <c r="B70" s="61"/>
      <c r="C70" s="82" t="s">
        <v>19</v>
      </c>
      <c r="D70" s="87">
        <v>0</v>
      </c>
      <c r="E70" s="87">
        <v>0</v>
      </c>
      <c r="F70" s="87">
        <v>0</v>
      </c>
      <c r="G70" s="87">
        <v>0</v>
      </c>
      <c r="H70" s="87">
        <v>0</v>
      </c>
      <c r="I70" s="87">
        <v>0</v>
      </c>
    </row>
    <row r="71" spans="2:9" x14ac:dyDescent="0.25">
      <c r="B71" s="61"/>
      <c r="C71" s="82" t="s">
        <v>30</v>
      </c>
      <c r="D71" s="87">
        <v>0</v>
      </c>
      <c r="E71" s="87">
        <v>0</v>
      </c>
      <c r="F71" s="87">
        <v>0</v>
      </c>
      <c r="G71" s="87">
        <v>0</v>
      </c>
      <c r="H71" s="87">
        <v>0</v>
      </c>
      <c r="I71" s="87">
        <v>0</v>
      </c>
    </row>
    <row r="72" spans="2:9" ht="15.75" thickBot="1" x14ac:dyDescent="0.3">
      <c r="B72" s="90"/>
      <c r="C72" s="53" t="s">
        <v>15</v>
      </c>
      <c r="D72" s="118">
        <v>0</v>
      </c>
      <c r="E72" s="118">
        <v>0</v>
      </c>
      <c r="F72" s="118">
        <v>0</v>
      </c>
      <c r="G72" s="118">
        <v>0</v>
      </c>
      <c r="H72" s="118">
        <v>0</v>
      </c>
      <c r="I72" s="118">
        <v>0</v>
      </c>
    </row>
    <row r="73" spans="2:9" x14ac:dyDescent="0.25">
      <c r="B73" s="30" t="s">
        <v>37</v>
      </c>
      <c r="C73" s="82" t="s">
        <v>16</v>
      </c>
      <c r="D73" s="87">
        <v>-6.7762230086445108E-2</v>
      </c>
      <c r="E73" s="87">
        <v>-4.832151458291678E-2</v>
      </c>
      <c r="F73" s="87">
        <v>-0.21370790457318734</v>
      </c>
      <c r="G73" s="87">
        <v>0</v>
      </c>
      <c r="H73" s="87">
        <v>1.2144232801862564</v>
      </c>
      <c r="I73" s="87">
        <v>0.97567676893362432</v>
      </c>
    </row>
    <row r="74" spans="2:9" x14ac:dyDescent="0.25">
      <c r="B74" s="61"/>
      <c r="C74" s="82" t="s">
        <v>11</v>
      </c>
      <c r="D74" s="87">
        <v>-84.258384468646454</v>
      </c>
      <c r="E74" s="87">
        <v>-189.0461928882246</v>
      </c>
      <c r="F74" s="87">
        <v>-603.68225022784168</v>
      </c>
      <c r="G74" s="87">
        <v>-749.04975644845535</v>
      </c>
      <c r="H74" s="87">
        <v>-831.94996682771603</v>
      </c>
      <c r="I74" s="87">
        <v>-1001.0572273022497</v>
      </c>
    </row>
    <row r="75" spans="2:9" x14ac:dyDescent="0.25">
      <c r="B75" s="61"/>
      <c r="C75" s="82" t="s">
        <v>9</v>
      </c>
      <c r="D75" s="87">
        <v>32.137456860222755</v>
      </c>
      <c r="E75" s="87">
        <v>179.28689874997667</v>
      </c>
      <c r="F75" s="87">
        <v>219.16694387133657</v>
      </c>
      <c r="G75" s="87">
        <v>306.84673891846978</v>
      </c>
      <c r="H75" s="87">
        <v>1004.888734934945</v>
      </c>
      <c r="I75" s="87">
        <v>609.7781923876596</v>
      </c>
    </row>
    <row r="76" spans="2:9" x14ac:dyDescent="0.25">
      <c r="B76" s="61"/>
      <c r="C76" s="82" t="s">
        <v>10</v>
      </c>
      <c r="D76" s="87">
        <v>-8.9170135773831589</v>
      </c>
      <c r="E76" s="87">
        <v>-11.38383775447943</v>
      </c>
      <c r="F76" s="87">
        <v>18.96454578454717</v>
      </c>
      <c r="G76" s="87">
        <v>39.074601658007907</v>
      </c>
      <c r="H76" s="87">
        <v>126.62050540470722</v>
      </c>
      <c r="I76" s="87">
        <v>28.211263642359143</v>
      </c>
    </row>
    <row r="77" spans="2:9" x14ac:dyDescent="0.25">
      <c r="B77" s="61"/>
      <c r="C77" s="82" t="s">
        <v>14</v>
      </c>
      <c r="D77" s="87">
        <v>0</v>
      </c>
      <c r="E77" s="87">
        <v>0</v>
      </c>
      <c r="F77" s="87">
        <v>0</v>
      </c>
      <c r="G77" s="87">
        <v>0</v>
      </c>
      <c r="H77" s="87">
        <v>0</v>
      </c>
      <c r="I77" s="87">
        <v>0</v>
      </c>
    </row>
    <row r="78" spans="2:9" x14ac:dyDescent="0.25">
      <c r="B78" s="61"/>
      <c r="C78" s="82" t="s">
        <v>13</v>
      </c>
      <c r="D78" s="87">
        <v>0</v>
      </c>
      <c r="E78" s="87">
        <v>0</v>
      </c>
      <c r="F78" s="87">
        <v>0</v>
      </c>
      <c r="G78" s="87">
        <v>0</v>
      </c>
      <c r="H78" s="87">
        <v>0</v>
      </c>
      <c r="I78" s="87">
        <v>0</v>
      </c>
    </row>
    <row r="79" spans="2:9" x14ac:dyDescent="0.25">
      <c r="B79" s="61"/>
      <c r="C79" s="82" t="s">
        <v>12</v>
      </c>
      <c r="D79" s="87">
        <v>-3.4184870149186963</v>
      </c>
      <c r="E79" s="87">
        <v>0</v>
      </c>
      <c r="F79" s="87">
        <v>0</v>
      </c>
      <c r="G79" s="87">
        <v>0</v>
      </c>
      <c r="H79" s="87">
        <v>0</v>
      </c>
      <c r="I79" s="87">
        <v>0</v>
      </c>
    </row>
    <row r="80" spans="2:9" x14ac:dyDescent="0.25">
      <c r="B80" s="61"/>
      <c r="C80" s="82" t="s">
        <v>20</v>
      </c>
      <c r="D80" s="87">
        <v>0</v>
      </c>
      <c r="E80" s="87">
        <v>0</v>
      </c>
      <c r="F80" s="87">
        <v>0</v>
      </c>
      <c r="G80" s="87">
        <v>0</v>
      </c>
      <c r="H80" s="87">
        <v>0</v>
      </c>
      <c r="I80" s="87">
        <v>0</v>
      </c>
    </row>
    <row r="81" spans="2:9" x14ac:dyDescent="0.25">
      <c r="B81" s="61"/>
      <c r="C81" s="82" t="s">
        <v>19</v>
      </c>
      <c r="D81" s="87">
        <v>0</v>
      </c>
      <c r="E81" s="87">
        <v>0</v>
      </c>
      <c r="F81" s="87">
        <v>0</v>
      </c>
      <c r="G81" s="87">
        <v>0</v>
      </c>
      <c r="H81" s="87">
        <v>0</v>
      </c>
      <c r="I81" s="87">
        <v>0</v>
      </c>
    </row>
    <row r="82" spans="2:9" x14ac:dyDescent="0.25">
      <c r="B82" s="61"/>
      <c r="C82" s="82" t="s">
        <v>30</v>
      </c>
      <c r="D82" s="87">
        <v>0</v>
      </c>
      <c r="E82" s="87">
        <v>0</v>
      </c>
      <c r="F82" s="87">
        <v>0</v>
      </c>
      <c r="G82" s="87">
        <v>0</v>
      </c>
      <c r="H82" s="87">
        <v>0</v>
      </c>
      <c r="I82" s="87">
        <v>0</v>
      </c>
    </row>
    <row r="83" spans="2:9" ht="15.75" thickBot="1" x14ac:dyDescent="0.3">
      <c r="B83" s="90"/>
      <c r="C83" s="53" t="s">
        <v>15</v>
      </c>
      <c r="D83" s="87">
        <v>0</v>
      </c>
      <c r="E83" s="87">
        <v>0</v>
      </c>
      <c r="F83" s="87">
        <v>0</v>
      </c>
      <c r="G83" s="87">
        <v>0</v>
      </c>
      <c r="H83" s="87">
        <v>0</v>
      </c>
      <c r="I83" s="87">
        <v>0</v>
      </c>
    </row>
    <row r="84" spans="2:9" x14ac:dyDescent="0.25">
      <c r="B84" s="30" t="s">
        <v>38</v>
      </c>
      <c r="C84" s="82" t="s">
        <v>16</v>
      </c>
      <c r="D84" s="140">
        <v>-5.3862871339800389E-2</v>
      </c>
      <c r="E84" s="140">
        <v>-5.4861241250049542E-2</v>
      </c>
      <c r="F84" s="140">
        <v>-2.52156408015769E-2</v>
      </c>
      <c r="G84" s="140">
        <v>0</v>
      </c>
      <c r="H84" s="140">
        <v>6.7847432985736145E-2</v>
      </c>
      <c r="I84" s="140">
        <v>2.9007551744591797E-2</v>
      </c>
    </row>
    <row r="85" spans="2:9" x14ac:dyDescent="0.25">
      <c r="B85" s="61"/>
      <c r="C85" s="82" t="s">
        <v>11</v>
      </c>
      <c r="D85" s="87">
        <v>-35.518563643075822</v>
      </c>
      <c r="E85" s="87">
        <v>-111.9915886185953</v>
      </c>
      <c r="F85" s="87">
        <v>-235.91852134832811</v>
      </c>
      <c r="G85" s="87">
        <v>-322.91332319886919</v>
      </c>
      <c r="H85" s="87">
        <v>-607.987755831551</v>
      </c>
      <c r="I85" s="87">
        <v>-1024.3942111965175</v>
      </c>
    </row>
    <row r="86" spans="2:9" x14ac:dyDescent="0.25">
      <c r="B86" s="61"/>
      <c r="C86" s="82" t="s">
        <v>9</v>
      </c>
      <c r="D86" s="87">
        <v>-3.3375546796719391</v>
      </c>
      <c r="E86" s="87">
        <v>-3.5504814517721002</v>
      </c>
      <c r="F86" s="87">
        <v>-5.2007601762261118</v>
      </c>
      <c r="G86" s="87">
        <v>-0.10346818374608802</v>
      </c>
      <c r="H86" s="87">
        <v>56.922284904705975</v>
      </c>
      <c r="I86" s="87">
        <v>60.648303337483696</v>
      </c>
    </row>
    <row r="87" spans="2:9" x14ac:dyDescent="0.25">
      <c r="B87" s="61"/>
      <c r="C87" s="82" t="s">
        <v>10</v>
      </c>
      <c r="D87" s="87">
        <v>-6.0592697595470995</v>
      </c>
      <c r="E87" s="87">
        <v>3.445865588035204</v>
      </c>
      <c r="F87" s="87">
        <v>0.48835470750978516</v>
      </c>
      <c r="G87" s="87">
        <v>9.2424772557279695</v>
      </c>
      <c r="H87" s="87">
        <v>76.852679138446817</v>
      </c>
      <c r="I87" s="87">
        <v>27.487233035042564</v>
      </c>
    </row>
    <row r="88" spans="2:9" x14ac:dyDescent="0.25">
      <c r="B88" s="61"/>
      <c r="C88" s="82" t="s">
        <v>14</v>
      </c>
      <c r="D88" s="87">
        <v>0</v>
      </c>
      <c r="E88" s="87">
        <v>0</v>
      </c>
      <c r="F88" s="87">
        <v>0</v>
      </c>
      <c r="G88" s="87">
        <v>0</v>
      </c>
      <c r="H88" s="87">
        <v>0</v>
      </c>
      <c r="I88" s="87">
        <v>0</v>
      </c>
    </row>
    <row r="89" spans="2:9" x14ac:dyDescent="0.25">
      <c r="B89" s="61"/>
      <c r="C89" s="82" t="s">
        <v>13</v>
      </c>
      <c r="D89" s="87">
        <v>0</v>
      </c>
      <c r="E89" s="87">
        <v>0</v>
      </c>
      <c r="F89" s="87">
        <v>0</v>
      </c>
      <c r="G89" s="87">
        <v>0</v>
      </c>
      <c r="H89" s="87">
        <v>0</v>
      </c>
      <c r="I89" s="87">
        <v>0</v>
      </c>
    </row>
    <row r="90" spans="2:9" x14ac:dyDescent="0.25">
      <c r="B90" s="61"/>
      <c r="C90" s="82" t="s">
        <v>12</v>
      </c>
      <c r="D90" s="87">
        <v>-0.26256293744838288</v>
      </c>
      <c r="E90" s="87">
        <v>-0.45219025936996005</v>
      </c>
      <c r="F90" s="87">
        <v>-2.6083553571183415E-3</v>
      </c>
      <c r="G90" s="87">
        <v>-1.3440149464777562E-2</v>
      </c>
      <c r="H90" s="87">
        <v>5.2687559484058006</v>
      </c>
      <c r="I90" s="87">
        <v>5.5574980062353525</v>
      </c>
    </row>
    <row r="91" spans="2:9" x14ac:dyDescent="0.25">
      <c r="B91" s="61"/>
      <c r="C91" s="82" t="s">
        <v>20</v>
      </c>
      <c r="D91" s="87">
        <v>0</v>
      </c>
      <c r="E91" s="87">
        <v>0</v>
      </c>
      <c r="F91" s="87">
        <v>0</v>
      </c>
      <c r="G91" s="87">
        <v>0</v>
      </c>
      <c r="H91" s="87">
        <v>0</v>
      </c>
      <c r="I91" s="87">
        <v>0</v>
      </c>
    </row>
    <row r="92" spans="2:9" x14ac:dyDescent="0.25">
      <c r="B92" s="61"/>
      <c r="C92" s="82" t="s">
        <v>19</v>
      </c>
      <c r="D92" s="87">
        <v>0</v>
      </c>
      <c r="E92" s="87">
        <v>0</v>
      </c>
      <c r="F92" s="87">
        <v>0</v>
      </c>
      <c r="G92" s="87">
        <v>0</v>
      </c>
      <c r="H92" s="87">
        <v>0</v>
      </c>
      <c r="I92" s="87">
        <v>0</v>
      </c>
    </row>
    <row r="93" spans="2:9" x14ac:dyDescent="0.25">
      <c r="B93" s="61"/>
      <c r="C93" s="82" t="s">
        <v>30</v>
      </c>
      <c r="D93" s="87">
        <v>0</v>
      </c>
      <c r="E93" s="87">
        <v>0</v>
      </c>
      <c r="F93" s="87">
        <v>0</v>
      </c>
      <c r="G93" s="87">
        <v>0</v>
      </c>
      <c r="H93" s="87">
        <v>0</v>
      </c>
      <c r="I93" s="87">
        <v>0</v>
      </c>
    </row>
    <row r="94" spans="2:9" ht="15.75" thickBot="1" x14ac:dyDescent="0.3">
      <c r="B94" s="90"/>
      <c r="C94" s="53" t="s">
        <v>15</v>
      </c>
      <c r="D94" s="118">
        <v>0</v>
      </c>
      <c r="E94" s="118">
        <v>0</v>
      </c>
      <c r="F94" s="118">
        <v>0</v>
      </c>
      <c r="G94" s="118">
        <v>0</v>
      </c>
      <c r="H94" s="118">
        <v>0</v>
      </c>
      <c r="I94" s="118">
        <v>0</v>
      </c>
    </row>
    <row r="95" spans="2:9" x14ac:dyDescent="0.25">
      <c r="B95" s="30" t="s">
        <v>39</v>
      </c>
      <c r="C95" s="82" t="s">
        <v>16</v>
      </c>
      <c r="D95" s="87">
        <v>-3.8547861588853038E-2</v>
      </c>
      <c r="E95" s="87">
        <v>-3.5118610833933417E-2</v>
      </c>
      <c r="F95" s="87">
        <v>2.4525959950253196E-2</v>
      </c>
      <c r="G95" s="87">
        <v>0</v>
      </c>
      <c r="H95" s="87">
        <v>5.6874983349183879</v>
      </c>
      <c r="I95" s="87">
        <v>5.1720570289390366</v>
      </c>
    </row>
    <row r="96" spans="2:9" x14ac:dyDescent="0.25">
      <c r="B96" s="61"/>
      <c r="C96" s="82" t="s">
        <v>11</v>
      </c>
      <c r="D96" s="87">
        <v>-123.18800696109793</v>
      </c>
      <c r="E96" s="87">
        <v>-170.91813958040257</v>
      </c>
      <c r="F96" s="87">
        <v>104.15793841322738</v>
      </c>
      <c r="G96" s="87">
        <v>-244.01649234776869</v>
      </c>
      <c r="H96" s="87">
        <v>-1294.3719360214773</v>
      </c>
      <c r="I96" s="87">
        <v>-2721.5634434088752</v>
      </c>
    </row>
    <row r="97" spans="2:9" x14ac:dyDescent="0.25">
      <c r="B97" s="61"/>
      <c r="C97" s="82" t="s">
        <v>9</v>
      </c>
      <c r="D97" s="87">
        <v>-77.064344123011324</v>
      </c>
      <c r="E97" s="87">
        <v>-89.310972046249844</v>
      </c>
      <c r="F97" s="87">
        <v>-117.28292109788254</v>
      </c>
      <c r="G97" s="87">
        <v>-237.34376357665133</v>
      </c>
      <c r="H97" s="87">
        <v>1062.4905615071093</v>
      </c>
      <c r="I97" s="87">
        <v>1439.2272866658159</v>
      </c>
    </row>
    <row r="98" spans="2:9" x14ac:dyDescent="0.25">
      <c r="B98" s="61"/>
      <c r="C98" s="82" t="s">
        <v>10</v>
      </c>
      <c r="D98" s="87">
        <v>-22.663574515871687</v>
      </c>
      <c r="E98" s="87">
        <v>-10.356890096484221</v>
      </c>
      <c r="F98" s="87">
        <v>-34.579738505302316</v>
      </c>
      <c r="G98" s="87">
        <v>52.61369524297271</v>
      </c>
      <c r="H98" s="87">
        <v>202.99870679656874</v>
      </c>
      <c r="I98" s="87">
        <v>94.441773779474147</v>
      </c>
    </row>
    <row r="99" spans="2:9" x14ac:dyDescent="0.25">
      <c r="B99" s="61"/>
      <c r="C99" s="82" t="s">
        <v>14</v>
      </c>
      <c r="D99" s="87">
        <v>0</v>
      </c>
      <c r="E99" s="87">
        <v>0</v>
      </c>
      <c r="F99" s="87">
        <v>0</v>
      </c>
      <c r="G99" s="87">
        <v>0</v>
      </c>
      <c r="H99" s="87">
        <v>0</v>
      </c>
      <c r="I99" s="87">
        <v>0</v>
      </c>
    </row>
    <row r="100" spans="2:9" x14ac:dyDescent="0.25">
      <c r="B100" s="61"/>
      <c r="C100" s="82" t="s">
        <v>13</v>
      </c>
      <c r="D100" s="87">
        <v>0</v>
      </c>
      <c r="E100" s="87">
        <v>0</v>
      </c>
      <c r="F100" s="87">
        <v>0</v>
      </c>
      <c r="G100" s="87">
        <v>0</v>
      </c>
      <c r="H100" s="87">
        <v>0</v>
      </c>
      <c r="I100" s="87">
        <v>0</v>
      </c>
    </row>
    <row r="101" spans="2:9" x14ac:dyDescent="0.25">
      <c r="B101" s="61"/>
      <c r="C101" s="82" t="s">
        <v>12</v>
      </c>
      <c r="D101" s="87">
        <v>-0.11937395456373068</v>
      </c>
      <c r="E101" s="87">
        <v>0</v>
      </c>
      <c r="F101" s="87">
        <v>0</v>
      </c>
      <c r="G101" s="87">
        <v>0</v>
      </c>
      <c r="H101" s="87">
        <v>0</v>
      </c>
      <c r="I101" s="87">
        <v>0</v>
      </c>
    </row>
    <row r="102" spans="2:9" x14ac:dyDescent="0.25">
      <c r="B102" s="61"/>
      <c r="C102" s="82" t="s">
        <v>20</v>
      </c>
      <c r="D102" s="87">
        <v>0</v>
      </c>
      <c r="E102" s="87">
        <v>0</v>
      </c>
      <c r="F102" s="87">
        <v>0</v>
      </c>
      <c r="G102" s="87">
        <v>0</v>
      </c>
      <c r="H102" s="87">
        <v>118.13255677321644</v>
      </c>
      <c r="I102" s="87">
        <v>120.01246506405397</v>
      </c>
    </row>
    <row r="103" spans="2:9" x14ac:dyDescent="0.25">
      <c r="B103" s="61"/>
      <c r="C103" s="82" t="s">
        <v>19</v>
      </c>
      <c r="D103" s="87">
        <v>0</v>
      </c>
      <c r="E103" s="87">
        <v>0</v>
      </c>
      <c r="F103" s="87">
        <v>0</v>
      </c>
      <c r="G103" s="87">
        <v>0</v>
      </c>
      <c r="H103" s="87">
        <v>0</v>
      </c>
      <c r="I103" s="87">
        <v>0</v>
      </c>
    </row>
    <row r="104" spans="2:9" x14ac:dyDescent="0.25">
      <c r="B104" s="61"/>
      <c r="C104" s="82" t="s">
        <v>30</v>
      </c>
      <c r="D104" s="87">
        <v>0</v>
      </c>
      <c r="E104" s="87">
        <v>0</v>
      </c>
      <c r="F104" s="87">
        <v>0</v>
      </c>
      <c r="G104" s="87">
        <v>0</v>
      </c>
      <c r="H104" s="87">
        <v>0</v>
      </c>
      <c r="I104" s="87">
        <v>0</v>
      </c>
    </row>
    <row r="105" spans="2:9" ht="15.75" thickBot="1" x14ac:dyDescent="0.3">
      <c r="B105" s="90"/>
      <c r="C105" s="53" t="s">
        <v>15</v>
      </c>
      <c r="D105" s="87">
        <v>0</v>
      </c>
      <c r="E105" s="87">
        <v>0</v>
      </c>
      <c r="F105" s="87">
        <v>0</v>
      </c>
      <c r="G105" s="87">
        <v>0</v>
      </c>
      <c r="H105" s="87">
        <v>0</v>
      </c>
      <c r="I105" s="87">
        <v>0</v>
      </c>
    </row>
    <row r="106" spans="2:9" x14ac:dyDescent="0.25">
      <c r="B106" s="30" t="s">
        <v>106</v>
      </c>
      <c r="C106" s="82" t="s">
        <v>16</v>
      </c>
      <c r="D106" s="140">
        <v>12.048472421234308</v>
      </c>
      <c r="E106" s="140">
        <v>23.937345544579912</v>
      </c>
      <c r="F106" s="140">
        <v>30.118012404679689</v>
      </c>
      <c r="G106" s="140">
        <v>23.639500575012079</v>
      </c>
      <c r="H106" s="140">
        <v>24.493674588708501</v>
      </c>
      <c r="I106" s="140">
        <v>0.45324299600929407</v>
      </c>
    </row>
    <row r="107" spans="2:9" x14ac:dyDescent="0.25">
      <c r="B107" s="61"/>
      <c r="C107" s="82" t="s">
        <v>11</v>
      </c>
      <c r="D107" s="87">
        <v>-59.908376885171947</v>
      </c>
      <c r="E107" s="87">
        <v>36.273970639477284</v>
      </c>
      <c r="F107" s="87">
        <v>-357.05771981788757</v>
      </c>
      <c r="G107" s="87">
        <v>-389.3492932204158</v>
      </c>
      <c r="H107" s="87">
        <v>-517.23660978887551</v>
      </c>
      <c r="I107" s="87">
        <v>-584.21752607889039</v>
      </c>
    </row>
    <row r="108" spans="2:9" x14ac:dyDescent="0.25">
      <c r="B108" s="61"/>
      <c r="C108" s="82" t="s">
        <v>9</v>
      </c>
      <c r="D108" s="87">
        <v>-212.19623354407349</v>
      </c>
      <c r="E108" s="87">
        <v>-365.47892503553703</v>
      </c>
      <c r="F108" s="87">
        <v>-141.26495427791178</v>
      </c>
      <c r="G108" s="87">
        <v>-187.44744225743034</v>
      </c>
      <c r="H108" s="87">
        <v>722.72759855990171</v>
      </c>
      <c r="I108" s="87">
        <v>5.6120725390146617</v>
      </c>
    </row>
    <row r="109" spans="2:9" x14ac:dyDescent="0.25">
      <c r="B109" s="61"/>
      <c r="C109" s="82" t="s">
        <v>10</v>
      </c>
      <c r="D109" s="87">
        <v>-94.102159265109321</v>
      </c>
      <c r="E109" s="87">
        <v>-80.670221791642348</v>
      </c>
      <c r="F109" s="87">
        <v>-7.1233065197154701</v>
      </c>
      <c r="G109" s="87">
        <v>-66.874305877066718</v>
      </c>
      <c r="H109" s="87">
        <v>-67.687956351862113</v>
      </c>
      <c r="I109" s="87">
        <v>-156.630527221688</v>
      </c>
    </row>
    <row r="110" spans="2:9" x14ac:dyDescent="0.25">
      <c r="B110" s="61"/>
      <c r="C110" s="82" t="s">
        <v>14</v>
      </c>
      <c r="D110" s="87">
        <v>0</v>
      </c>
      <c r="E110" s="87">
        <v>0</v>
      </c>
      <c r="F110" s="87">
        <v>0</v>
      </c>
      <c r="G110" s="87">
        <v>0</v>
      </c>
      <c r="H110" s="87">
        <v>0</v>
      </c>
      <c r="I110" s="87">
        <v>0</v>
      </c>
    </row>
    <row r="111" spans="2:9" x14ac:dyDescent="0.25">
      <c r="B111" s="61"/>
      <c r="C111" s="82" t="s">
        <v>13</v>
      </c>
      <c r="D111" s="87">
        <v>0</v>
      </c>
      <c r="E111" s="87">
        <v>0</v>
      </c>
      <c r="F111" s="87">
        <v>0</v>
      </c>
      <c r="G111" s="87">
        <v>0</v>
      </c>
      <c r="H111" s="87">
        <v>0</v>
      </c>
      <c r="I111" s="87">
        <v>0</v>
      </c>
    </row>
    <row r="112" spans="2:9" x14ac:dyDescent="0.25">
      <c r="B112" s="61"/>
      <c r="C112" s="82" t="s">
        <v>12</v>
      </c>
      <c r="D112" s="87">
        <v>-124.36318892530076</v>
      </c>
      <c r="E112" s="87">
        <v>-79.695337263919981</v>
      </c>
      <c r="F112" s="87">
        <v>-57.607549955100033</v>
      </c>
      <c r="G112" s="87">
        <v>-68.413380509261174</v>
      </c>
      <c r="H112" s="87">
        <v>-93.230233248617125</v>
      </c>
      <c r="I112" s="87">
        <v>-136.23819939891814</v>
      </c>
    </row>
    <row r="113" spans="2:9" x14ac:dyDescent="0.25">
      <c r="B113" s="61"/>
      <c r="C113" s="82" t="s">
        <v>20</v>
      </c>
      <c r="D113" s="87">
        <v>-1.0686465366616891E-6</v>
      </c>
      <c r="E113" s="87">
        <v>-1.8084986330213954E-6</v>
      </c>
      <c r="F113" s="87">
        <v>-1.0616162171572796E-8</v>
      </c>
      <c r="G113" s="87">
        <v>-5.4702198326594953E-8</v>
      </c>
      <c r="H113" s="87">
        <v>1.2231909138904484E-5</v>
      </c>
      <c r="I113" s="87">
        <v>1.0182384492907204E-5</v>
      </c>
    </row>
    <row r="114" spans="2:9" x14ac:dyDescent="0.25">
      <c r="B114" s="61"/>
      <c r="C114" s="82" t="s">
        <v>19</v>
      </c>
      <c r="D114" s="87">
        <v>0</v>
      </c>
      <c r="E114" s="87">
        <v>0</v>
      </c>
      <c r="F114" s="87">
        <v>0</v>
      </c>
      <c r="G114" s="87">
        <v>0</v>
      </c>
      <c r="H114" s="87">
        <v>0</v>
      </c>
      <c r="I114" s="87">
        <v>0</v>
      </c>
    </row>
    <row r="115" spans="2:9" x14ac:dyDescent="0.25">
      <c r="B115" s="61"/>
      <c r="C115" s="82" t="s">
        <v>30</v>
      </c>
      <c r="D115" s="87">
        <v>0</v>
      </c>
      <c r="E115" s="87">
        <v>0</v>
      </c>
      <c r="F115" s="87">
        <v>0</v>
      </c>
      <c r="G115" s="87">
        <v>0</v>
      </c>
      <c r="H115" s="87">
        <v>0</v>
      </c>
      <c r="I115" s="87">
        <v>0</v>
      </c>
    </row>
    <row r="116" spans="2:9" ht="15.75" thickBot="1" x14ac:dyDescent="0.3">
      <c r="B116" s="90"/>
      <c r="C116" s="53" t="s">
        <v>15</v>
      </c>
      <c r="D116" s="118">
        <v>0</v>
      </c>
      <c r="E116" s="118">
        <v>0</v>
      </c>
      <c r="F116" s="118">
        <v>0</v>
      </c>
      <c r="G116" s="118">
        <v>0</v>
      </c>
      <c r="H116" s="118">
        <v>0</v>
      </c>
      <c r="I116" s="118">
        <v>0</v>
      </c>
    </row>
    <row r="117" spans="2:9" x14ac:dyDescent="0.25">
      <c r="B117" s="30" t="s">
        <v>105</v>
      </c>
      <c r="C117" s="82" t="s">
        <v>16</v>
      </c>
      <c r="D117" s="87">
        <v>-3.1572189695371122E-2</v>
      </c>
      <c r="E117" s="87">
        <v>-0.46139901548343332</v>
      </c>
      <c r="F117" s="87">
        <v>-0.65901767177635051</v>
      </c>
      <c r="G117" s="87">
        <v>8.558772350849253E-2</v>
      </c>
      <c r="H117" s="87">
        <v>3.4899787624757508</v>
      </c>
      <c r="I117" s="87">
        <v>3.4652016532433727</v>
      </c>
    </row>
    <row r="118" spans="2:9" x14ac:dyDescent="0.25">
      <c r="B118" s="61"/>
      <c r="C118" s="82" t="s">
        <v>11</v>
      </c>
      <c r="D118" s="87">
        <v>-94.88283438337703</v>
      </c>
      <c r="E118" s="87">
        <v>-129.50102040593492</v>
      </c>
      <c r="F118" s="87">
        <v>-310.72877119550049</v>
      </c>
      <c r="G118" s="87">
        <v>-648.28227768525448</v>
      </c>
      <c r="H118" s="87">
        <v>-1363.4733137592261</v>
      </c>
      <c r="I118" s="87">
        <v>-1632.5168273723843</v>
      </c>
    </row>
    <row r="119" spans="2:9" x14ac:dyDescent="0.25">
      <c r="B119" s="61"/>
      <c r="C119" s="82" t="s">
        <v>9</v>
      </c>
      <c r="D119" s="87">
        <v>-106.93406729214257</v>
      </c>
      <c r="E119" s="87">
        <v>-48.873123295464666</v>
      </c>
      <c r="F119" s="87">
        <v>95.167792225905032</v>
      </c>
      <c r="G119" s="87">
        <v>144.7273250421199</v>
      </c>
      <c r="H119" s="87">
        <v>1744.2541719145156</v>
      </c>
      <c r="I119" s="87">
        <v>1187.3292402702473</v>
      </c>
    </row>
    <row r="120" spans="2:9" x14ac:dyDescent="0.25">
      <c r="B120" s="61"/>
      <c r="C120" s="82" t="s">
        <v>10</v>
      </c>
      <c r="D120" s="87">
        <v>-10.699463177029884</v>
      </c>
      <c r="E120" s="87">
        <v>-29.723824605549225</v>
      </c>
      <c r="F120" s="87">
        <v>-11.54011342875981</v>
      </c>
      <c r="G120" s="87">
        <v>-13.222755279311627</v>
      </c>
      <c r="H120" s="87">
        <v>44.929747499938003</v>
      </c>
      <c r="I120" s="87">
        <v>-17.956168524762688</v>
      </c>
    </row>
    <row r="121" spans="2:9" x14ac:dyDescent="0.25">
      <c r="B121" s="61"/>
      <c r="C121" s="82" t="s">
        <v>14</v>
      </c>
      <c r="D121" s="87">
        <v>0</v>
      </c>
      <c r="E121" s="87">
        <v>0</v>
      </c>
      <c r="F121" s="87">
        <v>0</v>
      </c>
      <c r="G121" s="87">
        <v>0</v>
      </c>
      <c r="H121" s="87">
        <v>0</v>
      </c>
      <c r="I121" s="87">
        <v>0</v>
      </c>
    </row>
    <row r="122" spans="2:9" x14ac:dyDescent="0.25">
      <c r="B122" s="61"/>
      <c r="C122" s="82" t="s">
        <v>13</v>
      </c>
      <c r="D122" s="87">
        <v>0</v>
      </c>
      <c r="E122" s="87">
        <v>0</v>
      </c>
      <c r="F122" s="87">
        <v>0</v>
      </c>
      <c r="G122" s="87">
        <v>0</v>
      </c>
      <c r="H122" s="87">
        <v>0</v>
      </c>
      <c r="I122" s="87">
        <v>0</v>
      </c>
    </row>
    <row r="123" spans="2:9" x14ac:dyDescent="0.25">
      <c r="B123" s="61"/>
      <c r="C123" s="82" t="s">
        <v>12</v>
      </c>
      <c r="D123" s="87">
        <v>-3.9262020890929783E-2</v>
      </c>
      <c r="E123" s="87">
        <v>-6.6444149878210013E-2</v>
      </c>
      <c r="F123" s="87">
        <v>-7.4757038341399795E-2</v>
      </c>
      <c r="G123" s="87">
        <v>-1.9623392097898318E-3</v>
      </c>
      <c r="H123" s="87">
        <v>0.44939973661209009</v>
      </c>
      <c r="I123" s="87">
        <v>-9.7498929436680495</v>
      </c>
    </row>
    <row r="124" spans="2:9" x14ac:dyDescent="0.25">
      <c r="B124" s="61"/>
      <c r="C124" s="82" t="s">
        <v>20</v>
      </c>
      <c r="D124" s="87">
        <v>0</v>
      </c>
      <c r="E124" s="87">
        <v>0</v>
      </c>
      <c r="F124" s="87">
        <v>0</v>
      </c>
      <c r="G124" s="87">
        <v>0</v>
      </c>
      <c r="H124" s="87">
        <v>0</v>
      </c>
      <c r="I124" s="87">
        <v>0</v>
      </c>
    </row>
    <row r="125" spans="2:9" x14ac:dyDescent="0.25">
      <c r="B125" s="61"/>
      <c r="C125" s="82" t="s">
        <v>19</v>
      </c>
      <c r="D125" s="87">
        <v>0</v>
      </c>
      <c r="E125" s="87">
        <v>0</v>
      </c>
      <c r="F125" s="87">
        <v>0</v>
      </c>
      <c r="G125" s="87">
        <v>0</v>
      </c>
      <c r="H125" s="87">
        <v>0</v>
      </c>
      <c r="I125" s="87">
        <v>0</v>
      </c>
    </row>
    <row r="126" spans="2:9" x14ac:dyDescent="0.25">
      <c r="B126" s="61"/>
      <c r="C126" s="82" t="s">
        <v>30</v>
      </c>
      <c r="D126" s="87">
        <v>0</v>
      </c>
      <c r="E126" s="87">
        <v>0</v>
      </c>
      <c r="F126" s="87">
        <v>0</v>
      </c>
      <c r="G126" s="87">
        <v>0</v>
      </c>
      <c r="H126" s="87">
        <v>0</v>
      </c>
      <c r="I126" s="87">
        <v>0</v>
      </c>
    </row>
    <row r="127" spans="2:9" ht="15.75" thickBot="1" x14ac:dyDescent="0.3">
      <c r="B127" s="90"/>
      <c r="C127" s="53" t="s">
        <v>15</v>
      </c>
      <c r="D127" s="87">
        <v>0</v>
      </c>
      <c r="E127" s="87">
        <v>0</v>
      </c>
      <c r="F127" s="87">
        <v>0</v>
      </c>
      <c r="G127" s="87">
        <v>0</v>
      </c>
      <c r="H127" s="87">
        <v>0</v>
      </c>
      <c r="I127" s="87">
        <v>0</v>
      </c>
    </row>
    <row r="128" spans="2:9" x14ac:dyDescent="0.25">
      <c r="B128" s="30" t="s">
        <v>31</v>
      </c>
      <c r="C128" s="82" t="s">
        <v>16</v>
      </c>
      <c r="D128" s="140">
        <v>0</v>
      </c>
      <c r="E128" s="140">
        <v>0</v>
      </c>
      <c r="F128" s="140">
        <v>0</v>
      </c>
      <c r="G128" s="140">
        <v>0</v>
      </c>
      <c r="H128" s="140">
        <v>0</v>
      </c>
      <c r="I128" s="140">
        <v>0</v>
      </c>
    </row>
    <row r="129" spans="2:9" x14ac:dyDescent="0.25">
      <c r="B129" s="61"/>
      <c r="C129" s="82" t="s">
        <v>11</v>
      </c>
      <c r="D129" s="87">
        <v>-13.840321527450214</v>
      </c>
      <c r="E129" s="87">
        <v>-52.353950046642808</v>
      </c>
      <c r="F129" s="87">
        <v>94.623192354399862</v>
      </c>
      <c r="G129" s="87">
        <v>240.19073751867427</v>
      </c>
      <c r="H129" s="87">
        <v>485.24754012845847</v>
      </c>
      <c r="I129" s="87">
        <v>110.41598607600258</v>
      </c>
    </row>
    <row r="130" spans="2:9" x14ac:dyDescent="0.25">
      <c r="B130" s="61"/>
      <c r="C130" s="82" t="s">
        <v>9</v>
      </c>
      <c r="D130" s="87">
        <v>-101.24062750194071</v>
      </c>
      <c r="E130" s="87">
        <v>-92.974140055798671</v>
      </c>
      <c r="F130" s="87">
        <v>-211.31245485560612</v>
      </c>
      <c r="G130" s="87">
        <v>-382.18480137504685</v>
      </c>
      <c r="H130" s="87">
        <v>-249.65322883586396</v>
      </c>
      <c r="I130" s="87">
        <v>-652.05691400086107</v>
      </c>
    </row>
    <row r="131" spans="2:9" x14ac:dyDescent="0.25">
      <c r="B131" s="61"/>
      <c r="C131" s="82" t="s">
        <v>10</v>
      </c>
      <c r="D131" s="87">
        <v>-5.8086409156206855</v>
      </c>
      <c r="E131" s="87">
        <v>11.151311573828593</v>
      </c>
      <c r="F131" s="87">
        <v>15.366691355884541</v>
      </c>
      <c r="G131" s="87">
        <v>-12.57647221093174</v>
      </c>
      <c r="H131" s="87">
        <v>-65.118495819309828</v>
      </c>
      <c r="I131" s="87">
        <v>10.692341760325405</v>
      </c>
    </row>
    <row r="132" spans="2:9" x14ac:dyDescent="0.25">
      <c r="B132" s="61"/>
      <c r="C132" s="82" t="s">
        <v>14</v>
      </c>
      <c r="D132" s="87">
        <v>0</v>
      </c>
      <c r="E132" s="87">
        <v>0</v>
      </c>
      <c r="F132" s="87">
        <v>0</v>
      </c>
      <c r="G132" s="87">
        <v>0</v>
      </c>
      <c r="H132" s="87">
        <v>0</v>
      </c>
      <c r="I132" s="87">
        <v>0</v>
      </c>
    </row>
    <row r="133" spans="2:9" x14ac:dyDescent="0.25">
      <c r="B133" s="61"/>
      <c r="C133" s="82" t="s">
        <v>13</v>
      </c>
      <c r="D133" s="87">
        <v>0</v>
      </c>
      <c r="E133" s="87">
        <v>0</v>
      </c>
      <c r="F133" s="87">
        <v>0</v>
      </c>
      <c r="G133" s="87">
        <v>0</v>
      </c>
      <c r="H133" s="87">
        <v>0</v>
      </c>
      <c r="I133" s="87">
        <v>0</v>
      </c>
    </row>
    <row r="134" spans="2:9" x14ac:dyDescent="0.25">
      <c r="B134" s="61"/>
      <c r="C134" s="82" t="s">
        <v>12</v>
      </c>
      <c r="D134" s="87">
        <v>-0.36096299046746338</v>
      </c>
      <c r="E134" s="87">
        <v>-45.747635930985538</v>
      </c>
      <c r="F134" s="87">
        <v>-120.40164799037896</v>
      </c>
      <c r="G134" s="87">
        <v>-53.704397576528066</v>
      </c>
      <c r="H134" s="87">
        <v>-74.489942483134826</v>
      </c>
      <c r="I134" s="87">
        <v>-113.4010706306361</v>
      </c>
    </row>
    <row r="135" spans="2:9" x14ac:dyDescent="0.25">
      <c r="B135" s="61"/>
      <c r="C135" s="82" t="s">
        <v>20</v>
      </c>
      <c r="D135" s="87">
        <v>0</v>
      </c>
      <c r="E135" s="87">
        <v>0</v>
      </c>
      <c r="F135" s="87">
        <v>0</v>
      </c>
      <c r="G135" s="87">
        <v>0</v>
      </c>
      <c r="H135" s="87">
        <v>0</v>
      </c>
      <c r="I135" s="87">
        <v>0</v>
      </c>
    </row>
    <row r="136" spans="2:9" x14ac:dyDescent="0.25">
      <c r="B136" s="61"/>
      <c r="C136" s="82" t="s">
        <v>19</v>
      </c>
      <c r="D136" s="87">
        <v>0</v>
      </c>
      <c r="E136" s="87">
        <v>0</v>
      </c>
      <c r="F136" s="87">
        <v>0</v>
      </c>
      <c r="G136" s="87">
        <v>0</v>
      </c>
      <c r="H136" s="87">
        <v>0</v>
      </c>
      <c r="I136" s="87">
        <v>0</v>
      </c>
    </row>
    <row r="137" spans="2:9" x14ac:dyDescent="0.25">
      <c r="B137" s="61"/>
      <c r="C137" s="82" t="s">
        <v>30</v>
      </c>
      <c r="D137" s="87">
        <v>0</v>
      </c>
      <c r="E137" s="87">
        <v>0</v>
      </c>
      <c r="F137" s="87">
        <v>0</v>
      </c>
      <c r="G137" s="87">
        <v>0</v>
      </c>
      <c r="H137" s="87">
        <v>0</v>
      </c>
      <c r="I137" s="87">
        <v>0</v>
      </c>
    </row>
    <row r="138" spans="2:9" ht="15.75" thickBot="1" x14ac:dyDescent="0.3">
      <c r="B138" s="90"/>
      <c r="C138" s="53" t="s">
        <v>15</v>
      </c>
      <c r="D138" s="118">
        <v>0</v>
      </c>
      <c r="E138" s="118">
        <v>0</v>
      </c>
      <c r="F138" s="118">
        <v>0</v>
      </c>
      <c r="G138" s="118">
        <v>0</v>
      </c>
      <c r="H138" s="118">
        <v>0</v>
      </c>
      <c r="I138" s="118">
        <v>0</v>
      </c>
    </row>
    <row r="139" spans="2:9" x14ac:dyDescent="0.25">
      <c r="B139" s="30" t="s">
        <v>35</v>
      </c>
      <c r="C139" s="82" t="s">
        <v>16</v>
      </c>
      <c r="D139" s="87">
        <v>-3.1611121436854859</v>
      </c>
      <c r="E139" s="87">
        <v>-2.8857233452080564</v>
      </c>
      <c r="F139" s="87">
        <v>-0.11442044171792531</v>
      </c>
      <c r="G139" s="87">
        <v>0.33409695340101564</v>
      </c>
      <c r="H139" s="87">
        <v>4.0164374760089601</v>
      </c>
      <c r="I139" s="87">
        <v>0.79829959847599241</v>
      </c>
    </row>
    <row r="140" spans="2:9" x14ac:dyDescent="0.25">
      <c r="B140" s="61"/>
      <c r="C140" s="82" t="s">
        <v>11</v>
      </c>
      <c r="D140" s="87">
        <v>-16.269572683415845</v>
      </c>
      <c r="E140" s="87">
        <v>-7.7843265372052883</v>
      </c>
      <c r="F140" s="87">
        <v>-147.3514818163809</v>
      </c>
      <c r="G140" s="87">
        <v>-167.37260003441679</v>
      </c>
      <c r="H140" s="87">
        <v>-204.81599180537091</v>
      </c>
      <c r="I140" s="87">
        <v>-237.08203890769528</v>
      </c>
    </row>
    <row r="141" spans="2:9" x14ac:dyDescent="0.25">
      <c r="B141" s="61"/>
      <c r="C141" s="82" t="s">
        <v>9</v>
      </c>
      <c r="D141" s="87">
        <v>0.13329179471168118</v>
      </c>
      <c r="E141" s="87">
        <v>9.2086259584312984</v>
      </c>
      <c r="F141" s="87">
        <v>106.37535537181873</v>
      </c>
      <c r="G141" s="87">
        <v>26.222079811749836</v>
      </c>
      <c r="H141" s="87">
        <v>211.96173833323326</v>
      </c>
      <c r="I141" s="87">
        <v>-38.829896450142542</v>
      </c>
    </row>
    <row r="142" spans="2:9" x14ac:dyDescent="0.25">
      <c r="B142" s="61"/>
      <c r="C142" s="82" t="s">
        <v>10</v>
      </c>
      <c r="D142" s="87">
        <v>-2.1924310009870069</v>
      </c>
      <c r="E142" s="87">
        <v>4.7835344515235008</v>
      </c>
      <c r="F142" s="87">
        <v>6.7380643081455958</v>
      </c>
      <c r="G142" s="87">
        <v>9.5049257823039994</v>
      </c>
      <c r="H142" s="87">
        <v>-2.9200811000096394</v>
      </c>
      <c r="I142" s="87">
        <v>-43.201673560364824</v>
      </c>
    </row>
    <row r="143" spans="2:9" x14ac:dyDescent="0.25">
      <c r="B143" s="61"/>
      <c r="C143" s="82" t="s">
        <v>14</v>
      </c>
      <c r="D143" s="87">
        <v>0</v>
      </c>
      <c r="E143" s="87">
        <v>0</v>
      </c>
      <c r="F143" s="87">
        <v>0</v>
      </c>
      <c r="G143" s="87">
        <v>0</v>
      </c>
      <c r="H143" s="87">
        <v>0</v>
      </c>
      <c r="I143" s="87">
        <v>0</v>
      </c>
    </row>
    <row r="144" spans="2:9" x14ac:dyDescent="0.25">
      <c r="B144" s="61"/>
      <c r="C144" s="82" t="s">
        <v>13</v>
      </c>
      <c r="D144" s="87">
        <v>0</v>
      </c>
      <c r="E144" s="87">
        <v>0</v>
      </c>
      <c r="F144" s="87">
        <v>0</v>
      </c>
      <c r="G144" s="87">
        <v>0</v>
      </c>
      <c r="H144" s="87">
        <v>0</v>
      </c>
      <c r="I144" s="87">
        <v>0</v>
      </c>
    </row>
    <row r="145" spans="2:9" x14ac:dyDescent="0.25">
      <c r="B145" s="61"/>
      <c r="C145" s="82" t="s">
        <v>12</v>
      </c>
      <c r="D145" s="87">
        <v>-0.38708420266942056</v>
      </c>
      <c r="E145" s="87">
        <v>0</v>
      </c>
      <c r="F145" s="87">
        <v>0</v>
      </c>
      <c r="G145" s="87">
        <v>0</v>
      </c>
      <c r="H145" s="87">
        <v>0</v>
      </c>
      <c r="I145" s="87">
        <v>0</v>
      </c>
    </row>
    <row r="146" spans="2:9" x14ac:dyDescent="0.25">
      <c r="B146" s="61"/>
      <c r="C146" s="82" t="s">
        <v>20</v>
      </c>
      <c r="D146" s="87">
        <v>0</v>
      </c>
      <c r="E146" s="87">
        <v>0</v>
      </c>
      <c r="F146" s="87">
        <v>0</v>
      </c>
      <c r="G146" s="87">
        <v>0</v>
      </c>
      <c r="H146" s="87">
        <v>0</v>
      </c>
      <c r="I146" s="87">
        <v>0</v>
      </c>
    </row>
    <row r="147" spans="2:9" x14ac:dyDescent="0.25">
      <c r="B147" s="61"/>
      <c r="C147" s="82" t="s">
        <v>19</v>
      </c>
      <c r="D147" s="87">
        <v>0</v>
      </c>
      <c r="E147" s="87">
        <v>0</v>
      </c>
      <c r="F147" s="87">
        <v>0</v>
      </c>
      <c r="G147" s="87">
        <v>0</v>
      </c>
      <c r="H147" s="87">
        <v>0</v>
      </c>
      <c r="I147" s="87">
        <v>0</v>
      </c>
    </row>
    <row r="148" spans="2:9" x14ac:dyDescent="0.25">
      <c r="B148" s="61"/>
      <c r="C148" s="82" t="s">
        <v>30</v>
      </c>
      <c r="D148" s="87">
        <v>0</v>
      </c>
      <c r="E148" s="87">
        <v>0</v>
      </c>
      <c r="F148" s="87">
        <v>0</v>
      </c>
      <c r="G148" s="87">
        <v>0</v>
      </c>
      <c r="H148" s="87">
        <v>0</v>
      </c>
      <c r="I148" s="87">
        <v>0</v>
      </c>
    </row>
    <row r="149" spans="2:9" ht="15.75" thickBot="1" x14ac:dyDescent="0.3">
      <c r="B149" s="90"/>
      <c r="C149" s="53" t="s">
        <v>15</v>
      </c>
      <c r="D149" s="118">
        <v>0</v>
      </c>
      <c r="E149" s="118">
        <v>0</v>
      </c>
      <c r="F149" s="118">
        <v>0</v>
      </c>
      <c r="G149" s="118">
        <v>0</v>
      </c>
      <c r="H149" s="118">
        <v>0</v>
      </c>
      <c r="I149" s="118"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9"/>
  <sheetViews>
    <sheetView zoomScale="85" zoomScaleNormal="85" workbookViewId="0">
      <pane xSplit="1" ySplit="6" topLeftCell="B7" activePane="bottomRight" state="frozen"/>
      <selection activeCell="B5" sqref="B5"/>
      <selection pane="topRight" activeCell="B5" sqref="B5"/>
      <selection pane="bottomLeft" activeCell="B5" sqref="B5"/>
      <selection pane="bottomRight" activeCell="B7" sqref="B7"/>
    </sheetView>
  </sheetViews>
  <sheetFormatPr defaultColWidth="9.140625" defaultRowHeight="15" x14ac:dyDescent="0.25"/>
  <cols>
    <col min="1" max="1" width="9.140625" style="82"/>
    <col min="2" max="2" width="29" style="82" bestFit="1" customWidth="1"/>
    <col min="3" max="3" width="25.5703125" style="82" bestFit="1" customWidth="1"/>
    <col min="4" max="9" width="10.42578125" style="82" customWidth="1"/>
    <col min="10" max="16384" width="9.140625" style="82"/>
  </cols>
  <sheetData>
    <row r="1" spans="2:9" thickBot="1" x14ac:dyDescent="0.35"/>
    <row r="2" spans="2:9" ht="18.600000000000001" thickBot="1" x14ac:dyDescent="0.35">
      <c r="B2" s="135" t="s">
        <v>110</v>
      </c>
      <c r="C2" s="136"/>
      <c r="D2" s="136"/>
      <c r="E2" s="136"/>
      <c r="F2" s="136"/>
      <c r="G2" s="136"/>
      <c r="H2" s="136"/>
      <c r="I2" s="136"/>
    </row>
    <row r="3" spans="2:9" ht="14.45" x14ac:dyDescent="0.3">
      <c r="B3" s="80" t="s">
        <v>114</v>
      </c>
    </row>
    <row r="4" spans="2:9" ht="14.45" x14ac:dyDescent="0.3">
      <c r="B4" s="79">
        <v>41715</v>
      </c>
    </row>
    <row r="5" spans="2:9" ht="14.45" x14ac:dyDescent="0.3">
      <c r="B5" s="79"/>
    </row>
    <row r="6" spans="2:9" thickBot="1" x14ac:dyDescent="0.35">
      <c r="B6" s="57"/>
      <c r="C6" s="89" t="s">
        <v>88</v>
      </c>
      <c r="D6" s="57">
        <v>2013</v>
      </c>
      <c r="E6" s="57">
        <v>2014</v>
      </c>
      <c r="F6" s="57">
        <v>2016</v>
      </c>
      <c r="G6" s="57">
        <v>2018</v>
      </c>
      <c r="H6" s="57">
        <v>2020</v>
      </c>
      <c r="I6" s="57">
        <v>2025</v>
      </c>
    </row>
    <row r="7" spans="2:9" ht="14.45" x14ac:dyDescent="0.3">
      <c r="B7" s="30" t="s">
        <v>72</v>
      </c>
      <c r="C7" s="82" t="s">
        <v>16</v>
      </c>
      <c r="D7" s="87">
        <v>4.5118520279174845E-3</v>
      </c>
      <c r="E7" s="87">
        <v>0.23331451721628582</v>
      </c>
      <c r="F7" s="87">
        <v>0.21188863058034713</v>
      </c>
      <c r="G7" s="87">
        <v>0.11478096779359248</v>
      </c>
      <c r="H7" s="87">
        <v>0.50257867692175751</v>
      </c>
      <c r="I7" s="87">
        <v>0.27653563780631885</v>
      </c>
    </row>
    <row r="8" spans="2:9" ht="14.45" x14ac:dyDescent="0.3">
      <c r="B8" s="61"/>
      <c r="C8" s="82" t="s">
        <v>11</v>
      </c>
      <c r="D8" s="87">
        <v>-50.044674495726213</v>
      </c>
      <c r="E8" s="87">
        <v>-115.41324768205232</v>
      </c>
      <c r="F8" s="87">
        <v>-1954.4837054695927</v>
      </c>
      <c r="G8" s="87">
        <v>-2838.9340034925008</v>
      </c>
      <c r="H8" s="87">
        <v>-3641.1849093463716</v>
      </c>
      <c r="I8" s="87">
        <v>-6492.8407692100918</v>
      </c>
    </row>
    <row r="9" spans="2:9" ht="14.45" x14ac:dyDescent="0.3">
      <c r="B9" s="61"/>
      <c r="C9" s="82" t="s">
        <v>9</v>
      </c>
      <c r="D9" s="87">
        <v>12.33793211408647</v>
      </c>
      <c r="E9" s="87">
        <v>-1.984020536121534</v>
      </c>
      <c r="F9" s="87">
        <v>34.522587876556827</v>
      </c>
      <c r="G9" s="87">
        <v>28.102886294526797</v>
      </c>
      <c r="H9" s="87">
        <v>119.09021873774236</v>
      </c>
      <c r="I9" s="87">
        <v>233.04599914124628</v>
      </c>
    </row>
    <row r="10" spans="2:9" ht="14.45" x14ac:dyDescent="0.3">
      <c r="B10" s="61"/>
      <c r="C10" s="82" t="s">
        <v>10</v>
      </c>
      <c r="D10" s="87">
        <v>-14.939708097467928</v>
      </c>
      <c r="E10" s="87">
        <v>-4.1507018828060609</v>
      </c>
      <c r="F10" s="87">
        <v>20.686928781276038</v>
      </c>
      <c r="G10" s="87">
        <v>7.7084425921491402</v>
      </c>
      <c r="H10" s="87">
        <v>17.303590752018636</v>
      </c>
      <c r="I10" s="87">
        <v>-46.131761328394759</v>
      </c>
    </row>
    <row r="11" spans="2:9" ht="14.45" x14ac:dyDescent="0.3">
      <c r="B11" s="61"/>
      <c r="C11" s="82" t="s">
        <v>14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</row>
    <row r="12" spans="2:9" ht="14.45" x14ac:dyDescent="0.3">
      <c r="B12" s="61"/>
      <c r="C12" s="82" t="s">
        <v>13</v>
      </c>
      <c r="D12" s="87">
        <v>-7.647534116069437</v>
      </c>
      <c r="E12" s="87">
        <v>-7.6447509065874328</v>
      </c>
      <c r="F12" s="87">
        <v>0</v>
      </c>
      <c r="G12" s="87">
        <v>0</v>
      </c>
      <c r="H12" s="87">
        <v>0</v>
      </c>
      <c r="I12" s="87">
        <v>0</v>
      </c>
    </row>
    <row r="13" spans="2:9" ht="14.45" x14ac:dyDescent="0.3">
      <c r="B13" s="61"/>
      <c r="C13" s="82" t="s">
        <v>12</v>
      </c>
      <c r="D13" s="87">
        <v>-15.182687874515977</v>
      </c>
      <c r="E13" s="87">
        <v>14.22520100936913</v>
      </c>
      <c r="F13" s="87">
        <v>32.866784176327769</v>
      </c>
      <c r="G13" s="87">
        <v>28.260043838114484</v>
      </c>
      <c r="H13" s="87">
        <v>35.331365008268222</v>
      </c>
      <c r="I13" s="87">
        <v>-158.22683659281842</v>
      </c>
    </row>
    <row r="14" spans="2:9" ht="14.45" x14ac:dyDescent="0.3">
      <c r="B14" s="61"/>
      <c r="C14" s="82" t="s">
        <v>20</v>
      </c>
      <c r="D14" s="87">
        <v>7.6262202882801375</v>
      </c>
      <c r="E14" s="87">
        <v>10.465892349678484</v>
      </c>
      <c r="F14" s="87">
        <v>-27.038399781593398</v>
      </c>
      <c r="G14" s="87">
        <v>-66.379017844422833</v>
      </c>
      <c r="H14" s="87">
        <v>-88.363231227623601</v>
      </c>
      <c r="I14" s="87">
        <v>-85.523561746599626</v>
      </c>
    </row>
    <row r="15" spans="2:9" ht="14.45" x14ac:dyDescent="0.3">
      <c r="B15" s="61"/>
      <c r="C15" s="82" t="s">
        <v>19</v>
      </c>
      <c r="D15" s="87">
        <v>0</v>
      </c>
      <c r="E15" s="87">
        <v>0</v>
      </c>
      <c r="F15" s="87">
        <v>-9.6573604166921996</v>
      </c>
      <c r="G15" s="87">
        <v>-9.6574823773073604</v>
      </c>
      <c r="H15" s="87">
        <v>-9.6577398303322752</v>
      </c>
      <c r="I15" s="87">
        <v>-9.65808928171964</v>
      </c>
    </row>
    <row r="16" spans="2:9" ht="14.45" x14ac:dyDescent="0.3">
      <c r="B16" s="61"/>
      <c r="C16" s="82" t="s">
        <v>30</v>
      </c>
      <c r="D16" s="87">
        <v>0</v>
      </c>
      <c r="E16" s="87">
        <v>3.6845234860080041</v>
      </c>
      <c r="F16" s="87">
        <v>17.453446375800041</v>
      </c>
      <c r="G16" s="87">
        <v>17.453446375800013</v>
      </c>
      <c r="H16" s="87">
        <v>17.764043026373997</v>
      </c>
      <c r="I16" s="87">
        <v>23.182627837502991</v>
      </c>
    </row>
    <row r="17" spans="2:9" thickBot="1" x14ac:dyDescent="0.35">
      <c r="B17" s="90"/>
      <c r="C17" s="53" t="s">
        <v>15</v>
      </c>
      <c r="D17" s="87">
        <v>0</v>
      </c>
      <c r="E17" s="87">
        <v>-219.43185746577228</v>
      </c>
      <c r="F17" s="87">
        <v>-86.947280190120637</v>
      </c>
      <c r="G17" s="87">
        <v>-78.651294402721305</v>
      </c>
      <c r="H17" s="87">
        <v>50.332299597278961</v>
      </c>
      <c r="I17" s="87">
        <v>35.833190497278338</v>
      </c>
    </row>
    <row r="18" spans="2:9" ht="14.45" x14ac:dyDescent="0.3">
      <c r="B18" s="30" t="s">
        <v>32</v>
      </c>
      <c r="C18" s="82" t="s">
        <v>16</v>
      </c>
      <c r="D18" s="140">
        <v>-5.8154218271795344E-3</v>
      </c>
      <c r="E18" s="140">
        <v>1.4073505685601617E-2</v>
      </c>
      <c r="F18" s="140">
        <v>0</v>
      </c>
      <c r="G18" s="140">
        <v>2.6506211170925553E-2</v>
      </c>
      <c r="H18" s="140">
        <v>3.8145990851504052E-2</v>
      </c>
      <c r="I18" s="140">
        <v>3.441702302451688E-2</v>
      </c>
    </row>
    <row r="19" spans="2:9" ht="14.45" x14ac:dyDescent="0.3">
      <c r="B19" s="61"/>
      <c r="C19" s="82" t="s">
        <v>11</v>
      </c>
      <c r="D19" s="87">
        <v>0.29064371802280675</v>
      </c>
      <c r="E19" s="87">
        <v>-1.5757858773904729</v>
      </c>
      <c r="F19" s="87">
        <v>-33.549371989259129</v>
      </c>
      <c r="G19" s="87">
        <v>-33.951904215473057</v>
      </c>
      <c r="H19" s="87">
        <v>-35.186787306527762</v>
      </c>
      <c r="I19" s="87">
        <v>-35.702382777293316</v>
      </c>
    </row>
    <row r="20" spans="2:9" ht="14.45" x14ac:dyDescent="0.3">
      <c r="B20" s="61"/>
      <c r="C20" s="82" t="s">
        <v>9</v>
      </c>
      <c r="D20" s="87">
        <v>-7.9164322480174292</v>
      </c>
      <c r="E20" s="87">
        <v>-7.5673723758661708</v>
      </c>
      <c r="F20" s="87">
        <v>-3.4777437786406722</v>
      </c>
      <c r="G20" s="87">
        <v>-7.1637459188758612</v>
      </c>
      <c r="H20" s="87">
        <v>-11.632612794844874</v>
      </c>
      <c r="I20" s="87">
        <v>-16.751147831358367</v>
      </c>
    </row>
    <row r="21" spans="2:9" ht="14.45" x14ac:dyDescent="0.3">
      <c r="B21" s="61"/>
      <c r="C21" s="82" t="s">
        <v>10</v>
      </c>
      <c r="D21" s="87">
        <v>0.17406946106019205</v>
      </c>
      <c r="E21" s="87">
        <v>-0.67710555315790089</v>
      </c>
      <c r="F21" s="87">
        <v>-0.17705658395627921</v>
      </c>
      <c r="G21" s="87">
        <v>-0.9380537403459499</v>
      </c>
      <c r="H21" s="87">
        <v>-0.84899787016112782</v>
      </c>
      <c r="I21" s="87">
        <v>-4.3499501669061615</v>
      </c>
    </row>
    <row r="22" spans="2:9" ht="14.45" x14ac:dyDescent="0.3">
      <c r="B22" s="61"/>
      <c r="C22" s="82" t="s">
        <v>14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</row>
    <row r="23" spans="2:9" x14ac:dyDescent="0.25">
      <c r="B23" s="61"/>
      <c r="C23" s="82" t="s">
        <v>13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</row>
    <row r="24" spans="2:9" x14ac:dyDescent="0.25">
      <c r="B24" s="61"/>
      <c r="C24" s="82" t="s">
        <v>12</v>
      </c>
      <c r="D24" s="87">
        <v>0</v>
      </c>
      <c r="E24" s="87">
        <v>0</v>
      </c>
      <c r="F24" s="87">
        <v>0</v>
      </c>
      <c r="G24" s="87">
        <v>0</v>
      </c>
      <c r="H24" s="87">
        <v>-2.7131836366051099E-4</v>
      </c>
      <c r="I24" s="87">
        <v>0</v>
      </c>
    </row>
    <row r="25" spans="2:9" x14ac:dyDescent="0.25">
      <c r="B25" s="61"/>
      <c r="C25" s="82" t="s">
        <v>20</v>
      </c>
      <c r="D25" s="87">
        <v>0</v>
      </c>
      <c r="E25" s="87">
        <v>0</v>
      </c>
      <c r="F25" s="87">
        <v>0</v>
      </c>
      <c r="G25" s="87">
        <v>0</v>
      </c>
      <c r="H25" s="87">
        <v>0</v>
      </c>
      <c r="I25" s="87">
        <v>1.4585380708721201</v>
      </c>
    </row>
    <row r="26" spans="2:9" x14ac:dyDescent="0.25">
      <c r="B26" s="61"/>
      <c r="C26" s="82" t="s">
        <v>19</v>
      </c>
      <c r="D26" s="87">
        <v>0</v>
      </c>
      <c r="E26" s="87">
        <v>0</v>
      </c>
      <c r="F26" s="87">
        <v>0</v>
      </c>
      <c r="G26" s="87">
        <v>-1.2231574497767284</v>
      </c>
      <c r="H26" s="87">
        <v>-2.4512469860444916</v>
      </c>
      <c r="I26" s="87">
        <v>0</v>
      </c>
    </row>
    <row r="27" spans="2:9" x14ac:dyDescent="0.25">
      <c r="B27" s="61"/>
      <c r="C27" s="82" t="s">
        <v>30</v>
      </c>
      <c r="D27" s="87">
        <v>0</v>
      </c>
      <c r="E27" s="87">
        <v>0</v>
      </c>
      <c r="F27" s="87">
        <v>0</v>
      </c>
      <c r="G27" s="87">
        <v>0</v>
      </c>
      <c r="H27" s="87">
        <v>0</v>
      </c>
      <c r="I27" s="87">
        <v>0</v>
      </c>
    </row>
    <row r="28" spans="2:9" ht="15.75" thickBot="1" x14ac:dyDescent="0.3">
      <c r="B28" s="90"/>
      <c r="C28" s="53" t="s">
        <v>15</v>
      </c>
      <c r="D28" s="118">
        <v>0</v>
      </c>
      <c r="E28" s="118">
        <v>-3.412740000000003</v>
      </c>
      <c r="F28" s="118">
        <v>-4.1382199999999898</v>
      </c>
      <c r="G28" s="118">
        <v>2.3133329874000168</v>
      </c>
      <c r="H28" s="118">
        <v>2.3133329874000026</v>
      </c>
      <c r="I28" s="118">
        <v>-12.18577611260001</v>
      </c>
    </row>
    <row r="29" spans="2:9" x14ac:dyDescent="0.25">
      <c r="B29" s="30" t="s">
        <v>34</v>
      </c>
      <c r="C29" s="82" t="s">
        <v>16</v>
      </c>
      <c r="D29" s="87">
        <v>4.2273779022803382E-3</v>
      </c>
      <c r="E29" s="87">
        <v>5.6326767090553176E-6</v>
      </c>
      <c r="F29" s="87">
        <v>0</v>
      </c>
      <c r="G29" s="87">
        <v>-9.9232353591158784E-3</v>
      </c>
      <c r="H29" s="87">
        <v>4.2188370513667195E-3</v>
      </c>
      <c r="I29" s="87">
        <v>4.2883117711944863E-3</v>
      </c>
    </row>
    <row r="30" spans="2:9" x14ac:dyDescent="0.25">
      <c r="B30" s="61"/>
      <c r="C30" s="82" t="s">
        <v>11</v>
      </c>
      <c r="D30" s="87">
        <v>-0.15687503185486662</v>
      </c>
      <c r="E30" s="87">
        <v>-0.90246734971275089</v>
      </c>
      <c r="F30" s="87">
        <v>-0.9461974302077607</v>
      </c>
      <c r="G30" s="87">
        <v>0.64594773754127033</v>
      </c>
      <c r="H30" s="87">
        <v>0.1857058682158268</v>
      </c>
      <c r="I30" s="87">
        <v>-0.58841570677277133</v>
      </c>
    </row>
    <row r="31" spans="2:9" x14ac:dyDescent="0.25">
      <c r="B31" s="61"/>
      <c r="C31" s="82" t="s">
        <v>9</v>
      </c>
      <c r="D31" s="87">
        <v>-3.5847581250180838</v>
      </c>
      <c r="E31" s="87">
        <v>-5.9661851405174957</v>
      </c>
      <c r="F31" s="87">
        <v>-26.320875445765523</v>
      </c>
      <c r="G31" s="87">
        <v>-34.386711719265691</v>
      </c>
      <c r="H31" s="87">
        <v>-43.774009479594042</v>
      </c>
      <c r="I31" s="87">
        <v>-81.737917079250394</v>
      </c>
    </row>
    <row r="32" spans="2:9" x14ac:dyDescent="0.25">
      <c r="B32" s="61"/>
      <c r="C32" s="82" t="s">
        <v>10</v>
      </c>
      <c r="D32" s="87">
        <v>-0.92910107435247369</v>
      </c>
      <c r="E32" s="87">
        <v>-0.4263996519481168</v>
      </c>
      <c r="F32" s="87">
        <v>-8.9086920249187074E-2</v>
      </c>
      <c r="G32" s="87">
        <v>-6.4944951832274E-2</v>
      </c>
      <c r="H32" s="87">
        <v>-5.1380776796733585E-2</v>
      </c>
      <c r="I32" s="87">
        <v>-6.6568072065251727E-2</v>
      </c>
    </row>
    <row r="33" spans="2:9" x14ac:dyDescent="0.25">
      <c r="B33" s="61"/>
      <c r="C33" s="82" t="s">
        <v>14</v>
      </c>
      <c r="D33" s="87">
        <v>0</v>
      </c>
      <c r="E33" s="87">
        <v>0</v>
      </c>
      <c r="F33" s="87">
        <v>0</v>
      </c>
      <c r="G33" s="87">
        <v>0</v>
      </c>
      <c r="H33" s="87">
        <v>0</v>
      </c>
      <c r="I33" s="87">
        <v>0</v>
      </c>
    </row>
    <row r="34" spans="2:9" x14ac:dyDescent="0.25">
      <c r="B34" s="61"/>
      <c r="C34" s="82" t="s">
        <v>13</v>
      </c>
      <c r="D34" s="87">
        <v>20.637399570826119</v>
      </c>
      <c r="E34" s="87">
        <v>20.548337098372031</v>
      </c>
      <c r="F34" s="87">
        <v>0</v>
      </c>
      <c r="G34" s="87">
        <v>0</v>
      </c>
      <c r="H34" s="87">
        <v>0</v>
      </c>
      <c r="I34" s="87">
        <v>0</v>
      </c>
    </row>
    <row r="35" spans="2:9" x14ac:dyDescent="0.25">
      <c r="B35" s="61"/>
      <c r="C35" s="82" t="s">
        <v>12</v>
      </c>
      <c r="D35" s="87">
        <v>-7.4009075897149614</v>
      </c>
      <c r="E35" s="87">
        <v>-20.762037861061572</v>
      </c>
      <c r="F35" s="87">
        <v>3.6005787837376042</v>
      </c>
      <c r="G35" s="87">
        <v>-0.55818857922328602</v>
      </c>
      <c r="H35" s="87">
        <v>-0.55818857922328602</v>
      </c>
      <c r="I35" s="87">
        <v>-3.4285189830032401E-15</v>
      </c>
    </row>
    <row r="36" spans="2:9" x14ac:dyDescent="0.25">
      <c r="B36" s="61"/>
      <c r="C36" s="82" t="s">
        <v>20</v>
      </c>
      <c r="D36" s="87">
        <v>-19.573227780810271</v>
      </c>
      <c r="E36" s="87">
        <v>-19.573227780810271</v>
      </c>
      <c r="F36" s="87">
        <v>0</v>
      </c>
      <c r="G36" s="87">
        <v>0</v>
      </c>
      <c r="H36" s="87">
        <v>0</v>
      </c>
      <c r="I36" s="87">
        <v>1.6879002385535387</v>
      </c>
    </row>
    <row r="37" spans="2:9" x14ac:dyDescent="0.25">
      <c r="B37" s="61"/>
      <c r="C37" s="82" t="s">
        <v>19</v>
      </c>
      <c r="D37" s="87">
        <v>0</v>
      </c>
      <c r="E37" s="87">
        <v>0</v>
      </c>
      <c r="F37" s="87">
        <v>-3.3289821828000008</v>
      </c>
      <c r="G37" s="87">
        <v>0</v>
      </c>
      <c r="H37" s="87">
        <v>0</v>
      </c>
      <c r="I37" s="87">
        <v>0</v>
      </c>
    </row>
    <row r="38" spans="2:9" x14ac:dyDescent="0.25">
      <c r="B38" s="61"/>
      <c r="C38" s="82" t="s">
        <v>30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  <c r="I38" s="87">
        <v>0</v>
      </c>
    </row>
    <row r="39" spans="2:9" ht="15.75" thickBot="1" x14ac:dyDescent="0.3">
      <c r="B39" s="90"/>
      <c r="C39" s="53" t="s">
        <v>15</v>
      </c>
      <c r="D39" s="87">
        <v>0</v>
      </c>
      <c r="E39" s="87">
        <v>-6.8254800000000131</v>
      </c>
      <c r="F39" s="87">
        <v>19.523560000000003</v>
      </c>
      <c r="G39" s="87">
        <v>19.523560000000003</v>
      </c>
      <c r="H39" s="87">
        <v>5.3044925000000234</v>
      </c>
      <c r="I39" s="87">
        <v>5.3044925000000234</v>
      </c>
    </row>
    <row r="40" spans="2:9" x14ac:dyDescent="0.25">
      <c r="B40" s="30" t="s">
        <v>33</v>
      </c>
      <c r="C40" s="82" t="s">
        <v>16</v>
      </c>
      <c r="D40" s="140">
        <v>1.318668050373617E-2</v>
      </c>
      <c r="E40" s="140">
        <v>-1.3576122583259576E-2</v>
      </c>
      <c r="F40" s="140">
        <v>-9.3598524303644126E-3</v>
      </c>
      <c r="G40" s="140">
        <v>-4.9836368183981961E-2</v>
      </c>
      <c r="H40" s="140">
        <v>0.20406249469063198</v>
      </c>
      <c r="I40" s="140">
        <v>0.23185890261511588</v>
      </c>
    </row>
    <row r="41" spans="2:9" x14ac:dyDescent="0.25">
      <c r="B41" s="61"/>
      <c r="C41" s="82" t="s">
        <v>11</v>
      </c>
      <c r="D41" s="87">
        <v>-10.551920052946571</v>
      </c>
      <c r="E41" s="87">
        <v>-71.862141925389096</v>
      </c>
      <c r="F41" s="87">
        <v>-175.59545724842337</v>
      </c>
      <c r="G41" s="87">
        <v>-376.22008898054082</v>
      </c>
      <c r="H41" s="87">
        <v>-704.60522944694867</v>
      </c>
      <c r="I41" s="87">
        <v>-1428.6420663416447</v>
      </c>
    </row>
    <row r="42" spans="2:9" x14ac:dyDescent="0.25">
      <c r="B42" s="61"/>
      <c r="C42" s="82" t="s">
        <v>9</v>
      </c>
      <c r="D42" s="87">
        <v>3.2721307183330168</v>
      </c>
      <c r="E42" s="87">
        <v>3.5804396237705873</v>
      </c>
      <c r="F42" s="87">
        <v>1.1487473454174051</v>
      </c>
      <c r="G42" s="87">
        <v>8.9277284505399734</v>
      </c>
      <c r="H42" s="87">
        <v>18.271452110935115</v>
      </c>
      <c r="I42" s="87">
        <v>30.160817178081231</v>
      </c>
    </row>
    <row r="43" spans="2:9" x14ac:dyDescent="0.25">
      <c r="B43" s="61"/>
      <c r="C43" s="82" t="s">
        <v>10</v>
      </c>
      <c r="D43" s="87">
        <v>0.19201356272313319</v>
      </c>
      <c r="E43" s="87">
        <v>2.3526574351733132</v>
      </c>
      <c r="F43" s="87">
        <v>5.9196445091730538</v>
      </c>
      <c r="G43" s="87">
        <v>3.737022120913764</v>
      </c>
      <c r="H43" s="87">
        <v>7.1982032198338857</v>
      </c>
      <c r="I43" s="87">
        <v>1.7123085845663581</v>
      </c>
    </row>
    <row r="44" spans="2:9" x14ac:dyDescent="0.25">
      <c r="B44" s="61"/>
      <c r="C44" s="82" t="s">
        <v>14</v>
      </c>
      <c r="D44" s="87">
        <v>0</v>
      </c>
      <c r="E44" s="87">
        <v>0</v>
      </c>
      <c r="F44" s="87">
        <v>0</v>
      </c>
      <c r="G44" s="87">
        <v>0</v>
      </c>
      <c r="H44" s="87">
        <v>0</v>
      </c>
      <c r="I44" s="87">
        <v>0</v>
      </c>
    </row>
    <row r="45" spans="2:9" x14ac:dyDescent="0.25">
      <c r="B45" s="61"/>
      <c r="C45" s="82" t="s">
        <v>13</v>
      </c>
      <c r="D45" s="87">
        <v>0</v>
      </c>
      <c r="E45" s="87">
        <v>0</v>
      </c>
      <c r="F45" s="87">
        <v>0</v>
      </c>
      <c r="G45" s="87">
        <v>0</v>
      </c>
      <c r="H45" s="87">
        <v>0</v>
      </c>
      <c r="I45" s="87">
        <v>0</v>
      </c>
    </row>
    <row r="46" spans="2:9" x14ac:dyDescent="0.25">
      <c r="B46" s="61"/>
      <c r="C46" s="82" t="s">
        <v>12</v>
      </c>
      <c r="D46" s="87">
        <v>4.4099764739939928E-3</v>
      </c>
      <c r="E46" s="87">
        <v>0</v>
      </c>
      <c r="F46" s="87">
        <v>-4.8156404469921199E-3</v>
      </c>
      <c r="G46" s="87">
        <v>-4.5473404792630845E-3</v>
      </c>
      <c r="H46" s="87">
        <v>9.3672003445703922E-3</v>
      </c>
      <c r="I46" s="87">
        <v>1.7630334855965657E-2</v>
      </c>
    </row>
    <row r="47" spans="2:9" x14ac:dyDescent="0.25">
      <c r="B47" s="61"/>
      <c r="C47" s="82" t="s">
        <v>20</v>
      </c>
      <c r="D47" s="87">
        <v>0</v>
      </c>
      <c r="E47" s="87">
        <v>-0.31039822858800292</v>
      </c>
      <c r="F47" s="87">
        <v>-0.31039822858799937</v>
      </c>
      <c r="G47" s="87">
        <v>0</v>
      </c>
      <c r="H47" s="87">
        <v>0</v>
      </c>
      <c r="I47" s="87">
        <v>0</v>
      </c>
    </row>
    <row r="48" spans="2:9" x14ac:dyDescent="0.25">
      <c r="B48" s="61"/>
      <c r="C48" s="82" t="s">
        <v>19</v>
      </c>
      <c r="D48" s="87">
        <v>0</v>
      </c>
      <c r="E48" s="87">
        <v>0</v>
      </c>
      <c r="F48" s="87">
        <v>1.7485072039556826</v>
      </c>
      <c r="G48" s="87">
        <v>-0.92207628046830337</v>
      </c>
      <c r="H48" s="87">
        <v>-0.92207628046830337</v>
      </c>
      <c r="I48" s="87">
        <v>1.6672691273251701</v>
      </c>
    </row>
    <row r="49" spans="2:9" x14ac:dyDescent="0.25">
      <c r="B49" s="61"/>
      <c r="C49" s="82" t="s">
        <v>30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</row>
    <row r="50" spans="2:9" ht="15.75" thickBot="1" x14ac:dyDescent="0.3">
      <c r="B50" s="90"/>
      <c r="C50" s="53" t="s">
        <v>15</v>
      </c>
      <c r="D50" s="118">
        <v>0</v>
      </c>
      <c r="E50" s="118">
        <v>-89.697197431998973</v>
      </c>
      <c r="F50" s="118">
        <v>-8.3592893912402815</v>
      </c>
      <c r="G50" s="118">
        <v>-8.3592893912401678</v>
      </c>
      <c r="H50" s="118">
        <v>24.303479258760035</v>
      </c>
      <c r="I50" s="118">
        <v>24.303479258760035</v>
      </c>
    </row>
    <row r="51" spans="2:9" x14ac:dyDescent="0.25">
      <c r="B51" s="30" t="s">
        <v>104</v>
      </c>
      <c r="C51" s="82" t="s">
        <v>16</v>
      </c>
      <c r="D51" s="87">
        <v>0</v>
      </c>
      <c r="E51" s="87">
        <v>0</v>
      </c>
      <c r="F51" s="87">
        <v>-2.9713800757740216E-2</v>
      </c>
      <c r="G51" s="87">
        <v>-2.9713800757740216E-2</v>
      </c>
      <c r="H51" s="87">
        <v>0</v>
      </c>
      <c r="I51" s="87">
        <v>0</v>
      </c>
    </row>
    <row r="52" spans="2:9" x14ac:dyDescent="0.25">
      <c r="B52" s="61"/>
      <c r="C52" s="82" t="s">
        <v>11</v>
      </c>
      <c r="D52" s="87">
        <v>-19.800143878515883</v>
      </c>
      <c r="E52" s="87">
        <v>-7.7143617058072778</v>
      </c>
      <c r="F52" s="87">
        <v>-581.8783918272502</v>
      </c>
      <c r="G52" s="87">
        <v>-708.64551199561174</v>
      </c>
      <c r="H52" s="87">
        <v>-833.66042739487966</v>
      </c>
      <c r="I52" s="87">
        <v>-1900.690602835487</v>
      </c>
    </row>
    <row r="53" spans="2:9" x14ac:dyDescent="0.25">
      <c r="B53" s="61"/>
      <c r="C53" s="82" t="s">
        <v>9</v>
      </c>
      <c r="D53" s="87">
        <v>-4.9730661169035102</v>
      </c>
      <c r="E53" s="87">
        <v>-3.28885804231777</v>
      </c>
      <c r="F53" s="87">
        <v>12.007424928529758</v>
      </c>
      <c r="G53" s="87">
        <v>10.896304796902314</v>
      </c>
      <c r="H53" s="87">
        <v>30.272587596249878</v>
      </c>
      <c r="I53" s="87">
        <v>243.81397083397349</v>
      </c>
    </row>
    <row r="54" spans="2:9" x14ac:dyDescent="0.25">
      <c r="B54" s="61"/>
      <c r="C54" s="82" t="s">
        <v>10</v>
      </c>
      <c r="D54" s="87">
        <v>-2.4052728314542264</v>
      </c>
      <c r="E54" s="87">
        <v>-9.3347062104131169</v>
      </c>
      <c r="F54" s="87">
        <v>-3.0716983163389955</v>
      </c>
      <c r="G54" s="87">
        <v>-3.2805173768325631</v>
      </c>
      <c r="H54" s="87">
        <v>6.4115888909711316</v>
      </c>
      <c r="I54" s="87">
        <v>-17.180633085205386</v>
      </c>
    </row>
    <row r="55" spans="2:9" x14ac:dyDescent="0.25">
      <c r="B55" s="61"/>
      <c r="C55" s="82" t="s">
        <v>14</v>
      </c>
      <c r="D55" s="87">
        <v>0</v>
      </c>
      <c r="E55" s="87">
        <v>0</v>
      </c>
      <c r="F55" s="87">
        <v>0</v>
      </c>
      <c r="G55" s="87">
        <v>0</v>
      </c>
      <c r="H55" s="87">
        <v>0</v>
      </c>
      <c r="I55" s="87">
        <v>0</v>
      </c>
    </row>
    <row r="56" spans="2:9" x14ac:dyDescent="0.25">
      <c r="B56" s="61"/>
      <c r="C56" s="82" t="s">
        <v>13</v>
      </c>
      <c r="D56" s="87">
        <v>-28.284933686894874</v>
      </c>
      <c r="E56" s="87">
        <v>-28.193088004958554</v>
      </c>
      <c r="F56" s="87">
        <v>0</v>
      </c>
      <c r="G56" s="87">
        <v>0</v>
      </c>
      <c r="H56" s="87">
        <v>0</v>
      </c>
      <c r="I56" s="87">
        <v>0</v>
      </c>
    </row>
    <row r="57" spans="2:9" x14ac:dyDescent="0.25">
      <c r="B57" s="61"/>
      <c r="C57" s="82" t="s">
        <v>12</v>
      </c>
      <c r="D57" s="87">
        <v>0</v>
      </c>
      <c r="E57" s="87">
        <v>53.665004923712033</v>
      </c>
      <c r="F57" s="87">
        <v>60.817574431219299</v>
      </c>
      <c r="G57" s="87">
        <v>69.538535823074866</v>
      </c>
      <c r="H57" s="87">
        <v>78.025257446057097</v>
      </c>
      <c r="I57" s="87">
        <v>-6.9048585531281077</v>
      </c>
    </row>
    <row r="58" spans="2:9" x14ac:dyDescent="0.25">
      <c r="B58" s="61"/>
      <c r="C58" s="82" t="s">
        <v>20</v>
      </c>
      <c r="D58" s="87">
        <v>27.199448069090408</v>
      </c>
      <c r="E58" s="87">
        <v>30.495376708507081</v>
      </c>
      <c r="F58" s="87">
        <v>-26.829103795475191</v>
      </c>
      <c r="G58" s="87">
        <v>-65.919574518210766</v>
      </c>
      <c r="H58" s="87">
        <v>-115.3789226016562</v>
      </c>
      <c r="I58" s="87">
        <v>-118.33392920913678</v>
      </c>
    </row>
    <row r="59" spans="2:9" x14ac:dyDescent="0.25">
      <c r="B59" s="61"/>
      <c r="C59" s="82" t="s">
        <v>19</v>
      </c>
      <c r="D59" s="87">
        <v>0</v>
      </c>
      <c r="E59" s="87">
        <v>0</v>
      </c>
      <c r="F59" s="87">
        <v>-0.96792197386565704</v>
      </c>
      <c r="G59" s="87">
        <v>-3.7335894737136641</v>
      </c>
      <c r="H59" s="87">
        <v>-5.1244378641855803</v>
      </c>
      <c r="I59" s="87">
        <v>-5.5880539943428857</v>
      </c>
    </row>
    <row r="60" spans="2:9" x14ac:dyDescent="0.25">
      <c r="B60" s="61"/>
      <c r="C60" s="82" t="s">
        <v>30</v>
      </c>
      <c r="D60" s="87">
        <v>0</v>
      </c>
      <c r="E60" s="87">
        <v>0.4969546060079999</v>
      </c>
      <c r="F60" s="87">
        <v>0.73055429657700444</v>
      </c>
      <c r="G60" s="87">
        <v>0.73055429657699023</v>
      </c>
      <c r="H60" s="87">
        <v>1.041150947151003</v>
      </c>
      <c r="I60" s="87">
        <v>6.4597357582800043</v>
      </c>
    </row>
    <row r="61" spans="2:9" ht="15.75" thickBot="1" x14ac:dyDescent="0.3">
      <c r="B61" s="90"/>
      <c r="C61" s="53" t="s">
        <v>15</v>
      </c>
      <c r="D61" s="87">
        <v>0</v>
      </c>
      <c r="E61" s="87">
        <v>-48.616919400356238</v>
      </c>
      <c r="F61" s="87">
        <v>-29.903704749900555</v>
      </c>
      <c r="G61" s="87">
        <v>-29.903704749900555</v>
      </c>
      <c r="H61" s="87">
        <v>-23.103704749900544</v>
      </c>
      <c r="I61" s="87">
        <v>-23.103704749900544</v>
      </c>
    </row>
    <row r="62" spans="2:9" x14ac:dyDescent="0.25">
      <c r="B62" s="30" t="s">
        <v>36</v>
      </c>
      <c r="C62" s="82" t="s">
        <v>16</v>
      </c>
      <c r="D62" s="140">
        <v>-6.5210518939129436E-4</v>
      </c>
      <c r="E62" s="140">
        <v>-6.5210518939129436E-4</v>
      </c>
      <c r="F62" s="140">
        <v>0</v>
      </c>
      <c r="G62" s="140">
        <v>0</v>
      </c>
      <c r="H62" s="140">
        <v>0</v>
      </c>
      <c r="I62" s="140">
        <v>0</v>
      </c>
    </row>
    <row r="63" spans="2:9" x14ac:dyDescent="0.25">
      <c r="B63" s="61"/>
      <c r="C63" s="82" t="s">
        <v>11</v>
      </c>
      <c r="D63" s="87">
        <v>-1.0336507963479562</v>
      </c>
      <c r="E63" s="87">
        <v>-1.2236743573448621</v>
      </c>
      <c r="F63" s="87">
        <v>-48.400004455617363</v>
      </c>
      <c r="G63" s="87">
        <v>-138.49978835769139</v>
      </c>
      <c r="H63" s="87">
        <v>-203.42399958122542</v>
      </c>
      <c r="I63" s="87">
        <v>-494.36801477333938</v>
      </c>
    </row>
    <row r="64" spans="2:9" x14ac:dyDescent="0.25">
      <c r="B64" s="61"/>
      <c r="C64" s="82" t="s">
        <v>9</v>
      </c>
      <c r="D64" s="87">
        <v>0</v>
      </c>
      <c r="E64" s="87">
        <v>-0.14782600999311057</v>
      </c>
      <c r="F64" s="87">
        <v>1.1355979413299337</v>
      </c>
      <c r="G64" s="87">
        <v>-3.5386180395092026</v>
      </c>
      <c r="H64" s="87">
        <v>-20.357214296011875</v>
      </c>
      <c r="I64" s="87">
        <v>99.292616878297451</v>
      </c>
    </row>
    <row r="65" spans="2:9" x14ac:dyDescent="0.25">
      <c r="B65" s="61"/>
      <c r="C65" s="82" t="s">
        <v>10</v>
      </c>
      <c r="D65" s="87">
        <v>-1.0584439246852213</v>
      </c>
      <c r="E65" s="87">
        <v>7.3156769450684322</v>
      </c>
      <c r="F65" s="87">
        <v>11.069272063900414</v>
      </c>
      <c r="G65" s="87">
        <v>8.384876314549075</v>
      </c>
      <c r="H65" s="87">
        <v>14.022038352786382</v>
      </c>
      <c r="I65" s="87">
        <v>-1.8188715432381031</v>
      </c>
    </row>
    <row r="66" spans="2:9" x14ac:dyDescent="0.25">
      <c r="B66" s="61"/>
      <c r="C66" s="82" t="s">
        <v>14</v>
      </c>
      <c r="D66" s="87">
        <v>0</v>
      </c>
      <c r="E66" s="87">
        <v>0</v>
      </c>
      <c r="F66" s="87">
        <v>0</v>
      </c>
      <c r="G66" s="87">
        <v>0</v>
      </c>
      <c r="H66" s="87">
        <v>0</v>
      </c>
      <c r="I66" s="87">
        <v>0</v>
      </c>
    </row>
    <row r="67" spans="2:9" x14ac:dyDescent="0.25">
      <c r="B67" s="61"/>
      <c r="C67" s="82" t="s">
        <v>13</v>
      </c>
      <c r="D67" s="87">
        <v>0</v>
      </c>
      <c r="E67" s="87">
        <v>0</v>
      </c>
      <c r="F67" s="87">
        <v>0</v>
      </c>
      <c r="G67" s="87">
        <v>0</v>
      </c>
      <c r="H67" s="87">
        <v>0</v>
      </c>
      <c r="I67" s="87">
        <v>0</v>
      </c>
    </row>
    <row r="68" spans="2:9" x14ac:dyDescent="0.25">
      <c r="B68" s="61"/>
      <c r="C68" s="82" t="s">
        <v>12</v>
      </c>
      <c r="D68" s="87">
        <v>0</v>
      </c>
      <c r="E68" s="87">
        <v>0</v>
      </c>
      <c r="F68" s="87">
        <v>0</v>
      </c>
      <c r="G68" s="87">
        <v>0</v>
      </c>
      <c r="H68" s="87">
        <v>0</v>
      </c>
      <c r="I68" s="87">
        <v>0</v>
      </c>
    </row>
    <row r="69" spans="2:9" x14ac:dyDescent="0.25">
      <c r="B69" s="61"/>
      <c r="C69" s="82" t="s">
        <v>20</v>
      </c>
      <c r="D69" s="87">
        <v>0</v>
      </c>
      <c r="E69" s="87">
        <v>-2.6569611446868695</v>
      </c>
      <c r="F69" s="87">
        <v>-2.9276520952168696</v>
      </c>
      <c r="G69" s="87">
        <v>-2.9276520952168696</v>
      </c>
      <c r="H69" s="87">
        <v>-2.9276520952168696</v>
      </c>
      <c r="I69" s="87">
        <v>-2.9276520952168696</v>
      </c>
    </row>
    <row r="70" spans="2:9" x14ac:dyDescent="0.25">
      <c r="B70" s="61"/>
      <c r="C70" s="82" t="s">
        <v>19</v>
      </c>
      <c r="D70" s="87">
        <v>0</v>
      </c>
      <c r="E70" s="87">
        <v>0</v>
      </c>
      <c r="F70" s="87">
        <v>-2.515364110427952</v>
      </c>
      <c r="G70" s="87">
        <v>-0.15165733164108985</v>
      </c>
      <c r="H70" s="87">
        <v>0</v>
      </c>
      <c r="I70" s="87">
        <v>0</v>
      </c>
    </row>
    <row r="71" spans="2:9" x14ac:dyDescent="0.25">
      <c r="B71" s="61"/>
      <c r="C71" s="82" t="s">
        <v>30</v>
      </c>
      <c r="D71" s="87">
        <v>0</v>
      </c>
      <c r="E71" s="87">
        <v>0</v>
      </c>
      <c r="F71" s="87">
        <v>0</v>
      </c>
      <c r="G71" s="87">
        <v>0</v>
      </c>
      <c r="H71" s="87">
        <v>0</v>
      </c>
      <c r="I71" s="87">
        <v>0</v>
      </c>
    </row>
    <row r="72" spans="2:9" ht="15.75" thickBot="1" x14ac:dyDescent="0.3">
      <c r="B72" s="90"/>
      <c r="C72" s="53" t="s">
        <v>15</v>
      </c>
      <c r="D72" s="118">
        <v>0</v>
      </c>
      <c r="E72" s="118">
        <v>-0.38889179999999968</v>
      </c>
      <c r="F72" s="118">
        <v>-0.38889179999999968</v>
      </c>
      <c r="G72" s="118">
        <v>-0.38889179999999968</v>
      </c>
      <c r="H72" s="118">
        <v>3.2611081999999993</v>
      </c>
      <c r="I72" s="118">
        <v>3.2611081999999993</v>
      </c>
    </row>
    <row r="73" spans="2:9" x14ac:dyDescent="0.25">
      <c r="B73" s="30" t="s">
        <v>37</v>
      </c>
      <c r="C73" s="82" t="s">
        <v>16</v>
      </c>
      <c r="D73" s="87">
        <v>-2.1229364502686199E-3</v>
      </c>
      <c r="E73" s="87">
        <v>0</v>
      </c>
      <c r="F73" s="87">
        <v>-8.7708823030219207E-5</v>
      </c>
      <c r="G73" s="87">
        <v>0</v>
      </c>
      <c r="H73" s="87">
        <v>-4.2196773624842976E-3</v>
      </c>
      <c r="I73" s="87">
        <v>1.1688230805964039E-3</v>
      </c>
    </row>
    <row r="74" spans="2:9" x14ac:dyDescent="0.25">
      <c r="B74" s="61"/>
      <c r="C74" s="82" t="s">
        <v>11</v>
      </c>
      <c r="D74" s="87">
        <v>-4.8018348019127188</v>
      </c>
      <c r="E74" s="87">
        <v>4.4627174687389015</v>
      </c>
      <c r="F74" s="87">
        <v>-266.37067367384043</v>
      </c>
      <c r="G74" s="87">
        <v>-343.10885373458791</v>
      </c>
      <c r="H74" s="87">
        <v>-298.35482373577543</v>
      </c>
      <c r="I74" s="87">
        <v>-369.98357192137746</v>
      </c>
    </row>
    <row r="75" spans="2:9" x14ac:dyDescent="0.25">
      <c r="B75" s="61"/>
      <c r="C75" s="82" t="s">
        <v>9</v>
      </c>
      <c r="D75" s="87">
        <v>12.839553940132021</v>
      </c>
      <c r="E75" s="87">
        <v>23.443685699133596</v>
      </c>
      <c r="F75" s="87">
        <v>23.507389814941007</v>
      </c>
      <c r="G75" s="87">
        <v>29.740809747980677</v>
      </c>
      <c r="H75" s="87">
        <v>46.723219644865878</v>
      </c>
      <c r="I75" s="87">
        <v>27.513737196129398</v>
      </c>
    </row>
    <row r="76" spans="2:9" x14ac:dyDescent="0.25">
      <c r="B76" s="61"/>
      <c r="C76" s="82" t="s">
        <v>10</v>
      </c>
      <c r="D76" s="87">
        <v>-0.56754155800959438</v>
      </c>
      <c r="E76" s="87">
        <v>1.5498759701224287</v>
      </c>
      <c r="F76" s="87">
        <v>6.7702741705930549</v>
      </c>
      <c r="G76" s="87">
        <v>7.0981497354801633</v>
      </c>
      <c r="H76" s="87">
        <v>9.392447238703042</v>
      </c>
      <c r="I76" s="87">
        <v>3.3411386548371667</v>
      </c>
    </row>
    <row r="77" spans="2:9" x14ac:dyDescent="0.25">
      <c r="B77" s="61"/>
      <c r="C77" s="82" t="s">
        <v>14</v>
      </c>
      <c r="D77" s="87">
        <v>0</v>
      </c>
      <c r="E77" s="87">
        <v>0</v>
      </c>
      <c r="F77" s="87">
        <v>0</v>
      </c>
      <c r="G77" s="87">
        <v>0</v>
      </c>
      <c r="H77" s="87">
        <v>0</v>
      </c>
      <c r="I77" s="87">
        <v>0</v>
      </c>
    </row>
    <row r="78" spans="2:9" x14ac:dyDescent="0.25">
      <c r="B78" s="61"/>
      <c r="C78" s="82" t="s">
        <v>13</v>
      </c>
      <c r="D78" s="87">
        <v>0</v>
      </c>
      <c r="E78" s="87">
        <v>0</v>
      </c>
      <c r="F78" s="87">
        <v>0</v>
      </c>
      <c r="G78" s="87">
        <v>0</v>
      </c>
      <c r="H78" s="87">
        <v>0</v>
      </c>
      <c r="I78" s="87">
        <v>0</v>
      </c>
    </row>
    <row r="79" spans="2:9" x14ac:dyDescent="0.25">
      <c r="B79" s="61"/>
      <c r="C79" s="82" t="s">
        <v>12</v>
      </c>
      <c r="D79" s="87">
        <v>-1.3772834661949673E-2</v>
      </c>
      <c r="E79" s="87">
        <v>16.917769118384982</v>
      </c>
      <c r="F79" s="87">
        <v>16.917769118384982</v>
      </c>
      <c r="G79" s="87">
        <v>16.917769118384982</v>
      </c>
      <c r="H79" s="87">
        <v>16.874600198816978</v>
      </c>
      <c r="I79" s="87">
        <v>-10.933459713591763</v>
      </c>
    </row>
    <row r="80" spans="2:9" x14ac:dyDescent="0.25">
      <c r="B80" s="61"/>
      <c r="C80" s="82" t="s">
        <v>20</v>
      </c>
      <c r="D80" s="87">
        <v>0</v>
      </c>
      <c r="E80" s="87">
        <v>-3.0204887780236724</v>
      </c>
      <c r="F80" s="87">
        <v>-3.2512007573984647</v>
      </c>
      <c r="G80" s="87">
        <v>-3.2553652335604397</v>
      </c>
      <c r="H80" s="87">
        <v>-3.2628612906520402</v>
      </c>
      <c r="I80" s="87">
        <v>-2.28288014578294</v>
      </c>
    </row>
    <row r="81" spans="2:9" x14ac:dyDescent="0.25">
      <c r="B81" s="61"/>
      <c r="C81" s="82" t="s">
        <v>19</v>
      </c>
      <c r="D81" s="87">
        <v>0</v>
      </c>
      <c r="E81" s="87">
        <v>0</v>
      </c>
      <c r="F81" s="87">
        <v>0</v>
      </c>
      <c r="G81" s="87">
        <v>1.7951732460810881</v>
      </c>
      <c r="H81" s="87">
        <v>0</v>
      </c>
      <c r="I81" s="87">
        <v>0.7398129736552832</v>
      </c>
    </row>
    <row r="82" spans="2:9" x14ac:dyDescent="0.25">
      <c r="B82" s="61"/>
      <c r="C82" s="82" t="s">
        <v>30</v>
      </c>
      <c r="D82" s="87">
        <v>0</v>
      </c>
      <c r="E82" s="87">
        <v>0</v>
      </c>
      <c r="F82" s="87">
        <v>0</v>
      </c>
      <c r="G82" s="87">
        <v>0</v>
      </c>
      <c r="H82" s="87">
        <v>0</v>
      </c>
      <c r="I82" s="87">
        <v>0</v>
      </c>
    </row>
    <row r="83" spans="2:9" ht="15.75" thickBot="1" x14ac:dyDescent="0.3">
      <c r="B83" s="90"/>
      <c r="C83" s="53" t="s">
        <v>15</v>
      </c>
      <c r="D83" s="87">
        <v>0</v>
      </c>
      <c r="E83" s="87">
        <v>0</v>
      </c>
      <c r="F83" s="87">
        <v>0</v>
      </c>
      <c r="G83" s="87">
        <v>0</v>
      </c>
      <c r="H83" s="87">
        <v>0.5</v>
      </c>
      <c r="I83" s="87">
        <v>0.5</v>
      </c>
    </row>
    <row r="84" spans="2:9" x14ac:dyDescent="0.25">
      <c r="B84" s="30" t="s">
        <v>38</v>
      </c>
      <c r="C84" s="82" t="s">
        <v>16</v>
      </c>
      <c r="D84" s="140">
        <v>0</v>
      </c>
      <c r="E84" s="140">
        <v>0</v>
      </c>
      <c r="F84" s="140">
        <v>-6.8538280576402322E-4</v>
      </c>
      <c r="G84" s="140">
        <v>0</v>
      </c>
      <c r="H84" s="140">
        <v>1.7288029531778992E-3</v>
      </c>
      <c r="I84" s="140">
        <v>7.2582142819199724E-4</v>
      </c>
    </row>
    <row r="85" spans="2:9" x14ac:dyDescent="0.25">
      <c r="B85" s="61"/>
      <c r="C85" s="82" t="s">
        <v>11</v>
      </c>
      <c r="D85" s="87">
        <v>-1.3729182469992338</v>
      </c>
      <c r="E85" s="87">
        <v>-76.144406435555879</v>
      </c>
      <c r="F85" s="87">
        <v>-201.77905752968553</v>
      </c>
      <c r="G85" s="87">
        <v>-260.47944700113271</v>
      </c>
      <c r="H85" s="87">
        <v>-429.45668083475937</v>
      </c>
      <c r="I85" s="87">
        <v>-777.59332118978045</v>
      </c>
    </row>
    <row r="86" spans="2:9" x14ac:dyDescent="0.25">
      <c r="B86" s="61"/>
      <c r="C86" s="82" t="s">
        <v>9</v>
      </c>
      <c r="D86" s="87">
        <v>0.13488022944961031</v>
      </c>
      <c r="E86" s="87">
        <v>0</v>
      </c>
      <c r="F86" s="87">
        <v>0.33156616136892225</v>
      </c>
      <c r="G86" s="87">
        <v>0</v>
      </c>
      <c r="H86" s="87">
        <v>-1.8976180898813766</v>
      </c>
      <c r="I86" s="87">
        <v>-0.71230714376745397</v>
      </c>
    </row>
    <row r="87" spans="2:9" x14ac:dyDescent="0.25">
      <c r="B87" s="61"/>
      <c r="C87" s="82" t="s">
        <v>10</v>
      </c>
      <c r="D87" s="87">
        <v>-0.57008837056529416</v>
      </c>
      <c r="E87" s="87">
        <v>0.54702531618509198</v>
      </c>
      <c r="F87" s="87">
        <v>8.5223247714665717E-2</v>
      </c>
      <c r="G87" s="87">
        <v>0.68269491846668728</v>
      </c>
      <c r="H87" s="87">
        <v>5.6206265241442921</v>
      </c>
      <c r="I87" s="87">
        <v>2.9153395287496267</v>
      </c>
    </row>
    <row r="88" spans="2:9" x14ac:dyDescent="0.25">
      <c r="B88" s="61"/>
      <c r="C88" s="82" t="s">
        <v>14</v>
      </c>
      <c r="D88" s="87">
        <v>0</v>
      </c>
      <c r="E88" s="87">
        <v>0</v>
      </c>
      <c r="F88" s="87">
        <v>0</v>
      </c>
      <c r="G88" s="87">
        <v>0</v>
      </c>
      <c r="H88" s="87">
        <v>0</v>
      </c>
      <c r="I88" s="87">
        <v>0</v>
      </c>
    </row>
    <row r="89" spans="2:9" x14ac:dyDescent="0.25">
      <c r="B89" s="61"/>
      <c r="C89" s="82" t="s">
        <v>13</v>
      </c>
      <c r="D89" s="87">
        <v>0</v>
      </c>
      <c r="E89" s="87">
        <v>0</v>
      </c>
      <c r="F89" s="87">
        <v>0</v>
      </c>
      <c r="G89" s="87">
        <v>0</v>
      </c>
      <c r="H89" s="87">
        <v>0</v>
      </c>
      <c r="I89" s="87">
        <v>0</v>
      </c>
    </row>
    <row r="90" spans="2:9" x14ac:dyDescent="0.25">
      <c r="B90" s="61"/>
      <c r="C90" s="82" t="s">
        <v>12</v>
      </c>
      <c r="D90" s="87">
        <v>0</v>
      </c>
      <c r="E90" s="87">
        <v>0</v>
      </c>
      <c r="F90" s="87">
        <v>0</v>
      </c>
      <c r="G90" s="87">
        <v>0</v>
      </c>
      <c r="H90" s="87">
        <v>2.348599374941962E-2</v>
      </c>
      <c r="I90" s="87">
        <v>1.7915566860652987E-2</v>
      </c>
    </row>
    <row r="91" spans="2:9" x14ac:dyDescent="0.25">
      <c r="B91" s="61"/>
      <c r="C91" s="82" t="s">
        <v>20</v>
      </c>
      <c r="D91" s="87">
        <v>0</v>
      </c>
      <c r="E91" s="87">
        <v>0</v>
      </c>
      <c r="F91" s="87">
        <v>0</v>
      </c>
      <c r="G91" s="87">
        <v>0</v>
      </c>
      <c r="H91" s="87">
        <v>0</v>
      </c>
      <c r="I91" s="87">
        <v>0</v>
      </c>
    </row>
    <row r="92" spans="2:9" x14ac:dyDescent="0.25">
      <c r="B92" s="61"/>
      <c r="C92" s="82" t="s">
        <v>19</v>
      </c>
      <c r="D92" s="87">
        <v>0</v>
      </c>
      <c r="E92" s="87">
        <v>0</v>
      </c>
      <c r="F92" s="87">
        <v>0</v>
      </c>
      <c r="G92" s="87">
        <v>0</v>
      </c>
      <c r="H92" s="87">
        <v>1.9671984545764492</v>
      </c>
      <c r="I92" s="87">
        <v>0</v>
      </c>
    </row>
    <row r="93" spans="2:9" x14ac:dyDescent="0.25">
      <c r="B93" s="61"/>
      <c r="C93" s="82" t="s">
        <v>30</v>
      </c>
      <c r="D93" s="87">
        <v>0</v>
      </c>
      <c r="E93" s="87">
        <v>0</v>
      </c>
      <c r="F93" s="87">
        <v>0</v>
      </c>
      <c r="G93" s="87">
        <v>0</v>
      </c>
      <c r="H93" s="87">
        <v>0</v>
      </c>
      <c r="I93" s="87">
        <v>0</v>
      </c>
    </row>
    <row r="94" spans="2:9" ht="15.75" thickBot="1" x14ac:dyDescent="0.3">
      <c r="B94" s="90"/>
      <c r="C94" s="53" t="s">
        <v>15</v>
      </c>
      <c r="D94" s="118">
        <v>0</v>
      </c>
      <c r="E94" s="118">
        <v>0</v>
      </c>
      <c r="F94" s="118">
        <v>0</v>
      </c>
      <c r="G94" s="118">
        <v>0</v>
      </c>
      <c r="H94" s="118">
        <v>0</v>
      </c>
      <c r="I94" s="118">
        <v>0</v>
      </c>
    </row>
    <row r="95" spans="2:9" x14ac:dyDescent="0.25">
      <c r="B95" s="30" t="s">
        <v>39</v>
      </c>
      <c r="C95" s="82" t="s">
        <v>16</v>
      </c>
      <c r="D95" s="87">
        <v>0</v>
      </c>
      <c r="E95" s="87">
        <v>0</v>
      </c>
      <c r="F95" s="87">
        <v>0</v>
      </c>
      <c r="G95" s="87">
        <v>0</v>
      </c>
      <c r="H95" s="87">
        <v>0</v>
      </c>
      <c r="I95" s="87">
        <v>0</v>
      </c>
    </row>
    <row r="96" spans="2:9" x14ac:dyDescent="0.25">
      <c r="B96" s="61"/>
      <c r="C96" s="82" t="s">
        <v>11</v>
      </c>
      <c r="D96" s="87">
        <v>-6.4952233783064912</v>
      </c>
      <c r="E96" s="87">
        <v>4.7905542688909009</v>
      </c>
      <c r="F96" s="87">
        <v>-340.03819610347318</v>
      </c>
      <c r="G96" s="87">
        <v>-516.17556405108871</v>
      </c>
      <c r="H96" s="87">
        <v>-668.69149916926472</v>
      </c>
      <c r="I96" s="87">
        <v>-883.63684600146826</v>
      </c>
    </row>
    <row r="97" spans="2:9" x14ac:dyDescent="0.25">
      <c r="B97" s="61"/>
      <c r="C97" s="82" t="s">
        <v>9</v>
      </c>
      <c r="D97" s="87">
        <v>-0.10556526261598265</v>
      </c>
      <c r="E97" s="87">
        <v>-0.67396937871797036</v>
      </c>
      <c r="F97" s="87">
        <v>1.9746188647377494</v>
      </c>
      <c r="G97" s="87">
        <v>13.486397466976541</v>
      </c>
      <c r="H97" s="87">
        <v>-15.566198231446265</v>
      </c>
      <c r="I97" s="87">
        <v>-3.6563841054363593</v>
      </c>
    </row>
    <row r="98" spans="2:9" x14ac:dyDescent="0.25">
      <c r="B98" s="61"/>
      <c r="C98" s="82" t="s">
        <v>10</v>
      </c>
      <c r="D98" s="87">
        <v>-0.96940115920185121</v>
      </c>
      <c r="E98" s="87">
        <v>0.30534429827844178</v>
      </c>
      <c r="F98" s="87">
        <v>1.1044823850764374</v>
      </c>
      <c r="G98" s="87">
        <v>2.7061661935953794</v>
      </c>
      <c r="H98" s="87">
        <v>8.5259508147743759</v>
      </c>
      <c r="I98" s="87">
        <v>-0.33141804363279448</v>
      </c>
    </row>
    <row r="99" spans="2:9" x14ac:dyDescent="0.25">
      <c r="B99" s="61"/>
      <c r="C99" s="82" t="s">
        <v>14</v>
      </c>
      <c r="D99" s="87">
        <v>0</v>
      </c>
      <c r="E99" s="87">
        <v>0</v>
      </c>
      <c r="F99" s="87">
        <v>0</v>
      </c>
      <c r="G99" s="87">
        <v>0</v>
      </c>
      <c r="H99" s="87">
        <v>0</v>
      </c>
      <c r="I99" s="87">
        <v>0</v>
      </c>
    </row>
    <row r="100" spans="2:9" x14ac:dyDescent="0.25">
      <c r="B100" s="61"/>
      <c r="C100" s="82" t="s">
        <v>13</v>
      </c>
      <c r="D100" s="87">
        <v>0</v>
      </c>
      <c r="E100" s="87">
        <v>0</v>
      </c>
      <c r="F100" s="87">
        <v>0</v>
      </c>
      <c r="G100" s="87">
        <v>0</v>
      </c>
      <c r="H100" s="87">
        <v>0</v>
      </c>
      <c r="I100" s="87">
        <v>0</v>
      </c>
    </row>
    <row r="101" spans="2:9" x14ac:dyDescent="0.25">
      <c r="B101" s="61"/>
      <c r="C101" s="82" t="s">
        <v>12</v>
      </c>
      <c r="D101" s="87">
        <v>0</v>
      </c>
      <c r="E101" s="87">
        <v>3.2132957320059701</v>
      </c>
      <c r="F101" s="87">
        <v>3.2132957320059701</v>
      </c>
      <c r="G101" s="87">
        <v>3.2132957320059701</v>
      </c>
      <c r="H101" s="87">
        <v>3.2132957320059701</v>
      </c>
      <c r="I101" s="87">
        <v>3.2132957320059701</v>
      </c>
    </row>
    <row r="102" spans="2:9" x14ac:dyDescent="0.25">
      <c r="B102" s="61"/>
      <c r="C102" s="82" t="s">
        <v>20</v>
      </c>
      <c r="D102" s="87">
        <v>0</v>
      </c>
      <c r="E102" s="87">
        <v>0</v>
      </c>
      <c r="F102" s="87">
        <v>0</v>
      </c>
      <c r="G102" s="87">
        <v>0</v>
      </c>
      <c r="H102" s="87">
        <v>27.050146334191027</v>
      </c>
      <c r="I102" s="87">
        <v>27.050146334191027</v>
      </c>
    </row>
    <row r="103" spans="2:9" x14ac:dyDescent="0.25">
      <c r="B103" s="61"/>
      <c r="C103" s="82" t="s">
        <v>19</v>
      </c>
      <c r="D103" s="87">
        <v>0</v>
      </c>
      <c r="E103" s="87">
        <v>0</v>
      </c>
      <c r="F103" s="87">
        <v>0</v>
      </c>
      <c r="G103" s="87">
        <v>0</v>
      </c>
      <c r="H103" s="87">
        <v>6.509994806443629</v>
      </c>
      <c r="I103" s="87">
        <v>0</v>
      </c>
    </row>
    <row r="104" spans="2:9" x14ac:dyDescent="0.25">
      <c r="B104" s="61"/>
      <c r="C104" s="82" t="s">
        <v>30</v>
      </c>
      <c r="D104" s="87">
        <v>0</v>
      </c>
      <c r="E104" s="87">
        <v>3.1875688800000002</v>
      </c>
      <c r="F104" s="87">
        <v>11.069339760000002</v>
      </c>
      <c r="G104" s="87">
        <v>11.069339760000002</v>
      </c>
      <c r="H104" s="87">
        <v>11.069339760000002</v>
      </c>
      <c r="I104" s="87">
        <v>11.069339760000002</v>
      </c>
    </row>
    <row r="105" spans="2:9" ht="15.75" thickBot="1" x14ac:dyDescent="0.3">
      <c r="B105" s="90"/>
      <c r="C105" s="53" t="s">
        <v>15</v>
      </c>
      <c r="D105" s="87">
        <v>0</v>
      </c>
      <c r="E105" s="87">
        <v>-1.7063699999999988</v>
      </c>
      <c r="F105" s="87">
        <v>0.33088999999999835</v>
      </c>
      <c r="G105" s="87">
        <v>2.1753227999999982</v>
      </c>
      <c r="H105" s="87">
        <v>2.3253228000000021</v>
      </c>
      <c r="I105" s="87">
        <v>2.3253228000000021</v>
      </c>
    </row>
    <row r="106" spans="2:9" x14ac:dyDescent="0.25">
      <c r="B106" s="30" t="s">
        <v>106</v>
      </c>
      <c r="C106" s="82" t="s">
        <v>16</v>
      </c>
      <c r="D106" s="140">
        <v>7.600702026712014E-2</v>
      </c>
      <c r="E106" s="140">
        <v>0.25277760608982902</v>
      </c>
      <c r="F106" s="140">
        <v>0.23339254538547038</v>
      </c>
      <c r="G106" s="140">
        <v>0.1677037876562224</v>
      </c>
      <c r="H106" s="140">
        <v>0.18655079952880982</v>
      </c>
      <c r="I106" s="140">
        <v>1.1340959815498763E-2</v>
      </c>
    </row>
    <row r="107" spans="2:9" x14ac:dyDescent="0.25">
      <c r="B107" s="61"/>
      <c r="C107" s="82" t="s">
        <v>11</v>
      </c>
      <c r="D107" s="87">
        <v>-5.6366737542248302E-2</v>
      </c>
      <c r="E107" s="87">
        <v>36.751951232702368</v>
      </c>
      <c r="F107" s="87">
        <v>-72.249597598490027</v>
      </c>
      <c r="G107" s="87">
        <v>-146.49879052005736</v>
      </c>
      <c r="H107" s="87">
        <v>-146.03902379039391</v>
      </c>
      <c r="I107" s="87">
        <v>-159.63903280267596</v>
      </c>
    </row>
    <row r="108" spans="2:9" x14ac:dyDescent="0.25">
      <c r="B108" s="61"/>
      <c r="C108" s="82" t="s">
        <v>9</v>
      </c>
      <c r="D108" s="87">
        <v>17.978502829300965</v>
      </c>
      <c r="E108" s="87">
        <v>-27.124486619891286</v>
      </c>
      <c r="F108" s="87">
        <v>-14.89405232462309</v>
      </c>
      <c r="G108" s="87">
        <v>-22.397217070667921</v>
      </c>
      <c r="H108" s="87">
        <v>14.437466336010175</v>
      </c>
      <c r="I108" s="87">
        <v>-40.890486276383399</v>
      </c>
    </row>
    <row r="109" spans="2:9" x14ac:dyDescent="0.25">
      <c r="B109" s="61"/>
      <c r="C109" s="82" t="s">
        <v>10</v>
      </c>
      <c r="D109" s="87">
        <v>-8.2184701532750637</v>
      </c>
      <c r="E109" s="87">
        <v>-5.4422137528928829</v>
      </c>
      <c r="F109" s="87">
        <v>-1.4027373094989457</v>
      </c>
      <c r="G109" s="87">
        <v>-5.0610106787076461</v>
      </c>
      <c r="H109" s="87">
        <v>-14.038342959017541</v>
      </c>
      <c r="I109" s="87">
        <v>-21.563581104285618</v>
      </c>
    </row>
    <row r="110" spans="2:9" x14ac:dyDescent="0.25">
      <c r="B110" s="61"/>
      <c r="C110" s="82" t="s">
        <v>14</v>
      </c>
      <c r="D110" s="87">
        <v>0</v>
      </c>
      <c r="E110" s="87">
        <v>0</v>
      </c>
      <c r="F110" s="87">
        <v>0</v>
      </c>
      <c r="G110" s="87">
        <v>0</v>
      </c>
      <c r="H110" s="87">
        <v>0</v>
      </c>
      <c r="I110" s="87">
        <v>0</v>
      </c>
    </row>
    <row r="111" spans="2:9" x14ac:dyDescent="0.25">
      <c r="B111" s="61"/>
      <c r="C111" s="82" t="s">
        <v>13</v>
      </c>
      <c r="D111" s="87">
        <v>0</v>
      </c>
      <c r="E111" s="87">
        <v>0</v>
      </c>
      <c r="F111" s="87">
        <v>0</v>
      </c>
      <c r="G111" s="87">
        <v>0</v>
      </c>
      <c r="H111" s="87">
        <v>0</v>
      </c>
      <c r="I111" s="87">
        <v>0</v>
      </c>
    </row>
    <row r="112" spans="2:9" x14ac:dyDescent="0.25">
      <c r="B112" s="61"/>
      <c r="C112" s="82" t="s">
        <v>12</v>
      </c>
      <c r="D112" s="87">
        <v>-7.7724174266135151</v>
      </c>
      <c r="E112" s="87">
        <v>-51.925169839815645</v>
      </c>
      <c r="F112" s="87">
        <v>-59.106585210816796</v>
      </c>
      <c r="G112" s="87">
        <v>-67.209168578175024</v>
      </c>
      <c r="H112" s="87">
        <v>-68.002901353108953</v>
      </c>
      <c r="I112" s="87">
        <v>-69.522554252321086</v>
      </c>
    </row>
    <row r="113" spans="2:9" x14ac:dyDescent="0.25">
      <c r="B113" s="61"/>
      <c r="C113" s="82" t="s">
        <v>20</v>
      </c>
      <c r="D113" s="87">
        <v>0</v>
      </c>
      <c r="E113" s="87">
        <v>6.5227039063081413</v>
      </c>
      <c r="F113" s="87">
        <v>7.3520408790498095</v>
      </c>
      <c r="G113" s="87">
        <v>7.3520408790498095</v>
      </c>
      <c r="H113" s="87">
        <v>7.592841608984827</v>
      </c>
      <c r="I113" s="87">
        <v>8.3481029555538271</v>
      </c>
    </row>
    <row r="114" spans="2:9" x14ac:dyDescent="0.25">
      <c r="B114" s="61"/>
      <c r="C114" s="82" t="s">
        <v>19</v>
      </c>
      <c r="D114" s="87">
        <v>0</v>
      </c>
      <c r="E114" s="87">
        <v>0</v>
      </c>
      <c r="F114" s="87">
        <v>5.0638447156001121</v>
      </c>
      <c r="G114" s="87">
        <v>-8.3492921259922923</v>
      </c>
      <c r="H114" s="87">
        <v>-34.867462998857945</v>
      </c>
      <c r="I114" s="87">
        <v>-35.8544937293982</v>
      </c>
    </row>
    <row r="115" spans="2:9" x14ac:dyDescent="0.25">
      <c r="B115" s="61"/>
      <c r="C115" s="82" t="s">
        <v>30</v>
      </c>
      <c r="D115" s="87">
        <v>0</v>
      </c>
      <c r="E115" s="87">
        <v>0</v>
      </c>
      <c r="F115" s="87">
        <v>5.6535523192230102</v>
      </c>
      <c r="G115" s="87">
        <v>5.6535523192229959</v>
      </c>
      <c r="H115" s="87">
        <v>5.6535523192229959</v>
      </c>
      <c r="I115" s="87">
        <v>5.6535523192229959</v>
      </c>
    </row>
    <row r="116" spans="2:9" ht="15.75" thickBot="1" x14ac:dyDescent="0.3">
      <c r="B116" s="90"/>
      <c r="C116" s="53" t="s">
        <v>15</v>
      </c>
      <c r="D116" s="118">
        <v>0</v>
      </c>
      <c r="E116" s="118">
        <v>-29.058028383416683</v>
      </c>
      <c r="F116" s="118">
        <v>-24.285393798980294</v>
      </c>
      <c r="G116" s="118">
        <v>-24.285393798980294</v>
      </c>
      <c r="H116" s="118">
        <v>40.15449905101957</v>
      </c>
      <c r="I116" s="118">
        <v>40.15449905101957</v>
      </c>
    </row>
    <row r="117" spans="2:9" x14ac:dyDescent="0.25">
      <c r="B117" s="30" t="s">
        <v>105</v>
      </c>
      <c r="C117" s="82" t="s">
        <v>16</v>
      </c>
      <c r="D117" s="87">
        <v>-1.0286401765444708E-3</v>
      </c>
      <c r="E117" s="87">
        <v>0</v>
      </c>
      <c r="F117" s="87">
        <v>3.8994324193097896E-4</v>
      </c>
      <c r="G117" s="87">
        <v>1.1522274760658036E-3</v>
      </c>
      <c r="H117" s="87">
        <v>1.4461711132955912E-3</v>
      </c>
      <c r="I117" s="87">
        <v>-4.0724360610688848E-4</v>
      </c>
    </row>
    <row r="118" spans="2:9" x14ac:dyDescent="0.25">
      <c r="B118" s="61"/>
      <c r="C118" s="82" t="s">
        <v>11</v>
      </c>
      <c r="D118" s="87">
        <v>-2.6554113023789796</v>
      </c>
      <c r="E118" s="87">
        <v>-0.83683075798717255</v>
      </c>
      <c r="F118" s="87">
        <v>-240.72162580257122</v>
      </c>
      <c r="G118" s="87">
        <v>-319.46079426203596</v>
      </c>
      <c r="H118" s="87">
        <v>-363.46553764362397</v>
      </c>
      <c r="I118" s="87">
        <v>-439.94527505376891</v>
      </c>
    </row>
    <row r="119" spans="2:9" x14ac:dyDescent="0.25">
      <c r="B119" s="61"/>
      <c r="C119" s="82" t="s">
        <v>9</v>
      </c>
      <c r="D119" s="87">
        <v>0.20767042357863374</v>
      </c>
      <c r="E119" s="87">
        <v>15.275720276252287</v>
      </c>
      <c r="F119" s="87">
        <v>32.643377303789521</v>
      </c>
      <c r="G119" s="87">
        <v>33.725237242100775</v>
      </c>
      <c r="H119" s="87">
        <v>90.286592785757875</v>
      </c>
      <c r="I119" s="87">
        <v>28.705244800445939</v>
      </c>
    </row>
    <row r="120" spans="2:9" x14ac:dyDescent="0.25">
      <c r="B120" s="61"/>
      <c r="C120" s="82" t="s">
        <v>10</v>
      </c>
      <c r="D120" s="87">
        <v>0.29603356014928295</v>
      </c>
      <c r="E120" s="87">
        <v>0.47503423270549661</v>
      </c>
      <c r="F120" s="87">
        <v>1.750187357797131</v>
      </c>
      <c r="G120" s="87">
        <v>1.1865022712358666</v>
      </c>
      <c r="H120" s="87">
        <v>-0.19544809963477405</v>
      </c>
      <c r="I120" s="87">
        <v>-0.13698064744198746</v>
      </c>
    </row>
    <row r="121" spans="2:9" x14ac:dyDescent="0.25">
      <c r="B121" s="61"/>
      <c r="C121" s="82" t="s">
        <v>14</v>
      </c>
      <c r="D121" s="87">
        <v>0</v>
      </c>
      <c r="E121" s="87">
        <v>0</v>
      </c>
      <c r="F121" s="87">
        <v>0</v>
      </c>
      <c r="G121" s="87">
        <v>0</v>
      </c>
      <c r="H121" s="87">
        <v>0</v>
      </c>
      <c r="I121" s="87">
        <v>0</v>
      </c>
    </row>
    <row r="122" spans="2:9" x14ac:dyDescent="0.25">
      <c r="B122" s="61"/>
      <c r="C122" s="82" t="s">
        <v>13</v>
      </c>
      <c r="D122" s="87">
        <v>0</v>
      </c>
      <c r="E122" s="87">
        <v>0</v>
      </c>
      <c r="F122" s="87">
        <v>0</v>
      </c>
      <c r="G122" s="87">
        <v>0</v>
      </c>
      <c r="H122" s="87">
        <v>0</v>
      </c>
      <c r="I122" s="87">
        <v>0</v>
      </c>
    </row>
    <row r="123" spans="2:9" x14ac:dyDescent="0.25">
      <c r="B123" s="61"/>
      <c r="C123" s="82" t="s">
        <v>12</v>
      </c>
      <c r="D123" s="87">
        <v>0</v>
      </c>
      <c r="E123" s="87">
        <v>54.240094806501958</v>
      </c>
      <c r="F123" s="87">
        <v>55.045188235608293</v>
      </c>
      <c r="G123" s="87">
        <v>55.047021811208708</v>
      </c>
      <c r="H123" s="87">
        <v>55.04702181120868</v>
      </c>
      <c r="I123" s="87">
        <v>-23.551024396588559</v>
      </c>
    </row>
    <row r="124" spans="2:9" x14ac:dyDescent="0.25">
      <c r="B124" s="61"/>
      <c r="C124" s="82" t="s">
        <v>20</v>
      </c>
      <c r="D124" s="87">
        <v>0</v>
      </c>
      <c r="E124" s="87">
        <v>-1.7895387994808249</v>
      </c>
      <c r="F124" s="87">
        <v>-1.8705122504168248</v>
      </c>
      <c r="G124" s="87">
        <v>-2.53988134392816</v>
      </c>
      <c r="H124" s="87">
        <v>-2.4589078929921602</v>
      </c>
      <c r="I124" s="87">
        <v>-2.4926741308940787</v>
      </c>
    </row>
    <row r="125" spans="2:9" x14ac:dyDescent="0.25">
      <c r="B125" s="61"/>
      <c r="C125" s="82" t="s">
        <v>19</v>
      </c>
      <c r="D125" s="87">
        <v>0</v>
      </c>
      <c r="E125" s="87">
        <v>0</v>
      </c>
      <c r="F125" s="87">
        <v>0</v>
      </c>
      <c r="G125" s="87">
        <v>0</v>
      </c>
      <c r="H125" s="87">
        <v>0</v>
      </c>
      <c r="I125" s="87">
        <v>4.1674262585444737</v>
      </c>
    </row>
    <row r="126" spans="2:9" x14ac:dyDescent="0.25">
      <c r="B126" s="61"/>
      <c r="C126" s="82" t="s">
        <v>30</v>
      </c>
      <c r="D126" s="87">
        <v>0</v>
      </c>
      <c r="E126" s="87">
        <v>0</v>
      </c>
      <c r="F126" s="87">
        <v>0</v>
      </c>
      <c r="G126" s="87">
        <v>0</v>
      </c>
      <c r="H126" s="87">
        <v>0</v>
      </c>
      <c r="I126" s="87">
        <v>0</v>
      </c>
    </row>
    <row r="127" spans="2:9" ht="15.75" thickBot="1" x14ac:dyDescent="0.3">
      <c r="B127" s="90"/>
      <c r="C127" s="53" t="s">
        <v>15</v>
      </c>
      <c r="D127" s="87">
        <v>0</v>
      </c>
      <c r="E127" s="87">
        <v>0</v>
      </c>
      <c r="F127" s="87">
        <v>0</v>
      </c>
      <c r="G127" s="87">
        <v>0</v>
      </c>
      <c r="H127" s="87">
        <v>5.0000000000011369E-2</v>
      </c>
      <c r="I127" s="87">
        <v>5.0000000000011369E-2</v>
      </c>
    </row>
    <row r="128" spans="2:9" x14ac:dyDescent="0.25">
      <c r="B128" s="30" t="s">
        <v>31</v>
      </c>
      <c r="C128" s="82" t="s">
        <v>16</v>
      </c>
      <c r="D128" s="140">
        <v>0</v>
      </c>
      <c r="E128" s="140">
        <v>0</v>
      </c>
      <c r="F128" s="140">
        <v>0</v>
      </c>
      <c r="G128" s="140">
        <v>0</v>
      </c>
      <c r="H128" s="140">
        <v>0</v>
      </c>
      <c r="I128" s="140">
        <v>0</v>
      </c>
    </row>
    <row r="129" spans="2:9" x14ac:dyDescent="0.25">
      <c r="B129" s="61"/>
      <c r="C129" s="82" t="s">
        <v>11</v>
      </c>
      <c r="D129" s="87">
        <v>-2.7407539762876922</v>
      </c>
      <c r="E129" s="87">
        <v>-1.6218931622368018</v>
      </c>
      <c r="F129" s="87">
        <v>58.107307426551415</v>
      </c>
      <c r="G129" s="87">
        <v>66.805989987308749</v>
      </c>
      <c r="H129" s="87">
        <v>67.640276763904694</v>
      </c>
      <c r="I129" s="87">
        <v>41.212300662203234</v>
      </c>
    </row>
    <row r="130" spans="2:9" x14ac:dyDescent="0.25">
      <c r="B130" s="61"/>
      <c r="C130" s="82" t="s">
        <v>9</v>
      </c>
      <c r="D130" s="87">
        <v>-3.7231563309555895</v>
      </c>
      <c r="E130" s="87">
        <v>-0.47388379635788169</v>
      </c>
      <c r="F130" s="87">
        <v>1.5512700798940386</v>
      </c>
      <c r="G130" s="87">
        <v>-6.8224537350906758</v>
      </c>
      <c r="H130" s="87">
        <v>-5.4189162019832793</v>
      </c>
      <c r="I130" s="87">
        <v>-52.963898695956004</v>
      </c>
    </row>
    <row r="131" spans="2:9" x14ac:dyDescent="0.25">
      <c r="B131" s="61"/>
      <c r="C131" s="82" t="s">
        <v>10</v>
      </c>
      <c r="D131" s="87">
        <v>-0.6812075676093059</v>
      </c>
      <c r="E131" s="87">
        <v>2.4996370075274683</v>
      </c>
      <c r="F131" s="87">
        <v>2.2426506494164187</v>
      </c>
      <c r="G131" s="87">
        <v>-3.3255341315131943</v>
      </c>
      <c r="H131" s="87">
        <v>-13.481636250869826</v>
      </c>
      <c r="I131" s="87">
        <v>-1.1883843910310645</v>
      </c>
    </row>
    <row r="132" spans="2:9" x14ac:dyDescent="0.25">
      <c r="B132" s="61"/>
      <c r="C132" s="82" t="s">
        <v>14</v>
      </c>
      <c r="D132" s="87">
        <v>0</v>
      </c>
      <c r="E132" s="87">
        <v>0</v>
      </c>
      <c r="F132" s="87">
        <v>0</v>
      </c>
      <c r="G132" s="87">
        <v>0</v>
      </c>
      <c r="H132" s="87">
        <v>0</v>
      </c>
      <c r="I132" s="87">
        <v>0</v>
      </c>
    </row>
    <row r="133" spans="2:9" x14ac:dyDescent="0.25">
      <c r="B133" s="61"/>
      <c r="C133" s="82" t="s">
        <v>13</v>
      </c>
      <c r="D133" s="87">
        <v>0</v>
      </c>
      <c r="E133" s="87">
        <v>0</v>
      </c>
      <c r="F133" s="87">
        <v>0</v>
      </c>
      <c r="G133" s="87">
        <v>0</v>
      </c>
      <c r="H133" s="87">
        <v>0</v>
      </c>
      <c r="I133" s="87">
        <v>0</v>
      </c>
    </row>
    <row r="134" spans="2:9" x14ac:dyDescent="0.25">
      <c r="B134" s="61"/>
      <c r="C134" s="82" t="s">
        <v>12</v>
      </c>
      <c r="D134" s="87">
        <v>0</v>
      </c>
      <c r="E134" s="87">
        <v>-41.123755870358416</v>
      </c>
      <c r="F134" s="87">
        <v>-47.616221273364644</v>
      </c>
      <c r="G134" s="87">
        <v>-48.684674148682234</v>
      </c>
      <c r="H134" s="87">
        <v>-49.300302123218373</v>
      </c>
      <c r="I134" s="87">
        <v>-50.56378131091143</v>
      </c>
    </row>
    <row r="135" spans="2:9" x14ac:dyDescent="0.25">
      <c r="B135" s="61"/>
      <c r="C135" s="82" t="s">
        <v>20</v>
      </c>
      <c r="D135" s="87">
        <v>0</v>
      </c>
      <c r="E135" s="87">
        <v>-0.11071024227454984</v>
      </c>
      <c r="F135" s="87">
        <v>-0.11071024227454984</v>
      </c>
      <c r="G135" s="87">
        <v>-0.11071024227454984</v>
      </c>
      <c r="H135" s="87">
        <v>0</v>
      </c>
      <c r="I135" s="87">
        <v>0</v>
      </c>
    </row>
    <row r="136" spans="2:9" x14ac:dyDescent="0.25">
      <c r="B136" s="61"/>
      <c r="C136" s="82" t="s">
        <v>19</v>
      </c>
      <c r="D136" s="87">
        <v>0</v>
      </c>
      <c r="E136" s="87">
        <v>0</v>
      </c>
      <c r="F136" s="87">
        <v>0</v>
      </c>
      <c r="G136" s="87">
        <v>0</v>
      </c>
      <c r="H136" s="87">
        <v>0</v>
      </c>
      <c r="I136" s="87">
        <v>0</v>
      </c>
    </row>
    <row r="137" spans="2:9" x14ac:dyDescent="0.25">
      <c r="B137" s="61"/>
      <c r="C137" s="82" t="s">
        <v>30</v>
      </c>
      <c r="D137" s="87">
        <v>0</v>
      </c>
      <c r="E137" s="87">
        <v>0</v>
      </c>
      <c r="F137" s="87">
        <v>0</v>
      </c>
      <c r="G137" s="87">
        <v>0</v>
      </c>
      <c r="H137" s="87">
        <v>0</v>
      </c>
      <c r="I137" s="87">
        <v>0</v>
      </c>
    </row>
    <row r="138" spans="2:9" ht="15.75" thickBot="1" x14ac:dyDescent="0.3">
      <c r="B138" s="90"/>
      <c r="C138" s="53" t="s">
        <v>15</v>
      </c>
      <c r="D138" s="118">
        <v>0</v>
      </c>
      <c r="E138" s="118">
        <v>0</v>
      </c>
      <c r="F138" s="118">
        <v>0</v>
      </c>
      <c r="G138" s="118">
        <v>0</v>
      </c>
      <c r="H138" s="118">
        <v>0</v>
      </c>
      <c r="I138" s="118">
        <v>0</v>
      </c>
    </row>
    <row r="139" spans="2:9" x14ac:dyDescent="0.25">
      <c r="B139" s="30" t="s">
        <v>35</v>
      </c>
      <c r="C139" s="82" t="s">
        <v>16</v>
      </c>
      <c r="D139" s="87">
        <v>-7.9290123001859669E-2</v>
      </c>
      <c r="E139" s="87">
        <v>-1.9313999463257403E-2</v>
      </c>
      <c r="F139" s="87">
        <v>1.7952886769862175E-2</v>
      </c>
      <c r="G139" s="87">
        <v>8.8921457912185531E-3</v>
      </c>
      <c r="H139" s="87">
        <v>7.0645258095508368E-2</v>
      </c>
      <c r="I139" s="87">
        <v>-6.8569603227324194E-3</v>
      </c>
    </row>
    <row r="140" spans="2:9" x14ac:dyDescent="0.25">
      <c r="B140" s="61"/>
      <c r="C140" s="82" t="s">
        <v>11</v>
      </c>
      <c r="D140" s="87">
        <v>-0.67022001064981396</v>
      </c>
      <c r="E140" s="87">
        <v>0.46309091903503941</v>
      </c>
      <c r="F140" s="87">
        <v>-51.062439237326657</v>
      </c>
      <c r="G140" s="87">
        <v>-63.345198099130812</v>
      </c>
      <c r="H140" s="87">
        <v>-26.126883075099613</v>
      </c>
      <c r="I140" s="87">
        <v>-43.263540468692895</v>
      </c>
    </row>
    <row r="141" spans="2:9" x14ac:dyDescent="0.25">
      <c r="B141" s="61"/>
      <c r="C141" s="82" t="s">
        <v>9</v>
      </c>
      <c r="D141" s="87">
        <v>-1.7918279431972621</v>
      </c>
      <c r="E141" s="87">
        <v>0.95871522838280043</v>
      </c>
      <c r="F141" s="87">
        <v>4.9152669855774036</v>
      </c>
      <c r="G141" s="87">
        <v>5.635155073435385</v>
      </c>
      <c r="H141" s="87">
        <v>17.745469357685096</v>
      </c>
      <c r="I141" s="87">
        <v>0.27175338647080594</v>
      </c>
    </row>
    <row r="142" spans="2:9" x14ac:dyDescent="0.25">
      <c r="B142" s="61"/>
      <c r="C142" s="82" t="s">
        <v>10</v>
      </c>
      <c r="D142" s="87">
        <v>-0.20229804224769765</v>
      </c>
      <c r="E142" s="87">
        <v>-3.3155279194545955</v>
      </c>
      <c r="F142" s="87">
        <v>-3.51422647235173</v>
      </c>
      <c r="G142" s="87">
        <v>-3.4169080828598624</v>
      </c>
      <c r="H142" s="87">
        <v>-5.2514583327141793</v>
      </c>
      <c r="I142" s="87">
        <v>-7.4641610427412246</v>
      </c>
    </row>
    <row r="143" spans="2:9" x14ac:dyDescent="0.25">
      <c r="B143" s="61"/>
      <c r="C143" s="82" t="s">
        <v>14</v>
      </c>
      <c r="D143" s="87">
        <v>0</v>
      </c>
      <c r="E143" s="87">
        <v>0</v>
      </c>
      <c r="F143" s="87">
        <v>0</v>
      </c>
      <c r="G143" s="87">
        <v>0</v>
      </c>
      <c r="H143" s="87">
        <v>0</v>
      </c>
      <c r="I143" s="87">
        <v>0</v>
      </c>
    </row>
    <row r="144" spans="2:9" x14ac:dyDescent="0.25">
      <c r="B144" s="61"/>
      <c r="C144" s="82" t="s">
        <v>13</v>
      </c>
      <c r="D144" s="87">
        <v>0</v>
      </c>
      <c r="E144" s="87">
        <v>0</v>
      </c>
      <c r="F144" s="87">
        <v>0</v>
      </c>
      <c r="G144" s="87">
        <v>0</v>
      </c>
      <c r="H144" s="87">
        <v>0</v>
      </c>
      <c r="I144" s="87">
        <v>0</v>
      </c>
    </row>
    <row r="145" spans="2:9" x14ac:dyDescent="0.25">
      <c r="B145" s="61"/>
      <c r="C145" s="82" t="s">
        <v>12</v>
      </c>
      <c r="D145" s="87">
        <v>0</v>
      </c>
      <c r="E145" s="87">
        <v>0</v>
      </c>
      <c r="F145" s="87">
        <v>0</v>
      </c>
      <c r="G145" s="87">
        <v>0</v>
      </c>
      <c r="H145" s="87">
        <v>0</v>
      </c>
      <c r="I145" s="87">
        <v>0</v>
      </c>
    </row>
    <row r="146" spans="2:9" x14ac:dyDescent="0.25">
      <c r="B146" s="61"/>
      <c r="C146" s="82" t="s">
        <v>20</v>
      </c>
      <c r="D146" s="87">
        <v>0</v>
      </c>
      <c r="E146" s="87">
        <v>0.90913670872743113</v>
      </c>
      <c r="F146" s="87">
        <v>0.90913670872743069</v>
      </c>
      <c r="G146" s="87">
        <v>1.0221247097181276</v>
      </c>
      <c r="H146" s="87">
        <v>1.0221247097181276</v>
      </c>
      <c r="I146" s="87">
        <v>1.9688862352607828</v>
      </c>
    </row>
    <row r="147" spans="2:9" x14ac:dyDescent="0.25">
      <c r="B147" s="61"/>
      <c r="C147" s="82" t="s">
        <v>19</v>
      </c>
      <c r="D147" s="87">
        <v>0</v>
      </c>
      <c r="E147" s="87">
        <v>0</v>
      </c>
      <c r="F147" s="87">
        <v>-9.6574440691541383</v>
      </c>
      <c r="G147" s="87">
        <v>2.9271170382035336</v>
      </c>
      <c r="H147" s="87">
        <v>25.230291038203575</v>
      </c>
      <c r="I147" s="87">
        <v>25.209950082496363</v>
      </c>
    </row>
    <row r="148" spans="2:9" x14ac:dyDescent="0.25">
      <c r="B148" s="61"/>
      <c r="C148" s="82" t="s">
        <v>30</v>
      </c>
      <c r="D148" s="87">
        <v>0</v>
      </c>
      <c r="E148" s="87">
        <v>0</v>
      </c>
      <c r="F148" s="87">
        <v>0</v>
      </c>
      <c r="G148" s="87">
        <v>0</v>
      </c>
      <c r="H148" s="87">
        <v>0</v>
      </c>
      <c r="I148" s="87">
        <v>0</v>
      </c>
    </row>
    <row r="149" spans="2:9" ht="15.75" thickBot="1" x14ac:dyDescent="0.3">
      <c r="B149" s="90"/>
      <c r="C149" s="53" t="s">
        <v>15</v>
      </c>
      <c r="D149" s="118">
        <v>0</v>
      </c>
      <c r="E149" s="118">
        <v>-39.72623045000006</v>
      </c>
      <c r="F149" s="118">
        <v>-39.726230450000003</v>
      </c>
      <c r="G149" s="118">
        <v>-39.726230450000003</v>
      </c>
      <c r="H149" s="118">
        <v>-4.7762304499999573</v>
      </c>
      <c r="I149" s="118">
        <v>-4.7762304499999573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88"/>
  <sheetViews>
    <sheetView topLeftCell="A32" workbookViewId="0">
      <selection activeCell="D61" sqref="D61"/>
    </sheetView>
  </sheetViews>
  <sheetFormatPr defaultColWidth="9.140625" defaultRowHeight="15" x14ac:dyDescent="0.25"/>
  <cols>
    <col min="1" max="1" width="9.140625" style="82"/>
    <col min="2" max="2" width="29.42578125" style="82" bestFit="1" customWidth="1"/>
    <col min="3" max="3" width="26" style="82" bestFit="1" customWidth="1"/>
    <col min="4" max="12" width="10.5703125" style="82" bestFit="1" customWidth="1"/>
    <col min="13" max="15" width="9.140625" style="82"/>
    <col min="16" max="16" width="29.42578125" style="82" bestFit="1" customWidth="1"/>
    <col min="17" max="17" width="26" style="82" bestFit="1" customWidth="1"/>
    <col min="18" max="26" width="10.5703125" style="82" bestFit="1" customWidth="1"/>
    <col min="27" max="16384" width="9.140625" style="82"/>
  </cols>
  <sheetData>
    <row r="1" spans="2:26" x14ac:dyDescent="0.25">
      <c r="B1" s="119" t="s">
        <v>95</v>
      </c>
      <c r="P1" s="119" t="s">
        <v>103</v>
      </c>
    </row>
    <row r="2" spans="2:26" ht="15.75" thickBot="1" x14ac:dyDescent="0.3">
      <c r="B2" s="3"/>
      <c r="C2" s="4" t="s">
        <v>96</v>
      </c>
      <c r="D2" s="4">
        <v>2013</v>
      </c>
      <c r="E2" s="4">
        <v>2014</v>
      </c>
      <c r="F2" s="4">
        <v>2016</v>
      </c>
      <c r="G2" s="4">
        <v>2018</v>
      </c>
      <c r="H2" s="4">
        <v>2020</v>
      </c>
      <c r="I2" s="4">
        <v>2025</v>
      </c>
      <c r="J2" s="4">
        <v>2030</v>
      </c>
      <c r="K2" s="4">
        <v>2035</v>
      </c>
      <c r="L2" s="4">
        <v>2040</v>
      </c>
      <c r="P2" s="3"/>
      <c r="Q2" s="4"/>
      <c r="R2" s="4">
        <v>2013</v>
      </c>
      <c r="S2" s="4">
        <v>2014</v>
      </c>
      <c r="T2" s="4">
        <v>2016</v>
      </c>
      <c r="U2" s="4">
        <v>2018</v>
      </c>
      <c r="V2" s="4">
        <v>2020</v>
      </c>
      <c r="W2" s="4">
        <v>2025</v>
      </c>
      <c r="X2" s="4">
        <v>2030</v>
      </c>
      <c r="Y2" s="4">
        <v>2035</v>
      </c>
      <c r="Z2" s="4">
        <v>2040</v>
      </c>
    </row>
    <row r="3" spans="2:26" x14ac:dyDescent="0.25">
      <c r="B3" s="30" t="s">
        <v>72</v>
      </c>
      <c r="C3" s="82" t="s">
        <v>94</v>
      </c>
      <c r="D3" s="121">
        <f>INDEX('Market Prices'!$D$8:$P$8,MATCH('Data for Charts'!D2,'Market Prices'!$D$6:$P$6,0))</f>
        <v>3.4178175820000001</v>
      </c>
      <c r="E3" s="121">
        <f>INDEX('Market Prices'!$D$8:$P$8,MATCH('Data for Charts'!E2,'Market Prices'!$D$6:$P$6,0))</f>
        <v>3.5083276969539998</v>
      </c>
      <c r="F3" s="121">
        <f>INDEX('Market Prices'!$D$8:$P$8,MATCH('Data for Charts'!F2,'Market Prices'!$D$6:$P$6,0))</f>
        <v>3.8400000004644301</v>
      </c>
      <c r="G3" s="121">
        <f>INDEX('Market Prices'!$D$8:$P$8,MATCH('Data for Charts'!G2,'Market Prices'!$D$6:$P$6,0))</f>
        <v>4.2400000001989699</v>
      </c>
      <c r="H3" s="121">
        <f>INDEX('Market Prices'!$D$8:$P$8,MATCH('Data for Charts'!H2,'Market Prices'!$D$6:$P$6,0))</f>
        <v>4.8751861243195203</v>
      </c>
      <c r="I3" s="121">
        <f>INDEX('Market Prices'!$D$8:$P$8,MATCH('Data for Charts'!I2,'Market Prices'!$D$6:$P$6,0))</f>
        <v>5.3699999993260104</v>
      </c>
      <c r="J3" s="121" t="e">
        <f>INDEX('Market Prices'!$D$8:$P$8,MATCH('Data for Charts'!J2,'Market Prices'!$D$6:$P$6,0))</f>
        <v>#N/A</v>
      </c>
      <c r="K3" s="121" t="e">
        <f>INDEX('Market Prices'!$D$8:$P$8,MATCH('Data for Charts'!K2,'Market Prices'!$D$6:$P$6,0))</f>
        <v>#N/A</v>
      </c>
      <c r="L3" s="121" t="e">
        <f>INDEX('Market Prices'!$D$8:$P$8,MATCH('Data for Charts'!L2,'Market Prices'!$D$6:$P$6,0))</f>
        <v>#N/A</v>
      </c>
      <c r="P3" s="30" t="s">
        <v>72</v>
      </c>
      <c r="R3" s="121">
        <f>'Total Retirements'!D10</f>
        <v>4.3254999999999999</v>
      </c>
      <c r="S3" s="121">
        <f>'Total Retirements'!E10+R3</f>
        <v>16.605351124999999</v>
      </c>
      <c r="T3" s="121">
        <f>'Total Retirements'!F10+S3</f>
        <v>80.96803532770592</v>
      </c>
      <c r="U3" s="121">
        <f>'Total Retirements'!G10+T3</f>
        <v>85.184136467333317</v>
      </c>
      <c r="V3" s="121">
        <f>'Total Retirements'!H10+U3</f>
        <v>87.560679494333314</v>
      </c>
      <c r="W3" s="121">
        <f>'Total Retirements'!I10+V3</f>
        <v>112.48712271129868</v>
      </c>
      <c r="X3" s="121" t="e">
        <f>'Total Retirements'!#REF!+W3</f>
        <v>#REF!</v>
      </c>
      <c r="Y3" s="121" t="e">
        <f>'Total Retirements'!#REF!+X3</f>
        <v>#REF!</v>
      </c>
      <c r="Z3" s="121" t="e">
        <f>'Total Retirements'!#REF!+Y3</f>
        <v>#REF!</v>
      </c>
    </row>
    <row r="5" spans="2:26" x14ac:dyDescent="0.25">
      <c r="B5" s="119" t="s">
        <v>89</v>
      </c>
      <c r="P5" s="119" t="s">
        <v>89</v>
      </c>
    </row>
    <row r="7" spans="2:26" ht="15.75" thickBot="1" x14ac:dyDescent="0.3">
      <c r="B7" s="3"/>
      <c r="C7" s="4" t="s">
        <v>24</v>
      </c>
      <c r="D7" s="4">
        <v>2013</v>
      </c>
      <c r="E7" s="4">
        <v>2014</v>
      </c>
      <c r="F7" s="4">
        <v>2016</v>
      </c>
      <c r="G7" s="4">
        <v>2018</v>
      </c>
      <c r="H7" s="4">
        <v>2020</v>
      </c>
      <c r="I7" s="4">
        <v>2025</v>
      </c>
      <c r="J7" s="4">
        <v>2030</v>
      </c>
      <c r="K7" s="4">
        <v>2035</v>
      </c>
      <c r="L7" s="4">
        <v>2040</v>
      </c>
      <c r="P7" s="3"/>
      <c r="Q7" s="4" t="s">
        <v>24</v>
      </c>
      <c r="R7" s="4">
        <v>2013</v>
      </c>
      <c r="S7" s="4">
        <v>2014</v>
      </c>
      <c r="T7" s="4">
        <v>2016</v>
      </c>
      <c r="U7" s="4">
        <v>2018</v>
      </c>
      <c r="V7" s="4">
        <v>2020</v>
      </c>
      <c r="W7" s="4">
        <v>2025</v>
      </c>
      <c r="X7" s="4">
        <v>2030</v>
      </c>
      <c r="Y7" s="4">
        <v>2035</v>
      </c>
      <c r="Z7" s="4">
        <v>2040</v>
      </c>
    </row>
    <row r="8" spans="2:26" x14ac:dyDescent="0.25">
      <c r="B8" s="30" t="s">
        <v>72</v>
      </c>
      <c r="C8" s="82" t="s">
        <v>9</v>
      </c>
      <c r="D8" s="21">
        <f>Generation!D7</f>
        <v>1007.0051118076856</v>
      </c>
      <c r="E8" s="21">
        <f>Generation!E7</f>
        <v>1055.8336031296349</v>
      </c>
      <c r="F8" s="21">
        <f>Generation!F7</f>
        <v>1096.0298759140908</v>
      </c>
      <c r="G8" s="21">
        <f>Generation!G7</f>
        <v>1040.2821804100599</v>
      </c>
      <c r="H8" s="21">
        <f>Generation!H7</f>
        <v>1119.4386292832369</v>
      </c>
      <c r="I8" s="21">
        <f>Generation!I7</f>
        <v>1188.2191402786718</v>
      </c>
      <c r="J8" s="21" t="e">
        <f>Generation!#REF!</f>
        <v>#REF!</v>
      </c>
      <c r="K8" s="21" t="e">
        <f>Generation!#REF!</f>
        <v>#REF!</v>
      </c>
      <c r="L8" s="21" t="e">
        <f>Generation!#REF!</f>
        <v>#REF!</v>
      </c>
      <c r="P8" s="30" t="s">
        <v>72</v>
      </c>
      <c r="Q8" s="82" t="s">
        <v>18</v>
      </c>
      <c r="R8" s="132">
        <f>D23</f>
        <v>40.346775973440003</v>
      </c>
      <c r="S8" s="132">
        <f t="shared" ref="S8:Z8" si="0">E23</f>
        <v>57.107763057839982</v>
      </c>
      <c r="T8" s="132">
        <f t="shared" si="0"/>
        <v>76.198311115920021</v>
      </c>
      <c r="U8" s="132">
        <f t="shared" si="0"/>
        <v>136.40478762288001</v>
      </c>
      <c r="V8" s="132">
        <f t="shared" si="0"/>
        <v>208.54120610255998</v>
      </c>
      <c r="W8" s="132">
        <f t="shared" si="0"/>
        <v>395.17463722331996</v>
      </c>
      <c r="X8" s="132" t="e">
        <f t="shared" si="0"/>
        <v>#REF!</v>
      </c>
      <c r="Y8" s="132" t="e">
        <f t="shared" si="0"/>
        <v>#REF!</v>
      </c>
      <c r="Z8" s="132" t="e">
        <f t="shared" si="0"/>
        <v>#REF!</v>
      </c>
    </row>
    <row r="9" spans="2:26" x14ac:dyDescent="0.25">
      <c r="C9" s="82" t="s">
        <v>85</v>
      </c>
      <c r="D9" s="70">
        <f>Generation!D8</f>
        <v>0</v>
      </c>
      <c r="E9" s="70">
        <f>Generation!E8</f>
        <v>0</v>
      </c>
      <c r="F9" s="70">
        <f>Generation!F8</f>
        <v>0</v>
      </c>
      <c r="G9" s="70">
        <f>Generation!G8</f>
        <v>0</v>
      </c>
      <c r="H9" s="70">
        <f>Generation!H8</f>
        <v>0</v>
      </c>
      <c r="I9" s="70">
        <f>Generation!I8</f>
        <v>0</v>
      </c>
      <c r="J9" s="70" t="e">
        <f>Generation!#REF!</f>
        <v>#REF!</v>
      </c>
      <c r="K9" s="70" t="e">
        <f>Generation!#REF!</f>
        <v>#REF!</v>
      </c>
      <c r="L9" s="70" t="e">
        <f>Generation!#REF!</f>
        <v>#REF!</v>
      </c>
      <c r="Q9" s="83" t="s">
        <v>99</v>
      </c>
      <c r="R9" s="37">
        <f>D11</f>
        <v>1498.6575522406513</v>
      </c>
      <c r="S9" s="37">
        <f t="shared" ref="S9:Z9" si="1">E11</f>
        <v>1463.203449656957</v>
      </c>
      <c r="T9" s="37">
        <f t="shared" si="1"/>
        <v>1421.3294664743626</v>
      </c>
      <c r="U9" s="37">
        <f t="shared" si="1"/>
        <v>1476.752500328332</v>
      </c>
      <c r="V9" s="37">
        <f t="shared" si="1"/>
        <v>1250.0165987386033</v>
      </c>
      <c r="W9" s="37">
        <f t="shared" si="1"/>
        <v>1147.0469301094454</v>
      </c>
      <c r="X9" s="37" t="e">
        <f t="shared" si="1"/>
        <v>#REF!</v>
      </c>
      <c r="Y9" s="37" t="e">
        <f t="shared" si="1"/>
        <v>#REF!</v>
      </c>
      <c r="Z9" s="37" t="e">
        <f t="shared" si="1"/>
        <v>#REF!</v>
      </c>
    </row>
    <row r="10" spans="2:26" x14ac:dyDescent="0.25">
      <c r="C10" s="82" t="s">
        <v>10</v>
      </c>
      <c r="D10" s="70">
        <f>Generation!D9</f>
        <v>64.644879106472672</v>
      </c>
      <c r="E10" s="70">
        <f>Generation!E9</f>
        <v>76.251177185148009</v>
      </c>
      <c r="F10" s="70">
        <f>Generation!F9</f>
        <v>80.170390870430992</v>
      </c>
      <c r="G10" s="70">
        <f>Generation!G9</f>
        <v>75.088699661603002</v>
      </c>
      <c r="H10" s="70">
        <f>Generation!H9</f>
        <v>74.936790836117993</v>
      </c>
      <c r="I10" s="70">
        <f>Generation!I9</f>
        <v>72.452676569765003</v>
      </c>
      <c r="J10" s="70" t="e">
        <f>Generation!#REF!</f>
        <v>#REF!</v>
      </c>
      <c r="K10" s="70" t="e">
        <f>Generation!#REF!</f>
        <v>#REF!</v>
      </c>
      <c r="L10" s="70" t="e">
        <f>Generation!#REF!</f>
        <v>#REF!</v>
      </c>
      <c r="Q10" s="83" t="s">
        <v>80</v>
      </c>
      <c r="R10" s="37">
        <f>D14</f>
        <v>0</v>
      </c>
      <c r="S10" s="37">
        <f t="shared" ref="S10:Z10" si="2">E14</f>
        <v>2.6659287923040003</v>
      </c>
      <c r="T10" s="37">
        <f t="shared" si="2"/>
        <v>7.1597902161120004</v>
      </c>
      <c r="U10" s="37">
        <f t="shared" si="2"/>
        <v>7.3865549374560002</v>
      </c>
      <c r="V10" s="37">
        <f t="shared" si="2"/>
        <v>98.098394398205002</v>
      </c>
      <c r="W10" s="37">
        <f t="shared" si="2"/>
        <v>97.563082375681006</v>
      </c>
      <c r="X10" s="37" t="e">
        <f t="shared" si="2"/>
        <v>#REF!</v>
      </c>
      <c r="Y10" s="37" t="e">
        <f t="shared" si="2"/>
        <v>#REF!</v>
      </c>
      <c r="Z10" s="37" t="e">
        <f t="shared" si="2"/>
        <v>#REF!</v>
      </c>
    </row>
    <row r="11" spans="2:26" x14ac:dyDescent="0.25">
      <c r="C11" s="83" t="s">
        <v>79</v>
      </c>
      <c r="D11" s="70">
        <f>Generation!D10</f>
        <v>1498.6575522406513</v>
      </c>
      <c r="E11" s="70">
        <f>Generation!E10</f>
        <v>1463.203449656957</v>
      </c>
      <c r="F11" s="70">
        <f>Generation!F10</f>
        <v>1421.3294664743626</v>
      </c>
      <c r="G11" s="70">
        <f>Generation!G10</f>
        <v>1476.752500328332</v>
      </c>
      <c r="H11" s="70">
        <f>Generation!H10</f>
        <v>1250.0165987386033</v>
      </c>
      <c r="I11" s="70">
        <f>Generation!I10</f>
        <v>1147.0469301094454</v>
      </c>
      <c r="J11" s="70" t="e">
        <f>Generation!#REF!</f>
        <v>#REF!</v>
      </c>
      <c r="K11" s="70" t="e">
        <f>Generation!#REF!</f>
        <v>#REF!</v>
      </c>
      <c r="L11" s="70" t="e">
        <f>Generation!#REF!</f>
        <v>#REF!</v>
      </c>
      <c r="Q11" s="83" t="s">
        <v>100</v>
      </c>
      <c r="R11" s="37">
        <f>(D8+D10+D17)</f>
        <v>1088.6668904615372</v>
      </c>
      <c r="S11" s="37">
        <f t="shared" ref="S11:Z11" si="3">(E8+E10+E17)</f>
        <v>1141.4391857538419</v>
      </c>
      <c r="T11" s="37">
        <f t="shared" si="3"/>
        <v>1177.7194726929167</v>
      </c>
      <c r="U11" s="37">
        <f t="shared" si="3"/>
        <v>1116.8104240393779</v>
      </c>
      <c r="V11" s="37">
        <f t="shared" si="3"/>
        <v>1195.877320161095</v>
      </c>
      <c r="W11" s="37">
        <f t="shared" si="3"/>
        <v>1263.1878538895248</v>
      </c>
      <c r="X11" s="37" t="e">
        <f t="shared" si="3"/>
        <v>#REF!</v>
      </c>
      <c r="Y11" s="37" t="e">
        <f t="shared" si="3"/>
        <v>#REF!</v>
      </c>
      <c r="Z11" s="37" t="e">
        <f t="shared" si="3"/>
        <v>#REF!</v>
      </c>
    </row>
    <row r="12" spans="2:26" x14ac:dyDescent="0.25">
      <c r="C12" s="72" t="s">
        <v>73</v>
      </c>
      <c r="D12" s="70">
        <f>Generation!D11</f>
        <v>0.34241410743900003</v>
      </c>
      <c r="E12" s="70">
        <f>Generation!E11</f>
        <v>3.9199801663930001</v>
      </c>
      <c r="F12" s="70">
        <f>Generation!F11</f>
        <v>8.505270000000001E-6</v>
      </c>
      <c r="G12" s="70">
        <f>Generation!G11</f>
        <v>0</v>
      </c>
      <c r="H12" s="70">
        <f>Generation!H11</f>
        <v>1.008676747008</v>
      </c>
      <c r="I12" s="70">
        <f>Generation!I11</f>
        <v>0</v>
      </c>
      <c r="J12" s="70" t="e">
        <f>Generation!#REF!</f>
        <v>#REF!</v>
      </c>
      <c r="K12" s="70" t="e">
        <f>Generation!#REF!</f>
        <v>#REF!</v>
      </c>
      <c r="L12" s="70" t="e">
        <f>Generation!#REF!</f>
        <v>#REF!</v>
      </c>
      <c r="Q12" s="83" t="s">
        <v>101</v>
      </c>
      <c r="R12" s="37">
        <f>D9</f>
        <v>0</v>
      </c>
      <c r="S12" s="37">
        <f t="shared" ref="S12:Z12" si="4">E9</f>
        <v>0</v>
      </c>
      <c r="T12" s="37">
        <f t="shared" si="4"/>
        <v>0</v>
      </c>
      <c r="U12" s="37">
        <f t="shared" si="4"/>
        <v>0</v>
      </c>
      <c r="V12" s="37">
        <f t="shared" si="4"/>
        <v>0</v>
      </c>
      <c r="W12" s="37">
        <f t="shared" si="4"/>
        <v>0</v>
      </c>
      <c r="X12" s="37" t="e">
        <f t="shared" si="4"/>
        <v>#REF!</v>
      </c>
      <c r="Y12" s="37" t="e">
        <f t="shared" si="4"/>
        <v>#REF!</v>
      </c>
      <c r="Z12" s="37" t="e">
        <f t="shared" si="4"/>
        <v>#REF!</v>
      </c>
    </row>
    <row r="13" spans="2:26" x14ac:dyDescent="0.25">
      <c r="C13" s="72" t="s">
        <v>74</v>
      </c>
      <c r="D13" s="70">
        <f>Generation!D12</f>
        <v>7.1058256119690002</v>
      </c>
      <c r="E13" s="70">
        <f>Generation!E12</f>
        <v>6.2465595936089997</v>
      </c>
      <c r="F13" s="70">
        <f>Generation!F12</f>
        <v>7.9783266942870004</v>
      </c>
      <c r="G13" s="70">
        <f>Generation!G12</f>
        <v>9.5428655315000004</v>
      </c>
      <c r="H13" s="70">
        <f>Generation!H12</f>
        <v>32.325126604686005</v>
      </c>
      <c r="I13" s="70">
        <f>Generation!I12</f>
        <v>35.071036304019998</v>
      </c>
      <c r="J13" s="70" t="e">
        <f>Generation!#REF!</f>
        <v>#REF!</v>
      </c>
      <c r="K13" s="70" t="e">
        <f>Generation!#REF!</f>
        <v>#REF!</v>
      </c>
      <c r="L13" s="70" t="e">
        <f>Generation!#REF!</f>
        <v>#REF!</v>
      </c>
      <c r="Q13" s="83" t="s">
        <v>13</v>
      </c>
      <c r="R13" s="37">
        <f>D18</f>
        <v>779.73708814548002</v>
      </c>
      <c r="S13" s="37">
        <f t="shared" ref="S13:Z13" si="5">E18</f>
        <v>746.15434872743992</v>
      </c>
      <c r="T13" s="37">
        <f t="shared" si="5"/>
        <v>767.08870659511217</v>
      </c>
      <c r="U13" s="37">
        <f t="shared" si="5"/>
        <v>790.03634572404007</v>
      </c>
      <c r="V13" s="37">
        <f t="shared" si="5"/>
        <v>804.01918364964013</v>
      </c>
      <c r="W13" s="37">
        <f t="shared" si="5"/>
        <v>809.85332558078392</v>
      </c>
      <c r="X13" s="37" t="e">
        <f t="shared" si="5"/>
        <v>#REF!</v>
      </c>
      <c r="Y13" s="37" t="e">
        <f t="shared" si="5"/>
        <v>#REF!</v>
      </c>
      <c r="Z13" s="37" t="e">
        <f t="shared" si="5"/>
        <v>#REF!</v>
      </c>
    </row>
    <row r="14" spans="2:26" x14ac:dyDescent="0.25">
      <c r="C14" s="83" t="s">
        <v>80</v>
      </c>
      <c r="D14" s="70">
        <f>Generation!D13</f>
        <v>0</v>
      </c>
      <c r="E14" s="70">
        <f>Generation!E13</f>
        <v>2.6659287923040003</v>
      </c>
      <c r="F14" s="70">
        <f>Generation!F13</f>
        <v>7.1597902161120004</v>
      </c>
      <c r="G14" s="70">
        <f>Generation!G13</f>
        <v>7.3865549374560002</v>
      </c>
      <c r="H14" s="70">
        <f>Generation!H13</f>
        <v>98.098394398205002</v>
      </c>
      <c r="I14" s="70">
        <f>Generation!I13</f>
        <v>97.563082375681006</v>
      </c>
      <c r="J14" s="70" t="e">
        <f>Generation!#REF!</f>
        <v>#REF!</v>
      </c>
      <c r="K14" s="70" t="e">
        <f>Generation!#REF!</f>
        <v>#REF!</v>
      </c>
      <c r="L14" s="70" t="e">
        <f>Generation!#REF!</f>
        <v>#REF!</v>
      </c>
      <c r="Q14" s="83" t="s">
        <v>102</v>
      </c>
      <c r="R14" s="37">
        <f>SUM(D8:D27)-SUM(R8:R13)</f>
        <v>552.93919022499267</v>
      </c>
      <c r="S14" s="37">
        <f t="shared" ref="S14:Z14" si="6">SUM(E8:E27)-SUM(S8:S13)</f>
        <v>578.21106520347348</v>
      </c>
      <c r="T14" s="37">
        <f t="shared" si="6"/>
        <v>605.8211034981714</v>
      </c>
      <c r="U14" s="37">
        <f t="shared" si="6"/>
        <v>614.52414299207976</v>
      </c>
      <c r="V14" s="37">
        <f t="shared" si="6"/>
        <v>702.1463465505276</v>
      </c>
      <c r="W14" s="37">
        <f t="shared" si="6"/>
        <v>720.79302550187867</v>
      </c>
      <c r="X14" s="37" t="e">
        <f t="shared" si="6"/>
        <v>#REF!</v>
      </c>
      <c r="Y14" s="37" t="e">
        <f t="shared" si="6"/>
        <v>#REF!</v>
      </c>
      <c r="Z14" s="37" t="e">
        <f t="shared" si="6"/>
        <v>#REF!</v>
      </c>
    </row>
    <row r="15" spans="2:26" x14ac:dyDescent="0.25">
      <c r="C15" s="72" t="s">
        <v>73</v>
      </c>
      <c r="D15" s="70">
        <f>Generation!D14</f>
        <v>0</v>
      </c>
      <c r="E15" s="70">
        <f>Generation!E14</f>
        <v>0</v>
      </c>
      <c r="F15" s="70">
        <f>Generation!F14</f>
        <v>0</v>
      </c>
      <c r="G15" s="70">
        <f>Generation!G14</f>
        <v>0</v>
      </c>
      <c r="H15" s="70">
        <f>Generation!H14</f>
        <v>0</v>
      </c>
      <c r="I15" s="70">
        <f>Generation!I14</f>
        <v>0</v>
      </c>
      <c r="J15" s="70" t="e">
        <f>Generation!#REF!</f>
        <v>#REF!</v>
      </c>
      <c r="K15" s="70" t="e">
        <f>Generation!#REF!</f>
        <v>#REF!</v>
      </c>
      <c r="L15" s="70" t="e">
        <f>Generation!#REF!</f>
        <v>#REF!</v>
      </c>
      <c r="Q15" s="83"/>
      <c r="R15" s="70"/>
      <c r="S15" s="70"/>
      <c r="T15" s="70"/>
      <c r="U15" s="70"/>
      <c r="V15" s="70"/>
      <c r="W15" s="70"/>
      <c r="X15" s="70"/>
      <c r="Y15" s="70"/>
      <c r="Z15" s="70"/>
    </row>
    <row r="16" spans="2:26" x14ac:dyDescent="0.25">
      <c r="C16" s="72" t="s">
        <v>74</v>
      </c>
      <c r="D16" s="70">
        <f>Generation!D15</f>
        <v>0</v>
      </c>
      <c r="E16" s="70">
        <f>Generation!E15</f>
        <v>0</v>
      </c>
      <c r="F16" s="70">
        <f>Generation!F15</f>
        <v>0</v>
      </c>
      <c r="G16" s="70">
        <f>Generation!G15</f>
        <v>0</v>
      </c>
      <c r="H16" s="70">
        <f>Generation!H15</f>
        <v>0</v>
      </c>
      <c r="I16" s="70">
        <f>Generation!I15</f>
        <v>0</v>
      </c>
      <c r="J16" s="70" t="e">
        <f>Generation!#REF!</f>
        <v>#REF!</v>
      </c>
      <c r="K16" s="70" t="e">
        <f>Generation!#REF!</f>
        <v>#REF!</v>
      </c>
      <c r="L16" s="70" t="e">
        <f>Generation!#REF!</f>
        <v>#REF!</v>
      </c>
      <c r="Q16" s="83"/>
      <c r="R16" s="70"/>
      <c r="S16" s="70"/>
      <c r="T16" s="70"/>
      <c r="U16" s="70"/>
      <c r="V16" s="70"/>
      <c r="W16" s="70"/>
      <c r="X16" s="70"/>
      <c r="Y16" s="70"/>
      <c r="Z16" s="70"/>
    </row>
    <row r="17" spans="2:26" x14ac:dyDescent="0.25">
      <c r="C17" s="82" t="s">
        <v>12</v>
      </c>
      <c r="D17" s="70">
        <f>Generation!D16</f>
        <v>17.016899547379005</v>
      </c>
      <c r="E17" s="70">
        <f>Generation!E16</f>
        <v>9.3544054390590006</v>
      </c>
      <c r="F17" s="70">
        <f>Generation!F16</f>
        <v>1.5192059083949998</v>
      </c>
      <c r="G17" s="70">
        <f>Generation!G16</f>
        <v>1.4395439677150004</v>
      </c>
      <c r="H17" s="70">
        <f>Generation!H16</f>
        <v>1.5019000417399999</v>
      </c>
      <c r="I17" s="70">
        <f>Generation!I16</f>
        <v>2.516037041088</v>
      </c>
      <c r="J17" s="70" t="e">
        <f>Generation!#REF!</f>
        <v>#REF!</v>
      </c>
      <c r="K17" s="70" t="e">
        <f>Generation!#REF!</f>
        <v>#REF!</v>
      </c>
      <c r="L17" s="70" t="e">
        <f>Generation!#REF!</f>
        <v>#REF!</v>
      </c>
      <c r="Q17" s="83"/>
      <c r="R17" s="70"/>
      <c r="S17" s="70"/>
      <c r="T17" s="70"/>
      <c r="U17" s="70"/>
      <c r="V17" s="70"/>
      <c r="W17" s="70"/>
      <c r="X17" s="70"/>
      <c r="Y17" s="70"/>
      <c r="Z17" s="70"/>
    </row>
    <row r="18" spans="2:26" x14ac:dyDescent="0.25">
      <c r="C18" s="82" t="s">
        <v>13</v>
      </c>
      <c r="D18" s="70">
        <f>Generation!D17</f>
        <v>779.73708814548002</v>
      </c>
      <c r="E18" s="70">
        <f>Generation!E17</f>
        <v>746.15434872743992</v>
      </c>
      <c r="F18" s="70">
        <f>Generation!F17</f>
        <v>767.08870659511217</v>
      </c>
      <c r="G18" s="70">
        <f>Generation!G17</f>
        <v>790.03634572404007</v>
      </c>
      <c r="H18" s="70">
        <f>Generation!H17</f>
        <v>804.01918364964013</v>
      </c>
      <c r="I18" s="70">
        <f>Generation!I17</f>
        <v>809.85332558078392</v>
      </c>
      <c r="J18" s="70" t="e">
        <f>Generation!#REF!</f>
        <v>#REF!</v>
      </c>
      <c r="K18" s="70" t="e">
        <f>Generation!#REF!</f>
        <v>#REF!</v>
      </c>
      <c r="L18" s="70" t="e">
        <f>Generation!#REF!</f>
        <v>#REF!</v>
      </c>
      <c r="Q18" s="83"/>
      <c r="R18" s="70"/>
      <c r="S18" s="70"/>
      <c r="T18" s="70"/>
      <c r="U18" s="70"/>
      <c r="V18" s="70"/>
      <c r="W18" s="70"/>
      <c r="X18" s="70"/>
      <c r="Y18" s="70"/>
      <c r="Z18" s="70"/>
    </row>
    <row r="19" spans="2:26" x14ac:dyDescent="0.25">
      <c r="C19" s="82" t="s">
        <v>14</v>
      </c>
      <c r="D19" s="70">
        <f>Generation!D18</f>
        <v>307.00637808909016</v>
      </c>
      <c r="E19" s="70">
        <f>Generation!E18</f>
        <v>308.32402691499215</v>
      </c>
      <c r="F19" s="70">
        <f>Generation!F18</f>
        <v>309.43458395435914</v>
      </c>
      <c r="G19" s="70">
        <f>Generation!G18</f>
        <v>307.74829190434019</v>
      </c>
      <c r="H19" s="70">
        <f>Generation!H18</f>
        <v>307.37102419430016</v>
      </c>
      <c r="I19" s="70">
        <f>Generation!I18</f>
        <v>304.46445711066218</v>
      </c>
      <c r="J19" s="70" t="e">
        <f>Generation!#REF!</f>
        <v>#REF!</v>
      </c>
      <c r="K19" s="70" t="e">
        <f>Generation!#REF!</f>
        <v>#REF!</v>
      </c>
      <c r="L19" s="70" t="e">
        <f>Generation!#REF!</f>
        <v>#REF!</v>
      </c>
      <c r="Q19" s="83"/>
      <c r="R19" s="70"/>
      <c r="S19" s="70"/>
      <c r="T19" s="70"/>
      <c r="U19" s="70"/>
      <c r="V19" s="70"/>
      <c r="W19" s="70"/>
      <c r="X19" s="70"/>
      <c r="Y19" s="70"/>
      <c r="Z19" s="70"/>
    </row>
    <row r="20" spans="2:26" x14ac:dyDescent="0.25">
      <c r="C20" s="82" t="s">
        <v>15</v>
      </c>
      <c r="D20" s="70">
        <f>Generation!D19</f>
        <v>154.4288512137523</v>
      </c>
      <c r="E20" s="70">
        <f>Generation!E19</f>
        <v>165.46574061268029</v>
      </c>
      <c r="F20" s="70">
        <f>Generation!F19</f>
        <v>183.20979536430428</v>
      </c>
      <c r="G20" s="70">
        <f>Generation!G19</f>
        <v>184.70578467887228</v>
      </c>
      <c r="H20" s="70">
        <f>Generation!H19</f>
        <v>237.21219385571226</v>
      </c>
      <c r="I20" s="70">
        <f>Generation!I19</f>
        <v>242.24347998140831</v>
      </c>
      <c r="J20" s="70" t="e">
        <f>Generation!#REF!</f>
        <v>#REF!</v>
      </c>
      <c r="K20" s="70" t="e">
        <f>Generation!#REF!</f>
        <v>#REF!</v>
      </c>
      <c r="L20" s="70" t="e">
        <f>Generation!#REF!</f>
        <v>#REF!</v>
      </c>
      <c r="Q20" s="83"/>
      <c r="R20" s="70"/>
      <c r="S20" s="70"/>
      <c r="T20" s="70"/>
      <c r="U20" s="70"/>
      <c r="V20" s="70"/>
      <c r="W20" s="70"/>
      <c r="X20" s="70"/>
      <c r="Y20" s="70"/>
      <c r="Z20" s="70"/>
    </row>
    <row r="21" spans="2:26" x14ac:dyDescent="0.25">
      <c r="C21" s="82" t="s">
        <v>16</v>
      </c>
      <c r="D21" s="70">
        <f>Generation!D20</f>
        <v>31.143867390627005</v>
      </c>
      <c r="E21" s="70">
        <f>Generation!E20</f>
        <v>36.847050026247999</v>
      </c>
      <c r="F21" s="70">
        <f>Generation!F20</f>
        <v>38.455233577653992</v>
      </c>
      <c r="G21" s="70">
        <f>Generation!G20</f>
        <v>39.007486816730996</v>
      </c>
      <c r="H21" s="70">
        <f>Generation!H20</f>
        <v>44.14053137458</v>
      </c>
      <c r="I21" s="70">
        <f>Generation!I20</f>
        <v>44.475478120779997</v>
      </c>
      <c r="J21" s="70" t="e">
        <f>Generation!#REF!</f>
        <v>#REF!</v>
      </c>
      <c r="K21" s="70" t="e">
        <f>Generation!#REF!</f>
        <v>#REF!</v>
      </c>
      <c r="L21" s="70" t="e">
        <f>Generation!#REF!</f>
        <v>#REF!</v>
      </c>
      <c r="Q21" s="83"/>
      <c r="R21" s="70"/>
      <c r="S21" s="70"/>
      <c r="T21" s="70"/>
      <c r="U21" s="70"/>
      <c r="V21" s="70"/>
      <c r="W21" s="70"/>
      <c r="X21" s="70"/>
      <c r="Y21" s="70"/>
      <c r="Z21" s="70"/>
    </row>
    <row r="22" spans="2:26" x14ac:dyDescent="0.25">
      <c r="B22" s="75"/>
      <c r="C22" s="83" t="s">
        <v>17</v>
      </c>
      <c r="D22" s="70">
        <f>Generation!D21</f>
        <v>0</v>
      </c>
      <c r="E22" s="70">
        <f>Generation!E21</f>
        <v>0</v>
      </c>
      <c r="F22" s="70">
        <f>Generation!F21</f>
        <v>0</v>
      </c>
      <c r="G22" s="70">
        <f>Generation!G21</f>
        <v>0</v>
      </c>
      <c r="H22" s="70">
        <f>Generation!H21</f>
        <v>0</v>
      </c>
      <c r="I22" s="70">
        <f>Generation!I21</f>
        <v>0</v>
      </c>
      <c r="J22" s="70" t="e">
        <f>Generation!#REF!</f>
        <v>#REF!</v>
      </c>
      <c r="K22" s="70" t="e">
        <f>Generation!#REF!</f>
        <v>#REF!</v>
      </c>
      <c r="L22" s="70" t="e">
        <f>Generation!#REF!</f>
        <v>#REF!</v>
      </c>
      <c r="P22" s="75"/>
      <c r="Q22" s="83"/>
      <c r="R22" s="70"/>
      <c r="S22" s="70"/>
      <c r="T22" s="70"/>
      <c r="U22" s="70"/>
      <c r="V22" s="70"/>
      <c r="W22" s="70"/>
      <c r="X22" s="70"/>
      <c r="Y22" s="70"/>
      <c r="Z22" s="70"/>
    </row>
    <row r="23" spans="2:26" x14ac:dyDescent="0.25">
      <c r="B23" s="75"/>
      <c r="C23" s="83" t="s">
        <v>18</v>
      </c>
      <c r="D23" s="70">
        <f>Generation!D22</f>
        <v>40.346775973440003</v>
      </c>
      <c r="E23" s="70">
        <f>Generation!E22</f>
        <v>57.107763057839982</v>
      </c>
      <c r="F23" s="70">
        <f>Generation!F22</f>
        <v>76.198311115920021</v>
      </c>
      <c r="G23" s="70">
        <f>Generation!G22</f>
        <v>136.40478762288001</v>
      </c>
      <c r="H23" s="70">
        <f>Generation!H22</f>
        <v>208.54120610255998</v>
      </c>
      <c r="I23" s="70">
        <f>Generation!I22</f>
        <v>395.17463722331996</v>
      </c>
      <c r="J23" s="70" t="e">
        <f>Generation!#REF!</f>
        <v>#REF!</v>
      </c>
      <c r="K23" s="70" t="e">
        <f>Generation!#REF!</f>
        <v>#REF!</v>
      </c>
      <c r="L23" s="70" t="e">
        <f>Generation!#REF!</f>
        <v>#REF!</v>
      </c>
      <c r="P23" s="75"/>
      <c r="Q23" s="83"/>
      <c r="R23" s="70"/>
      <c r="S23" s="70"/>
      <c r="T23" s="70"/>
      <c r="U23" s="70"/>
      <c r="V23" s="70"/>
      <c r="W23" s="70"/>
      <c r="X23" s="70"/>
      <c r="Y23" s="70"/>
      <c r="Z23" s="70"/>
    </row>
    <row r="24" spans="2:26" x14ac:dyDescent="0.25">
      <c r="C24" s="82" t="s">
        <v>19</v>
      </c>
      <c r="D24" s="70">
        <f>Generation!D23</f>
        <v>36.151056555815998</v>
      </c>
      <c r="E24" s="70">
        <f>Generation!E23</f>
        <v>39.618955405295999</v>
      </c>
      <c r="F24" s="70">
        <f>Generation!F23</f>
        <v>46.718534878320014</v>
      </c>
      <c r="G24" s="70">
        <f>Generation!G23</f>
        <v>53.507300101559998</v>
      </c>
      <c r="H24" s="70">
        <f>Generation!H23</f>
        <v>60.077300110320003</v>
      </c>
      <c r="I24" s="70">
        <f>Generation!I23</f>
        <v>74.531300110320018</v>
      </c>
      <c r="J24" s="70" t="e">
        <f>Generation!#REF!</f>
        <v>#REF!</v>
      </c>
      <c r="K24" s="70" t="e">
        <f>Generation!#REF!</f>
        <v>#REF!</v>
      </c>
      <c r="L24" s="70" t="e">
        <f>Generation!#REF!</f>
        <v>#REF!</v>
      </c>
      <c r="Q24" s="83"/>
      <c r="R24" s="70"/>
      <c r="S24" s="70"/>
      <c r="T24" s="70"/>
      <c r="U24" s="70"/>
      <c r="V24" s="70"/>
      <c r="W24" s="70"/>
      <c r="X24" s="70"/>
      <c r="Y24" s="70"/>
      <c r="Z24" s="70"/>
    </row>
    <row r="25" spans="2:26" x14ac:dyDescent="0.25">
      <c r="C25" s="83" t="s">
        <v>20</v>
      </c>
      <c r="D25" s="70">
        <f>Generation!D24</f>
        <v>16.760797256299469</v>
      </c>
      <c r="E25" s="70">
        <f>Generation!E24</f>
        <v>17.788752484255042</v>
      </c>
      <c r="F25" s="70">
        <f>Generation!F24</f>
        <v>19.42625026579304</v>
      </c>
      <c r="G25" s="70">
        <f>Generation!G24</f>
        <v>19.414043700891465</v>
      </c>
      <c r="H25" s="70">
        <f>Generation!H24</f>
        <v>19.413123405737323</v>
      </c>
      <c r="I25" s="70">
        <f>Generation!I24</f>
        <v>19.408903616502947</v>
      </c>
      <c r="J25" s="70" t="e">
        <f>Generation!#REF!</f>
        <v>#REF!</v>
      </c>
      <c r="K25" s="70" t="e">
        <f>Generation!#REF!</f>
        <v>#REF!</v>
      </c>
      <c r="L25" s="70" t="e">
        <f>Generation!#REF!</f>
        <v>#REF!</v>
      </c>
      <c r="Q25" s="83"/>
      <c r="R25" s="70"/>
      <c r="S25" s="70"/>
      <c r="T25" s="70"/>
      <c r="U25" s="70"/>
      <c r="V25" s="70"/>
      <c r="W25" s="70"/>
      <c r="X25" s="70"/>
      <c r="Y25" s="70"/>
      <c r="Z25" s="70"/>
    </row>
    <row r="26" spans="2:26" x14ac:dyDescent="0.25">
      <c r="C26" s="83" t="s">
        <v>75</v>
      </c>
      <c r="D26" s="70">
        <f>Generation!D25</f>
        <v>0</v>
      </c>
      <c r="E26" s="70">
        <f>Generation!E25</f>
        <v>0</v>
      </c>
      <c r="F26" s="70">
        <f>Generation!F25</f>
        <v>0</v>
      </c>
      <c r="G26" s="70">
        <f>Generation!G25</f>
        <v>0</v>
      </c>
      <c r="H26" s="70">
        <f>Generation!H25</f>
        <v>0</v>
      </c>
      <c r="I26" s="70">
        <f>Generation!I25</f>
        <v>0</v>
      </c>
      <c r="J26" s="70" t="e">
        <f>Generation!#REF!</f>
        <v>#REF!</v>
      </c>
      <c r="K26" s="70" t="e">
        <f>Generation!#REF!</f>
        <v>#REF!</v>
      </c>
      <c r="L26" s="70" t="e">
        <f>Generation!#REF!</f>
        <v>#REF!</v>
      </c>
      <c r="Q26" s="83"/>
      <c r="R26" s="70"/>
      <c r="S26" s="70"/>
      <c r="T26" s="70"/>
      <c r="U26" s="70"/>
      <c r="V26" s="70"/>
      <c r="W26" s="70"/>
      <c r="X26" s="70"/>
      <c r="Y26" s="70"/>
      <c r="Z26" s="70"/>
    </row>
    <row r="27" spans="2:26" x14ac:dyDescent="0.25">
      <c r="C27" s="83" t="s">
        <v>76</v>
      </c>
      <c r="D27" s="70">
        <f>Generation!D26</f>
        <v>0</v>
      </c>
      <c r="E27" s="70">
        <f>Generation!E26</f>
        <v>0</v>
      </c>
      <c r="F27" s="70">
        <f>Generation!F26</f>
        <v>0.59837025818400003</v>
      </c>
      <c r="G27" s="70">
        <f>Generation!G26</f>
        <v>0.59837025818400003</v>
      </c>
      <c r="H27" s="70">
        <f>Generation!H26</f>
        <v>0.59837025818400003</v>
      </c>
      <c r="I27" s="70">
        <f>Generation!I26</f>
        <v>0.59837025818400003</v>
      </c>
      <c r="J27" s="70" t="e">
        <f>Generation!#REF!</f>
        <v>#REF!</v>
      </c>
      <c r="K27" s="70" t="e">
        <f>Generation!#REF!</f>
        <v>#REF!</v>
      </c>
      <c r="L27" s="70" t="e">
        <f>Generation!#REF!</f>
        <v>#REF!</v>
      </c>
      <c r="Q27" s="83"/>
      <c r="R27" s="70"/>
      <c r="S27" s="70"/>
      <c r="T27" s="70"/>
      <c r="U27" s="70"/>
      <c r="V27" s="70"/>
      <c r="W27" s="70"/>
      <c r="X27" s="70"/>
      <c r="Y27" s="70"/>
      <c r="Z27" s="70"/>
    </row>
    <row r="30" spans="2:26" x14ac:dyDescent="0.25">
      <c r="B30" s="119" t="s">
        <v>90</v>
      </c>
      <c r="P30" s="119" t="s">
        <v>90</v>
      </c>
    </row>
    <row r="32" spans="2:26" thickBot="1" x14ac:dyDescent="0.35">
      <c r="B32" s="3"/>
      <c r="C32" s="4" t="s">
        <v>26</v>
      </c>
      <c r="D32" s="4">
        <v>2013</v>
      </c>
      <c r="E32" s="4">
        <v>2014</v>
      </c>
      <c r="F32" s="4">
        <v>2016</v>
      </c>
      <c r="G32" s="4">
        <v>2018</v>
      </c>
      <c r="H32" s="4">
        <v>2020</v>
      </c>
      <c r="I32" s="4">
        <v>2025</v>
      </c>
      <c r="J32" s="4">
        <v>2030</v>
      </c>
      <c r="K32" s="4">
        <v>2035</v>
      </c>
      <c r="L32" s="4">
        <v>2040</v>
      </c>
      <c r="P32" s="3"/>
      <c r="Q32" s="4" t="s">
        <v>26</v>
      </c>
      <c r="R32" s="4">
        <v>2013</v>
      </c>
      <c r="S32" s="4">
        <v>2014</v>
      </c>
      <c r="T32" s="4">
        <v>2016</v>
      </c>
      <c r="U32" s="4">
        <v>2018</v>
      </c>
      <c r="V32" s="4">
        <v>2020</v>
      </c>
      <c r="W32" s="4">
        <v>2025</v>
      </c>
      <c r="X32" s="4">
        <v>2030</v>
      </c>
      <c r="Y32" s="4">
        <v>2035</v>
      </c>
      <c r="Z32" s="4">
        <v>2040</v>
      </c>
    </row>
    <row r="33" spans="2:26" ht="14.45" x14ac:dyDescent="0.3">
      <c r="B33" s="30" t="s">
        <v>72</v>
      </c>
      <c r="C33" s="82" t="s">
        <v>9</v>
      </c>
      <c r="D33" s="21">
        <f>Capacity!D7</f>
        <v>214.57560000000001</v>
      </c>
      <c r="E33" s="21">
        <f>Capacity!E7</f>
        <v>215.42325123200001</v>
      </c>
      <c r="F33" s="21">
        <f>Capacity!F7</f>
        <v>232.33381892400001</v>
      </c>
      <c r="G33" s="21">
        <f>Capacity!G7</f>
        <v>233.67591071700002</v>
      </c>
      <c r="H33" s="21">
        <f>Capacity!H7</f>
        <v>233.66163052500002</v>
      </c>
      <c r="I33" s="21">
        <f>Capacity!I7</f>
        <v>251.182605069</v>
      </c>
      <c r="J33" s="21" t="e">
        <f>Capacity!#REF!</f>
        <v>#REF!</v>
      </c>
      <c r="K33" s="21" t="e">
        <f>Capacity!#REF!</f>
        <v>#REF!</v>
      </c>
      <c r="L33" s="21" t="e">
        <f>Capacity!#REF!</f>
        <v>#REF!</v>
      </c>
      <c r="P33" s="30" t="s">
        <v>72</v>
      </c>
      <c r="Q33" s="82" t="s">
        <v>18</v>
      </c>
      <c r="R33" s="132">
        <f>D44</f>
        <v>4.6057963439999998</v>
      </c>
      <c r="S33" s="132">
        <f t="shared" ref="S33:Z33" si="7">E44</f>
        <v>6.519151042999999</v>
      </c>
      <c r="T33" s="132">
        <f t="shared" si="7"/>
        <v>8.6984373630000018</v>
      </c>
      <c r="U33" s="132">
        <f t="shared" si="7"/>
        <v>15.571322805000001</v>
      </c>
      <c r="V33" s="132">
        <f t="shared" si="7"/>
        <v>23.806073774999994</v>
      </c>
      <c r="W33" s="132">
        <f t="shared" si="7"/>
        <v>45.111259980999996</v>
      </c>
      <c r="X33" s="132" t="e">
        <f t="shared" si="7"/>
        <v>#REF!</v>
      </c>
      <c r="Y33" s="132" t="e">
        <f t="shared" si="7"/>
        <v>#REF!</v>
      </c>
      <c r="Z33" s="132" t="e">
        <f t="shared" si="7"/>
        <v>#REF!</v>
      </c>
    </row>
    <row r="34" spans="2:26" ht="14.45" x14ac:dyDescent="0.3">
      <c r="B34" s="85" t="s">
        <v>84</v>
      </c>
      <c r="C34" s="82" t="s">
        <v>85</v>
      </c>
      <c r="D34" s="70">
        <f>Capacity!D8</f>
        <v>0</v>
      </c>
      <c r="E34" s="70">
        <f>Capacity!E8</f>
        <v>0</v>
      </c>
      <c r="F34" s="70">
        <f>Capacity!F8</f>
        <v>0</v>
      </c>
      <c r="G34" s="70">
        <f>Capacity!G8</f>
        <v>0</v>
      </c>
      <c r="H34" s="70">
        <f>Capacity!H8</f>
        <v>0</v>
      </c>
      <c r="I34" s="70">
        <f>Capacity!I8</f>
        <v>0</v>
      </c>
      <c r="J34" s="70" t="e">
        <f>Capacity!#REF!</f>
        <v>#REF!</v>
      </c>
      <c r="K34" s="70" t="e">
        <f>Capacity!#REF!</f>
        <v>#REF!</v>
      </c>
      <c r="L34" s="70" t="e">
        <f>Capacity!#REF!</f>
        <v>#REF!</v>
      </c>
      <c r="P34" s="85" t="s">
        <v>84</v>
      </c>
      <c r="Q34" s="83" t="s">
        <v>99</v>
      </c>
      <c r="R34" s="37">
        <f>D36</f>
        <v>304.08338293168504</v>
      </c>
      <c r="S34" s="37">
        <f t="shared" ref="S34:Z34" si="8">E36</f>
        <v>289.64211672725099</v>
      </c>
      <c r="T34" s="37">
        <f t="shared" si="8"/>
        <v>224.821843375078</v>
      </c>
      <c r="U34" s="37">
        <f t="shared" si="8"/>
        <v>221.34594790830434</v>
      </c>
      <c r="V34" s="37">
        <f t="shared" si="8"/>
        <v>201.89834822272226</v>
      </c>
      <c r="W34" s="37">
        <f t="shared" si="8"/>
        <v>176.93823285420285</v>
      </c>
      <c r="X34" s="37" t="e">
        <f t="shared" si="8"/>
        <v>#REF!</v>
      </c>
      <c r="Y34" s="37" t="e">
        <f t="shared" si="8"/>
        <v>#REF!</v>
      </c>
      <c r="Z34" s="37" t="e">
        <f t="shared" si="8"/>
        <v>#REF!</v>
      </c>
    </row>
    <row r="35" spans="2:26" ht="14.45" x14ac:dyDescent="0.3">
      <c r="B35" s="71"/>
      <c r="C35" s="82" t="s">
        <v>10</v>
      </c>
      <c r="D35" s="70">
        <f>Capacity!D9</f>
        <v>146.28019286700004</v>
      </c>
      <c r="E35" s="70">
        <f>Capacity!E9</f>
        <v>139.802641948</v>
      </c>
      <c r="F35" s="70">
        <f>Capacity!F9</f>
        <v>138.89524194800001</v>
      </c>
      <c r="G35" s="70">
        <f>Capacity!G9</f>
        <v>137.56824194800001</v>
      </c>
      <c r="H35" s="70">
        <f>Capacity!H9</f>
        <v>137.55183505300002</v>
      </c>
      <c r="I35" s="70">
        <f>Capacity!I9</f>
        <v>135.28507803700001</v>
      </c>
      <c r="J35" s="70" t="e">
        <f>Capacity!#REF!</f>
        <v>#REF!</v>
      </c>
      <c r="K35" s="70" t="e">
        <f>Capacity!#REF!</f>
        <v>#REF!</v>
      </c>
      <c r="L35" s="70" t="e">
        <f>Capacity!#REF!</f>
        <v>#REF!</v>
      </c>
      <c r="P35" s="71"/>
      <c r="Q35" s="83" t="s">
        <v>80</v>
      </c>
      <c r="R35" s="37">
        <f>D37</f>
        <v>0</v>
      </c>
      <c r="S35" s="37">
        <f t="shared" ref="S35:Z35" si="9">E37</f>
        <v>0.6</v>
      </c>
      <c r="T35" s="37">
        <f t="shared" si="9"/>
        <v>1.6764570640000001</v>
      </c>
      <c r="U35" s="37">
        <f t="shared" si="9"/>
        <v>1.6764570640000001</v>
      </c>
      <c r="V35" s="37">
        <f t="shared" si="9"/>
        <v>13.382375056999999</v>
      </c>
      <c r="W35" s="37">
        <f t="shared" si="9"/>
        <v>13.492891159000001</v>
      </c>
      <c r="X35" s="37" t="e">
        <f t="shared" si="9"/>
        <v>#REF!</v>
      </c>
      <c r="Y35" s="37" t="e">
        <f t="shared" si="9"/>
        <v>#REF!</v>
      </c>
      <c r="Z35" s="37" t="e">
        <f t="shared" si="9"/>
        <v>#REF!</v>
      </c>
    </row>
    <row r="36" spans="2:26" ht="14.45" x14ac:dyDescent="0.3">
      <c r="B36" s="71"/>
      <c r="C36" s="83" t="s">
        <v>79</v>
      </c>
      <c r="D36" s="70">
        <f>Capacity!D10</f>
        <v>304.08338293168504</v>
      </c>
      <c r="E36" s="70">
        <f>Capacity!E10</f>
        <v>289.64211672725099</v>
      </c>
      <c r="F36" s="70">
        <f>Capacity!F10</f>
        <v>224.821843375078</v>
      </c>
      <c r="G36" s="70">
        <f>Capacity!G10</f>
        <v>221.34594790830434</v>
      </c>
      <c r="H36" s="70">
        <f>Capacity!H10</f>
        <v>201.89834822272226</v>
      </c>
      <c r="I36" s="70">
        <f>Capacity!I10</f>
        <v>176.93823285420285</v>
      </c>
      <c r="J36" s="70" t="e">
        <f>Capacity!#REF!</f>
        <v>#REF!</v>
      </c>
      <c r="K36" s="70" t="e">
        <f>Capacity!#REF!</f>
        <v>#REF!</v>
      </c>
      <c r="L36" s="70" t="e">
        <f>Capacity!#REF!</f>
        <v>#REF!</v>
      </c>
      <c r="P36" s="71"/>
      <c r="Q36" s="83" t="s">
        <v>100</v>
      </c>
      <c r="R36" s="37">
        <f>(D33+D35+D38)</f>
        <v>457.69516536700002</v>
      </c>
      <c r="S36" s="37">
        <f t="shared" ref="S36:Z36" si="10">(E33+E35+E38)</f>
        <v>387.13229106</v>
      </c>
      <c r="T36" s="37">
        <f t="shared" si="10"/>
        <v>396.643847924</v>
      </c>
      <c r="U36" s="37">
        <f t="shared" si="10"/>
        <v>396.04686775700003</v>
      </c>
      <c r="V36" s="37">
        <f t="shared" si="10"/>
        <v>396.0161806700001</v>
      </c>
      <c r="W36" s="37">
        <f t="shared" si="10"/>
        <v>403.38186326199997</v>
      </c>
      <c r="X36" s="37" t="e">
        <f t="shared" si="10"/>
        <v>#REF!</v>
      </c>
      <c r="Y36" s="37" t="e">
        <f t="shared" si="10"/>
        <v>#REF!</v>
      </c>
      <c r="Z36" s="37" t="e">
        <f t="shared" si="10"/>
        <v>#REF!</v>
      </c>
    </row>
    <row r="37" spans="2:26" ht="14.45" x14ac:dyDescent="0.3">
      <c r="B37" s="71"/>
      <c r="C37" s="83" t="s">
        <v>80</v>
      </c>
      <c r="D37" s="70">
        <f>Capacity!D11</f>
        <v>0</v>
      </c>
      <c r="E37" s="70">
        <f>Capacity!E11</f>
        <v>0.6</v>
      </c>
      <c r="F37" s="70">
        <f>Capacity!F11</f>
        <v>1.6764570640000001</v>
      </c>
      <c r="G37" s="70">
        <f>Capacity!G11</f>
        <v>1.6764570640000001</v>
      </c>
      <c r="H37" s="70">
        <f>Capacity!H11</f>
        <v>13.382375056999999</v>
      </c>
      <c r="I37" s="70">
        <f>Capacity!I11</f>
        <v>13.492891159000001</v>
      </c>
      <c r="J37" s="70" t="e">
        <f>Capacity!#REF!</f>
        <v>#REF!</v>
      </c>
      <c r="K37" s="70" t="e">
        <f>Capacity!#REF!</f>
        <v>#REF!</v>
      </c>
      <c r="L37" s="70" t="e">
        <f>Capacity!#REF!</f>
        <v>#REF!</v>
      </c>
      <c r="P37" s="71"/>
      <c r="Q37" s="83" t="s">
        <v>101</v>
      </c>
      <c r="R37" s="37">
        <f>D34</f>
        <v>0</v>
      </c>
      <c r="S37" s="37">
        <f t="shared" ref="S37:Z37" si="11">E34</f>
        <v>0</v>
      </c>
      <c r="T37" s="37">
        <f t="shared" si="11"/>
        <v>0</v>
      </c>
      <c r="U37" s="37">
        <f t="shared" si="11"/>
        <v>0</v>
      </c>
      <c r="V37" s="37">
        <f t="shared" si="11"/>
        <v>0</v>
      </c>
      <c r="W37" s="37">
        <f t="shared" si="11"/>
        <v>0</v>
      </c>
      <c r="X37" s="37" t="e">
        <f t="shared" si="11"/>
        <v>#REF!</v>
      </c>
      <c r="Y37" s="37" t="e">
        <f t="shared" si="11"/>
        <v>#REF!</v>
      </c>
      <c r="Z37" s="37" t="e">
        <f t="shared" si="11"/>
        <v>#REF!</v>
      </c>
    </row>
    <row r="38" spans="2:26" ht="14.45" x14ac:dyDescent="0.3">
      <c r="B38" s="71"/>
      <c r="C38" s="82" t="s">
        <v>12</v>
      </c>
      <c r="D38" s="70">
        <f>Capacity!D12</f>
        <v>96.839372499999982</v>
      </c>
      <c r="E38" s="70">
        <f>Capacity!E12</f>
        <v>31.90639788</v>
      </c>
      <c r="F38" s="70">
        <f>Capacity!F12</f>
        <v>25.414787052000005</v>
      </c>
      <c r="G38" s="70">
        <f>Capacity!G12</f>
        <v>24.802715092000003</v>
      </c>
      <c r="H38" s="70">
        <f>Capacity!H12</f>
        <v>24.802715092000003</v>
      </c>
      <c r="I38" s="70">
        <f>Capacity!I12</f>
        <v>16.914180156</v>
      </c>
      <c r="J38" s="70" t="e">
        <f>Capacity!#REF!</f>
        <v>#REF!</v>
      </c>
      <c r="K38" s="70" t="e">
        <f>Capacity!#REF!</f>
        <v>#REF!</v>
      </c>
      <c r="L38" s="70" t="e">
        <f>Capacity!#REF!</f>
        <v>#REF!</v>
      </c>
      <c r="P38" s="71"/>
      <c r="Q38" s="83" t="s">
        <v>13</v>
      </c>
      <c r="R38" s="37">
        <f>D39</f>
        <v>102.02482836745351</v>
      </c>
      <c r="S38" s="37">
        <f t="shared" ref="S38:Z38" si="12">E39</f>
        <v>95.808322031834393</v>
      </c>
      <c r="T38" s="37">
        <f t="shared" si="12"/>
        <v>97.840300141078103</v>
      </c>
      <c r="U38" s="37">
        <f t="shared" si="12"/>
        <v>102.2743001410781</v>
      </c>
      <c r="V38" s="37">
        <f t="shared" si="12"/>
        <v>102.23085014107811</v>
      </c>
      <c r="W38" s="37">
        <f t="shared" si="12"/>
        <v>102.23085014107811</v>
      </c>
      <c r="X38" s="37" t="e">
        <f t="shared" si="12"/>
        <v>#REF!</v>
      </c>
      <c r="Y38" s="37" t="e">
        <f t="shared" si="12"/>
        <v>#REF!</v>
      </c>
      <c r="Z38" s="37" t="e">
        <f t="shared" si="12"/>
        <v>#REF!</v>
      </c>
    </row>
    <row r="39" spans="2:26" ht="14.45" x14ac:dyDescent="0.3">
      <c r="B39" s="71"/>
      <c r="C39" s="82" t="s">
        <v>13</v>
      </c>
      <c r="D39" s="70">
        <f>Capacity!D13</f>
        <v>102.02482836745351</v>
      </c>
      <c r="E39" s="70">
        <f>Capacity!E13</f>
        <v>95.808322031834393</v>
      </c>
      <c r="F39" s="70">
        <f>Capacity!F13</f>
        <v>97.840300141078103</v>
      </c>
      <c r="G39" s="70">
        <f>Capacity!G13</f>
        <v>102.2743001410781</v>
      </c>
      <c r="H39" s="70">
        <f>Capacity!H13</f>
        <v>102.23085014107811</v>
      </c>
      <c r="I39" s="70">
        <f>Capacity!I13</f>
        <v>102.23085014107811</v>
      </c>
      <c r="J39" s="70" t="e">
        <f>Capacity!#REF!</f>
        <v>#REF!</v>
      </c>
      <c r="K39" s="70" t="e">
        <f>Capacity!#REF!</f>
        <v>#REF!</v>
      </c>
      <c r="L39" s="70" t="e">
        <f>Capacity!#REF!</f>
        <v>#REF!</v>
      </c>
      <c r="P39" s="71"/>
      <c r="Q39" s="83" t="s">
        <v>102</v>
      </c>
      <c r="R39" s="37">
        <f>SUM(D33:D46)-SUM(R33:R38)</f>
        <v>163.23088000000007</v>
      </c>
      <c r="S39" s="37">
        <f t="shared" ref="S39:Z39" si="13">SUM(E33:E46)-SUM(S33:S38)</f>
        <v>167.73370098699979</v>
      </c>
      <c r="T39" s="37">
        <f t="shared" si="13"/>
        <v>175.58846190299994</v>
      </c>
      <c r="U39" s="37">
        <f t="shared" si="13"/>
        <v>176.77885990199991</v>
      </c>
      <c r="V39" s="37">
        <f t="shared" si="13"/>
        <v>191.71831126799987</v>
      </c>
      <c r="W39" s="37">
        <f t="shared" si="13"/>
        <v>194.32582908600011</v>
      </c>
      <c r="X39" s="37" t="e">
        <f t="shared" si="13"/>
        <v>#REF!</v>
      </c>
      <c r="Y39" s="37" t="e">
        <f t="shared" si="13"/>
        <v>#REF!</v>
      </c>
      <c r="Z39" s="37" t="e">
        <f t="shared" si="13"/>
        <v>#REF!</v>
      </c>
    </row>
    <row r="40" spans="2:26" ht="14.45" x14ac:dyDescent="0.3">
      <c r="B40" s="71"/>
      <c r="C40" s="82" t="s">
        <v>14</v>
      </c>
      <c r="D40" s="70">
        <f>Capacity!D14</f>
        <v>95.880633000000003</v>
      </c>
      <c r="E40" s="70">
        <f>Capacity!E14</f>
        <v>95.977801000000014</v>
      </c>
      <c r="F40" s="70">
        <f>Capacity!F14</f>
        <v>96.174240999999995</v>
      </c>
      <c r="G40" s="70">
        <f>Capacity!G14</f>
        <v>95.987040999999991</v>
      </c>
      <c r="H40" s="70">
        <f>Capacity!H14</f>
        <v>95.707440999999989</v>
      </c>
      <c r="I40" s="70">
        <f>Capacity!I14</f>
        <v>95.241440999999995</v>
      </c>
      <c r="J40" s="70" t="e">
        <f>Capacity!#REF!</f>
        <v>#REF!</v>
      </c>
      <c r="K40" s="70" t="e">
        <f>Capacity!#REF!</f>
        <v>#REF!</v>
      </c>
      <c r="L40" s="70" t="e">
        <f>Capacity!#REF!</f>
        <v>#REF!</v>
      </c>
      <c r="P40" s="71"/>
      <c r="R40" s="70"/>
      <c r="S40" s="70"/>
      <c r="T40" s="70"/>
      <c r="U40" s="70"/>
      <c r="V40" s="70"/>
      <c r="W40" s="70"/>
      <c r="X40" s="70"/>
      <c r="Y40" s="70"/>
      <c r="Z40" s="70"/>
    </row>
    <row r="41" spans="2:26" ht="14.45" x14ac:dyDescent="0.3">
      <c r="B41" s="71"/>
      <c r="C41" s="82" t="s">
        <v>15</v>
      </c>
      <c r="D41" s="70">
        <f>Capacity!D15</f>
        <v>55.788367000000001</v>
      </c>
      <c r="E41" s="70">
        <f>Capacity!E15</f>
        <v>59.614864986999997</v>
      </c>
      <c r="F41" s="70">
        <f>Capacity!F15</f>
        <v>66.118185902999997</v>
      </c>
      <c r="G41" s="70">
        <f>Capacity!G15</f>
        <v>66.667783903000014</v>
      </c>
      <c r="H41" s="70">
        <f>Capacity!H15</f>
        <v>80.581532716999988</v>
      </c>
      <c r="I41" s="70">
        <f>Capacity!I15</f>
        <v>81.905050535000015</v>
      </c>
      <c r="J41" s="70" t="e">
        <f>Capacity!#REF!</f>
        <v>#REF!</v>
      </c>
      <c r="K41" s="70" t="e">
        <f>Capacity!#REF!</f>
        <v>#REF!</v>
      </c>
      <c r="L41" s="70" t="e">
        <f>Capacity!#REF!</f>
        <v>#REF!</v>
      </c>
      <c r="P41" s="71"/>
      <c r="R41" s="70"/>
      <c r="S41" s="70"/>
      <c r="T41" s="70"/>
      <c r="U41" s="70"/>
      <c r="V41" s="70"/>
      <c r="W41" s="70"/>
      <c r="X41" s="70"/>
      <c r="Y41" s="70"/>
      <c r="Z41" s="70"/>
    </row>
    <row r="42" spans="2:26" ht="14.45" x14ac:dyDescent="0.3">
      <c r="B42" s="71"/>
      <c r="C42" s="82" t="s">
        <v>16</v>
      </c>
      <c r="D42" s="70">
        <f>Capacity!D16</f>
        <v>4.5910349999999998</v>
      </c>
      <c r="E42" s="70">
        <f>Capacity!E16</f>
        <v>4.7710349999999995</v>
      </c>
      <c r="F42" s="70">
        <f>Capacity!F16</f>
        <v>4.855035</v>
      </c>
      <c r="G42" s="70">
        <f>Capacity!G16</f>
        <v>4.855035</v>
      </c>
      <c r="H42" s="70">
        <f>Capacity!H16</f>
        <v>5.3603375509999998</v>
      </c>
      <c r="I42" s="70">
        <f>Capacity!I16</f>
        <v>5.3603375509999998</v>
      </c>
      <c r="J42" s="70" t="e">
        <f>Capacity!#REF!</f>
        <v>#REF!</v>
      </c>
      <c r="K42" s="70" t="e">
        <f>Capacity!#REF!</f>
        <v>#REF!</v>
      </c>
      <c r="L42" s="70" t="e">
        <f>Capacity!#REF!</f>
        <v>#REF!</v>
      </c>
      <c r="P42" s="71"/>
      <c r="R42" s="70"/>
      <c r="S42" s="70"/>
      <c r="T42" s="70"/>
      <c r="U42" s="70"/>
      <c r="V42" s="70"/>
      <c r="W42" s="70"/>
      <c r="X42" s="70"/>
      <c r="Y42" s="70"/>
      <c r="Z42" s="70"/>
    </row>
    <row r="43" spans="2:26" ht="14.45" x14ac:dyDescent="0.3">
      <c r="B43" s="85"/>
      <c r="C43" s="83" t="s">
        <v>17</v>
      </c>
      <c r="D43" s="70">
        <f>Capacity!D17</f>
        <v>0</v>
      </c>
      <c r="E43" s="70">
        <f>Capacity!E17</f>
        <v>0</v>
      </c>
      <c r="F43" s="70">
        <f>Capacity!F17</f>
        <v>0</v>
      </c>
      <c r="G43" s="70">
        <f>Capacity!G17</f>
        <v>0</v>
      </c>
      <c r="H43" s="70">
        <f>Capacity!H17</f>
        <v>0</v>
      </c>
      <c r="I43" s="70">
        <f>Capacity!I17</f>
        <v>0</v>
      </c>
      <c r="J43" s="70" t="e">
        <f>Capacity!#REF!</f>
        <v>#REF!</v>
      </c>
      <c r="K43" s="70" t="e">
        <f>Capacity!#REF!</f>
        <v>#REF!</v>
      </c>
      <c r="L43" s="70" t="e">
        <f>Capacity!#REF!</f>
        <v>#REF!</v>
      </c>
      <c r="P43" s="85"/>
      <c r="Q43" s="83"/>
      <c r="R43" s="70"/>
      <c r="S43" s="70"/>
      <c r="T43" s="70"/>
      <c r="U43" s="70"/>
      <c r="V43" s="70"/>
      <c r="W43" s="70"/>
      <c r="X43" s="70"/>
      <c r="Y43" s="70"/>
      <c r="Z43" s="70"/>
    </row>
    <row r="44" spans="2:26" ht="14.45" x14ac:dyDescent="0.3">
      <c r="B44" s="85"/>
      <c r="C44" s="83" t="s">
        <v>18</v>
      </c>
      <c r="D44" s="70">
        <f>Capacity!D18</f>
        <v>4.6057963439999998</v>
      </c>
      <c r="E44" s="70">
        <f>Capacity!E18</f>
        <v>6.519151042999999</v>
      </c>
      <c r="F44" s="70">
        <f>Capacity!F18</f>
        <v>8.6984373630000018</v>
      </c>
      <c r="G44" s="70">
        <f>Capacity!G18</f>
        <v>15.571322805000001</v>
      </c>
      <c r="H44" s="70">
        <f>Capacity!H18</f>
        <v>23.806073774999994</v>
      </c>
      <c r="I44" s="70">
        <f>Capacity!I18</f>
        <v>45.111259980999996</v>
      </c>
      <c r="J44" s="70" t="e">
        <f>Capacity!#REF!</f>
        <v>#REF!</v>
      </c>
      <c r="K44" s="70" t="e">
        <f>Capacity!#REF!</f>
        <v>#REF!</v>
      </c>
      <c r="L44" s="70" t="e">
        <f>Capacity!#REF!</f>
        <v>#REF!</v>
      </c>
      <c r="P44" s="85"/>
      <c r="Q44" s="83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71"/>
      <c r="C45" s="82" t="s">
        <v>19</v>
      </c>
      <c r="D45" s="70">
        <f>Capacity!D19</f>
        <v>4.7973230000000004</v>
      </c>
      <c r="E45" s="70">
        <f>Capacity!E19</f>
        <v>5.1212160000000004</v>
      </c>
      <c r="F45" s="70">
        <f>Capacity!F19</f>
        <v>5.9832160000000005</v>
      </c>
      <c r="G45" s="70">
        <f>Capacity!G19</f>
        <v>6.8112159989999999</v>
      </c>
      <c r="H45" s="70">
        <f>Capacity!H19</f>
        <v>7.6112160000000006</v>
      </c>
      <c r="I45" s="70">
        <f>Capacity!I19</f>
        <v>9.3612160000000006</v>
      </c>
      <c r="J45" s="70" t="e">
        <f>Capacity!#REF!</f>
        <v>#REF!</v>
      </c>
      <c r="K45" s="70" t="e">
        <f>Capacity!#REF!</f>
        <v>#REF!</v>
      </c>
      <c r="L45" s="70" t="e">
        <f>Capacity!#REF!</f>
        <v>#REF!</v>
      </c>
      <c r="P45" s="71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71"/>
      <c r="C46" s="83" t="s">
        <v>20</v>
      </c>
      <c r="D46" s="70">
        <f>Capacity!D20</f>
        <v>2.1735219999999993</v>
      </c>
      <c r="E46" s="70">
        <f>Capacity!E20</f>
        <v>2.2487839999999997</v>
      </c>
      <c r="F46" s="70">
        <f>Capacity!F20</f>
        <v>2.4577839999999997</v>
      </c>
      <c r="G46" s="70">
        <f>Capacity!G20</f>
        <v>2.4577839999999997</v>
      </c>
      <c r="H46" s="70">
        <f>Capacity!H20</f>
        <v>2.4577839999999997</v>
      </c>
      <c r="I46" s="70">
        <f>Capacity!I20</f>
        <v>2.4577839999999997</v>
      </c>
      <c r="J46" s="70" t="e">
        <f>Capacity!#REF!</f>
        <v>#REF!</v>
      </c>
      <c r="K46" s="70" t="e">
        <f>Capacity!#REF!</f>
        <v>#REF!</v>
      </c>
      <c r="L46" s="70" t="e">
        <f>Capacity!#REF!</f>
        <v>#REF!</v>
      </c>
      <c r="P46" s="71"/>
      <c r="Q46" s="83"/>
      <c r="R46" s="70"/>
      <c r="S46" s="70"/>
      <c r="T46" s="70"/>
      <c r="U46" s="70"/>
      <c r="V46" s="70"/>
      <c r="W46" s="70"/>
      <c r="X46" s="70"/>
      <c r="Y46" s="70"/>
      <c r="Z46" s="70"/>
    </row>
    <row r="48" spans="2:26" x14ac:dyDescent="0.25">
      <c r="B48" s="119" t="s">
        <v>91</v>
      </c>
    </row>
    <row r="50" spans="2:12" ht="15.75" thickBot="1" x14ac:dyDescent="0.3">
      <c r="B50" s="57"/>
      <c r="C50" s="57" t="s">
        <v>92</v>
      </c>
      <c r="D50" s="92">
        <v>2013</v>
      </c>
      <c r="E50" s="92">
        <v>2014</v>
      </c>
      <c r="F50" s="92">
        <v>2016</v>
      </c>
      <c r="G50" s="92">
        <v>2018</v>
      </c>
      <c r="H50" s="92">
        <v>2020</v>
      </c>
      <c r="I50" s="92">
        <v>2025</v>
      </c>
      <c r="J50" s="93">
        <v>2030</v>
      </c>
      <c r="K50" s="93">
        <v>2035</v>
      </c>
      <c r="L50" s="93">
        <v>2040</v>
      </c>
    </row>
    <row r="51" spans="2:12" x14ac:dyDescent="0.25">
      <c r="B51" s="30" t="s">
        <v>72</v>
      </c>
      <c r="C51" s="82" t="s">
        <v>9</v>
      </c>
      <c r="D51" s="63">
        <f>'Total Builds'!D7</f>
        <v>4.2149999999999999</v>
      </c>
      <c r="E51" s="63">
        <f>'Total Builds'!E7+D51</f>
        <v>8.7119999999999997</v>
      </c>
      <c r="F51" s="63">
        <f>'Total Builds'!F7+E51</f>
        <v>24.468208737000001</v>
      </c>
      <c r="G51" s="63">
        <f>'Total Builds'!G7+F51</f>
        <v>25.780300530000002</v>
      </c>
      <c r="H51" s="63">
        <f>'Total Builds'!H7+G51</f>
        <v>25.828503746000003</v>
      </c>
      <c r="I51" s="63">
        <f>'Total Builds'!I7+H51</f>
        <v>45.092905956000003</v>
      </c>
      <c r="J51" s="63" t="e">
        <f>'Total Builds'!#REF!+I51</f>
        <v>#REF!</v>
      </c>
      <c r="K51" s="63" t="e">
        <f>'Total Builds'!#REF!+J51</f>
        <v>#REF!</v>
      </c>
      <c r="L51" s="63" t="e">
        <f>'Total Builds'!#REF!+K51</f>
        <v>#REF!</v>
      </c>
    </row>
    <row r="52" spans="2:12" x14ac:dyDescent="0.25">
      <c r="B52" s="30"/>
      <c r="C52" s="82" t="s">
        <v>85</v>
      </c>
      <c r="D52" s="64">
        <f>'Total Builds'!D8</f>
        <v>0</v>
      </c>
      <c r="E52" s="64">
        <f>'Total Builds'!E8+D52</f>
        <v>0</v>
      </c>
      <c r="F52" s="64">
        <f>'Total Builds'!F8+E52</f>
        <v>0</v>
      </c>
      <c r="G52" s="64">
        <f>'Total Builds'!G8+F52</f>
        <v>0</v>
      </c>
      <c r="H52" s="64">
        <f>'Total Builds'!H8+G52</f>
        <v>0</v>
      </c>
      <c r="I52" s="64">
        <f>'Total Builds'!I8+H52</f>
        <v>0</v>
      </c>
      <c r="J52" s="64" t="e">
        <f>'Total Builds'!#REF!+I52</f>
        <v>#REF!</v>
      </c>
      <c r="K52" s="64" t="e">
        <f>'Total Builds'!#REF!+J52</f>
        <v>#REF!</v>
      </c>
      <c r="L52" s="64" t="e">
        <f>'Total Builds'!#REF!+K52</f>
        <v>#REF!</v>
      </c>
    </row>
    <row r="53" spans="2:12" x14ac:dyDescent="0.25">
      <c r="C53" s="82" t="s">
        <v>10</v>
      </c>
      <c r="D53" s="64">
        <f>'Total Builds'!D9</f>
        <v>3.3530000000000002</v>
      </c>
      <c r="E53" s="64">
        <f>'Total Builds'!E9+D53</f>
        <v>4.0895106559999999</v>
      </c>
      <c r="F53" s="64">
        <f>'Total Builds'!F9+E53</f>
        <v>4.1795106559999997</v>
      </c>
      <c r="G53" s="64">
        <f>'Total Builds'!G9+F53</f>
        <v>4.1795106559999997</v>
      </c>
      <c r="H53" s="64">
        <f>'Total Builds'!H9+G53</f>
        <v>4.1795106559999997</v>
      </c>
      <c r="I53" s="64">
        <f>'Total Builds'!I9+H53</f>
        <v>4.1795106559999997</v>
      </c>
      <c r="J53" s="64" t="e">
        <f>'Total Builds'!#REF!+I53</f>
        <v>#REF!</v>
      </c>
      <c r="K53" s="64" t="e">
        <f>'Total Builds'!#REF!+J53</f>
        <v>#REF!</v>
      </c>
      <c r="L53" s="64" t="e">
        <f>'Total Builds'!#REF!+K53</f>
        <v>#REF!</v>
      </c>
    </row>
    <row r="54" spans="2:12" x14ac:dyDescent="0.25">
      <c r="C54" s="82" t="s">
        <v>15</v>
      </c>
      <c r="D54" s="64">
        <f>'Total Builds'!D10</f>
        <v>6.0990000000000002</v>
      </c>
      <c r="E54" s="64">
        <f>'Total Builds'!E10+D54</f>
        <v>9.4559479870000001</v>
      </c>
      <c r="F54" s="64">
        <f>'Total Builds'!F10+E54</f>
        <v>15.919568903</v>
      </c>
      <c r="G54" s="64">
        <f>'Total Builds'!G10+F54</f>
        <v>16.468766902999999</v>
      </c>
      <c r="H54" s="64">
        <f>'Total Builds'!H10+G54</f>
        <v>30.382515716999997</v>
      </c>
      <c r="I54" s="64">
        <f>'Total Builds'!I10+H54</f>
        <v>31.706033534999996</v>
      </c>
      <c r="J54" s="64" t="e">
        <f>'Total Builds'!#REF!+I54</f>
        <v>#REF!</v>
      </c>
      <c r="K54" s="64" t="e">
        <f>'Total Builds'!#REF!+J54</f>
        <v>#REF!</v>
      </c>
      <c r="L54" s="64" t="e">
        <f>'Total Builds'!#REF!+K54</f>
        <v>#REF!</v>
      </c>
    </row>
    <row r="55" spans="2:12" x14ac:dyDescent="0.25">
      <c r="C55" s="83" t="s">
        <v>79</v>
      </c>
      <c r="D55" s="64">
        <f>'Total Builds'!D11</f>
        <v>1.5</v>
      </c>
      <c r="E55" s="64">
        <f>'Total Builds'!E11+D55</f>
        <v>2.1</v>
      </c>
      <c r="F55" s="64">
        <f>'Total Builds'!F11+E55</f>
        <v>3.3639999999999999</v>
      </c>
      <c r="G55" s="64">
        <f>'Total Builds'!G11+F55</f>
        <v>5.2430000000000003</v>
      </c>
      <c r="H55" s="64">
        <f>'Total Builds'!H11+G55</f>
        <v>5.2430000000000003</v>
      </c>
      <c r="I55" s="64">
        <f>'Total Builds'!I11+H55</f>
        <v>5.2430000000000003</v>
      </c>
      <c r="J55" s="64" t="e">
        <f>'Total Builds'!#REF!+I55</f>
        <v>#REF!</v>
      </c>
      <c r="K55" s="64" t="e">
        <f>'Total Builds'!#REF!+J55</f>
        <v>#REF!</v>
      </c>
      <c r="L55" s="64" t="e">
        <f>'Total Builds'!#REF!+K55</f>
        <v>#REF!</v>
      </c>
    </row>
    <row r="56" spans="2:12" x14ac:dyDescent="0.25">
      <c r="C56" s="83" t="s">
        <v>80</v>
      </c>
      <c r="D56" s="64">
        <f>'Total Builds'!D12</f>
        <v>0</v>
      </c>
      <c r="E56" s="64">
        <f>'Total Builds'!E12+D56</f>
        <v>0</v>
      </c>
      <c r="F56" s="64">
        <f>'Total Builds'!F12+E56</f>
        <v>0</v>
      </c>
      <c r="G56" s="64">
        <f>'Total Builds'!G12+F56</f>
        <v>0</v>
      </c>
      <c r="H56" s="64">
        <f>'Total Builds'!H12+G56</f>
        <v>0</v>
      </c>
      <c r="I56" s="64">
        <f>'Total Builds'!I12+H56</f>
        <v>0</v>
      </c>
      <c r="J56" s="64" t="e">
        <f>'Total Builds'!#REF!+I56</f>
        <v>#REF!</v>
      </c>
      <c r="K56" s="64" t="e">
        <f>'Total Builds'!#REF!+J56</f>
        <v>#REF!</v>
      </c>
      <c r="L56" s="64" t="e">
        <f>'Total Builds'!#REF!+K56</f>
        <v>#REF!</v>
      </c>
    </row>
    <row r="57" spans="2:12" x14ac:dyDescent="0.25">
      <c r="C57" s="83" t="s">
        <v>30</v>
      </c>
      <c r="D57" s="64">
        <f>'Total Builds'!D13</f>
        <v>3.1456529999999998</v>
      </c>
      <c r="E57" s="64">
        <f>'Total Builds'!E13+D57</f>
        <v>7.7030905989999994</v>
      </c>
      <c r="F57" s="64">
        <f>'Total Builds'!F13+E57</f>
        <v>14.527045539</v>
      </c>
      <c r="G57" s="64">
        <f>'Total Builds'!G13+F57</f>
        <v>16.501419763999998</v>
      </c>
      <c r="H57" s="64">
        <f>'Total Builds'!H13+G57</f>
        <v>17.984565537999998</v>
      </c>
      <c r="I57" s="64">
        <f>'Total Builds'!I13+H57</f>
        <v>20.584769081999998</v>
      </c>
      <c r="J57" s="64" t="e">
        <f>'Total Builds'!#REF!+I57</f>
        <v>#REF!</v>
      </c>
      <c r="K57" s="64" t="e">
        <f>'Total Builds'!#REF!+J57</f>
        <v>#REF!</v>
      </c>
      <c r="L57" s="64" t="e">
        <f>'Total Builds'!#REF!+K57</f>
        <v>#REF!</v>
      </c>
    </row>
    <row r="58" spans="2:12" x14ac:dyDescent="0.25">
      <c r="C58" s="83" t="s">
        <v>19</v>
      </c>
      <c r="D58" s="64">
        <f>'Total Builds'!D15</f>
        <v>0.90100000000000013</v>
      </c>
      <c r="E58" s="64">
        <f>'Total Builds'!E15+D58</f>
        <v>1.3770000000000002</v>
      </c>
      <c r="F58" s="64">
        <f>'Total Builds'!F15+E58</f>
        <v>1.7670000000000003</v>
      </c>
      <c r="G58" s="64">
        <f>'Total Builds'!G15+F58</f>
        <v>1.7990000000000004</v>
      </c>
      <c r="H58" s="64">
        <f>'Total Builds'!H15+G58</f>
        <v>1.7990000000000004</v>
      </c>
      <c r="I58" s="64">
        <f>'Total Builds'!I15+H58</f>
        <v>1.7990000000000004</v>
      </c>
      <c r="J58" s="64" t="e">
        <f>'Total Builds'!#REF!+I58</f>
        <v>#REF!</v>
      </c>
      <c r="K58" s="64" t="e">
        <f>'Total Builds'!#REF!+J58</f>
        <v>#REF!</v>
      </c>
      <c r="L58" s="64" t="e">
        <f>'Total Builds'!#REF!+K58</f>
        <v>#REF!</v>
      </c>
    </row>
    <row r="59" spans="2:12" x14ac:dyDescent="0.25">
      <c r="C59" s="83" t="s">
        <v>20</v>
      </c>
      <c r="D59" s="64">
        <f>'Total Builds'!D16</f>
        <v>0.13600000000000001</v>
      </c>
      <c r="E59" s="64">
        <f>'Total Builds'!E16+D59</f>
        <v>0.19600000000000001</v>
      </c>
      <c r="F59" s="64">
        <f>'Total Builds'!F16+E59</f>
        <v>3.2669999999999999</v>
      </c>
      <c r="G59" s="64">
        <f>'Total Builds'!G16+F59</f>
        <v>3.2669999999999999</v>
      </c>
      <c r="H59" s="64">
        <f>'Total Builds'!H16+G59</f>
        <v>3.2669999999999999</v>
      </c>
      <c r="I59" s="64">
        <f>'Total Builds'!I16+H59</f>
        <v>3.2669999999999999</v>
      </c>
      <c r="J59" s="64" t="e">
        <f>'Total Builds'!#REF!+I59</f>
        <v>#REF!</v>
      </c>
      <c r="K59" s="64" t="e">
        <f>'Total Builds'!#REF!+J59</f>
        <v>#REF!</v>
      </c>
      <c r="L59" s="64" t="e">
        <f>'Total Builds'!#REF!+K59</f>
        <v>#REF!</v>
      </c>
    </row>
    <row r="60" spans="2:12" x14ac:dyDescent="0.25">
      <c r="C60" s="83" t="s">
        <v>13</v>
      </c>
      <c r="D60" s="64">
        <f>'Total Builds'!D17</f>
        <v>0</v>
      </c>
      <c r="E60" s="64">
        <f>'Total Builds'!E17+D60</f>
        <v>0</v>
      </c>
      <c r="F60" s="64">
        <f>'Total Builds'!F17+E60</f>
        <v>1.1220000000000001</v>
      </c>
      <c r="G60" s="64">
        <f>'Total Builds'!G17+F60</f>
        <v>4.4560000000000004</v>
      </c>
      <c r="H60" s="64">
        <f>'Total Builds'!H17+G60</f>
        <v>6.1625000000000005</v>
      </c>
      <c r="I60" s="64">
        <f>'Total Builds'!I17+H60</f>
        <v>6.1625000000000005</v>
      </c>
      <c r="J60" s="64" t="e">
        <f>'Total Builds'!#REF!+I60</f>
        <v>#REF!</v>
      </c>
      <c r="K60" s="64" t="e">
        <f>'Total Builds'!#REF!+J60</f>
        <v>#REF!</v>
      </c>
      <c r="L60" s="64" t="e">
        <f>'Total Builds'!#REF!+K60</f>
        <v>#REF!</v>
      </c>
    </row>
    <row r="63" spans="2:12" ht="15.75" thickBot="1" x14ac:dyDescent="0.3">
      <c r="B63" s="57"/>
      <c r="C63" s="57" t="s">
        <v>86</v>
      </c>
      <c r="D63" s="92">
        <v>2013</v>
      </c>
      <c r="E63" s="92">
        <v>2014</v>
      </c>
      <c r="F63" s="92">
        <v>2016</v>
      </c>
      <c r="G63" s="92">
        <v>2018</v>
      </c>
      <c r="H63" s="92">
        <v>2020</v>
      </c>
      <c r="I63" s="92">
        <v>2025</v>
      </c>
      <c r="J63" s="93">
        <v>2030</v>
      </c>
      <c r="K63" s="93">
        <v>2035</v>
      </c>
      <c r="L63" s="93">
        <v>2040</v>
      </c>
    </row>
    <row r="64" spans="2:12" x14ac:dyDescent="0.25">
      <c r="B64" s="30" t="s">
        <v>72</v>
      </c>
      <c r="C64" s="82" t="s">
        <v>9</v>
      </c>
      <c r="D64" s="55">
        <f>'Total Retirements'!D7</f>
        <v>9.1900000000000009E-2</v>
      </c>
      <c r="E64" s="55">
        <f>D64+'Total Retirements'!E7</f>
        <v>9.1900000000000009E-2</v>
      </c>
      <c r="F64" s="55">
        <f>E64+'Total Retirements'!F7</f>
        <v>9.1900000000000009E-2</v>
      </c>
      <c r="G64" s="55">
        <f>F64+'Total Retirements'!G7</f>
        <v>9.1900000000000009E-2</v>
      </c>
      <c r="H64" s="55">
        <f>G64+'Total Retirements'!H7</f>
        <v>9.1900000000000009E-2</v>
      </c>
      <c r="I64" s="55">
        <f>H64+'Total Retirements'!I7</f>
        <v>9.1900000000000009E-2</v>
      </c>
      <c r="J64" s="55" t="e">
        <f>I64+'Total Retirements'!#REF!</f>
        <v>#REF!</v>
      </c>
      <c r="K64" s="55" t="e">
        <f>J64+'Total Retirements'!#REF!</f>
        <v>#REF!</v>
      </c>
      <c r="L64" s="55" t="e">
        <f>K64+'Total Retirements'!#REF!</f>
        <v>#REF!</v>
      </c>
    </row>
    <row r="65" spans="2:26" x14ac:dyDescent="0.25">
      <c r="C65" s="82" t="s">
        <v>10</v>
      </c>
      <c r="D65" s="11">
        <f>'Total Retirements'!D8</f>
        <v>0.22582500000000003</v>
      </c>
      <c r="E65" s="11">
        <f>D65+'Total Retirements'!E8</f>
        <v>1.0287250000000001</v>
      </c>
      <c r="F65" s="11">
        <f>E65+'Total Retirements'!F8</f>
        <v>4.7268249999999998</v>
      </c>
      <c r="G65" s="11">
        <f>F65+'Total Retirements'!G8</f>
        <v>5.4458250000000001</v>
      </c>
      <c r="H65" s="11">
        <f>G65+'Total Retirements'!H8</f>
        <v>5.4598250000000004</v>
      </c>
      <c r="I65" s="11">
        <f>H65+'Total Retirements'!I8</f>
        <v>5.4598250000000004</v>
      </c>
      <c r="J65" s="11" t="e">
        <f>I65+'Total Retirements'!#REF!</f>
        <v>#REF!</v>
      </c>
      <c r="K65" s="11" t="e">
        <f>J65+'Total Retirements'!#REF!</f>
        <v>#REF!</v>
      </c>
      <c r="L65" s="11" t="e">
        <f>K65+'Total Retirements'!#REF!</f>
        <v>#REF!</v>
      </c>
    </row>
    <row r="66" spans="2:26" x14ac:dyDescent="0.25">
      <c r="C66" s="82" t="s">
        <v>15</v>
      </c>
      <c r="D66" s="11">
        <f>'Total Retirements'!D9</f>
        <v>2.9900000000000003E-2</v>
      </c>
      <c r="E66" s="11">
        <f>D66+'Total Retirements'!E9</f>
        <v>2.9900000000000003E-2</v>
      </c>
      <c r="F66" s="11">
        <f>E66+'Total Retirements'!F9</f>
        <v>2.9900000000000003E-2</v>
      </c>
      <c r="G66" s="11">
        <f>F66+'Total Retirements'!G9</f>
        <v>2.9900000000000003E-2</v>
      </c>
      <c r="H66" s="11">
        <f>G66+'Total Retirements'!H9</f>
        <v>2.9900000000000003E-2</v>
      </c>
      <c r="I66" s="11">
        <f>H66+'Total Retirements'!I9</f>
        <v>2.9900000000000003E-2</v>
      </c>
      <c r="J66" s="11" t="e">
        <f>I66+'Total Retirements'!#REF!</f>
        <v>#REF!</v>
      </c>
      <c r="K66" s="11" t="e">
        <f>J66+'Total Retirements'!#REF!</f>
        <v>#REF!</v>
      </c>
      <c r="L66" s="11" t="e">
        <f>K66+'Total Retirements'!#REF!</f>
        <v>#REF!</v>
      </c>
    </row>
    <row r="67" spans="2:26" x14ac:dyDescent="0.25">
      <c r="C67" s="83" t="s">
        <v>41</v>
      </c>
      <c r="D67" s="11">
        <f>'Total Retirements'!D10</f>
        <v>4.3254999999999999</v>
      </c>
      <c r="E67" s="11">
        <f>D67+'Total Retirements'!E10</f>
        <v>16.605351124999999</v>
      </c>
      <c r="F67" s="11">
        <f>E67+'Total Retirements'!F10</f>
        <v>80.96803532770592</v>
      </c>
      <c r="G67" s="11">
        <f>F67+'Total Retirements'!G10</f>
        <v>85.184136467333317</v>
      </c>
      <c r="H67" s="11">
        <f>G67+'Total Retirements'!H10</f>
        <v>87.560679494333314</v>
      </c>
      <c r="I67" s="11">
        <f>H67+'Total Retirements'!I10</f>
        <v>112.48712271129868</v>
      </c>
      <c r="J67" s="11" t="e">
        <f>I67+'Total Retirements'!#REF!</f>
        <v>#REF!</v>
      </c>
      <c r="K67" s="11" t="e">
        <f>J67+'Total Retirements'!#REF!</f>
        <v>#REF!</v>
      </c>
      <c r="L67" s="11" t="e">
        <f>K67+'Total Retirements'!#REF!</f>
        <v>#REF!</v>
      </c>
    </row>
    <row r="68" spans="2:26" x14ac:dyDescent="0.25">
      <c r="C68" s="83" t="s">
        <v>30</v>
      </c>
      <c r="D68" s="11">
        <f>'Total Retirements'!D11</f>
        <v>0</v>
      </c>
      <c r="E68" s="11">
        <f>D68+'Total Retirements'!E11</f>
        <v>0</v>
      </c>
      <c r="F68" s="11">
        <f>E68+'Total Retirements'!F11</f>
        <v>0</v>
      </c>
      <c r="G68" s="11">
        <f>F68+'Total Retirements'!G11</f>
        <v>0</v>
      </c>
      <c r="H68" s="11">
        <f>G68+'Total Retirements'!H11</f>
        <v>0</v>
      </c>
      <c r="I68" s="11">
        <f>H68+'Total Retirements'!I11</f>
        <v>0</v>
      </c>
      <c r="J68" s="11" t="e">
        <f>I68+'Total Retirements'!#REF!</f>
        <v>#REF!</v>
      </c>
      <c r="K68" s="11" t="e">
        <f>J68+'Total Retirements'!#REF!</f>
        <v>#REF!</v>
      </c>
      <c r="L68" s="11" t="e">
        <f>K68+'Total Retirements'!#REF!</f>
        <v>#REF!</v>
      </c>
    </row>
    <row r="69" spans="2:26" x14ac:dyDescent="0.25">
      <c r="C69" s="83" t="s">
        <v>19</v>
      </c>
      <c r="D69" s="11">
        <f>'Total Retirements'!D12</f>
        <v>6.5807000000000004E-2</v>
      </c>
      <c r="E69" s="11">
        <f>D69+'Total Retirements'!E12</f>
        <v>1.0658969999999999</v>
      </c>
      <c r="F69" s="11">
        <f>E69+'Total Retirements'!F12</f>
        <v>1.5002969999999998</v>
      </c>
      <c r="G69" s="11">
        <f>F69+'Total Retirements'!G12</f>
        <v>1.6914969999999998</v>
      </c>
      <c r="H69" s="11">
        <f>G69+'Total Retirements'!H12</f>
        <v>1.9710969999999999</v>
      </c>
      <c r="I69" s="11">
        <f>H69+'Total Retirements'!I12</f>
        <v>2.3555969999999999</v>
      </c>
      <c r="J69" s="11" t="e">
        <f>I69+'Total Retirements'!#REF!</f>
        <v>#REF!</v>
      </c>
      <c r="K69" s="11" t="e">
        <f>J69+'Total Retirements'!#REF!</f>
        <v>#REF!</v>
      </c>
      <c r="L69" s="11" t="e">
        <f>K69+'Total Retirements'!#REF!</f>
        <v>#REF!</v>
      </c>
    </row>
    <row r="70" spans="2:26" x14ac:dyDescent="0.25">
      <c r="C70" s="83" t="s">
        <v>20</v>
      </c>
      <c r="D70" s="11">
        <f>'Total Retirements'!D13</f>
        <v>3.0858059999999998</v>
      </c>
      <c r="E70" s="11">
        <f>D70+'Total Retirements'!E13</f>
        <v>64.051710620000009</v>
      </c>
      <c r="F70" s="11">
        <f>E70+'Total Retirements'!F13</f>
        <v>71.161121448000003</v>
      </c>
      <c r="G70" s="11">
        <f>F70+'Total Retirements'!G13</f>
        <v>71.773193407999997</v>
      </c>
      <c r="H70" s="11">
        <f>G70+'Total Retirements'!H13</f>
        <v>71.773193407999997</v>
      </c>
      <c r="I70" s="11">
        <f>H70+'Total Retirements'!I13</f>
        <v>79.650028343999992</v>
      </c>
      <c r="J70" s="11" t="e">
        <f>I70+'Total Retirements'!#REF!</f>
        <v>#REF!</v>
      </c>
      <c r="K70" s="11" t="e">
        <f>J70+'Total Retirements'!#REF!</f>
        <v>#REF!</v>
      </c>
      <c r="L70" s="11" t="e">
        <f>K70+'Total Retirements'!#REF!</f>
        <v>#REF!</v>
      </c>
    </row>
    <row r="71" spans="2:26" x14ac:dyDescent="0.25">
      <c r="C71" s="83" t="s">
        <v>13</v>
      </c>
      <c r="D71" s="11">
        <f>'Total Retirements'!D14</f>
        <v>2.25</v>
      </c>
      <c r="E71" s="11">
        <f>D71+'Total Retirements'!E14</f>
        <v>6.1439499998831169</v>
      </c>
      <c r="F71" s="11">
        <f>E71+'Total Retirements'!F14</f>
        <v>6.1439499998831169</v>
      </c>
      <c r="G71" s="11">
        <f>F71+'Total Retirements'!G14</f>
        <v>6.2146857287891892</v>
      </c>
      <c r="H71" s="11">
        <f>G71+'Total Retirements'!H14</f>
        <v>6.9576626586915848</v>
      </c>
      <c r="I71" s="11">
        <f>H71+'Total Retirements'!I14</f>
        <v>6.9576626586915848</v>
      </c>
      <c r="J71" s="11" t="e">
        <f>I71+'Total Retirements'!#REF!</f>
        <v>#REF!</v>
      </c>
      <c r="K71" s="11" t="e">
        <f>J71+'Total Retirements'!#REF!</f>
        <v>#REF!</v>
      </c>
      <c r="L71" s="11" t="e">
        <f>K71+'Total Retirements'!#REF!</f>
        <v>#REF!</v>
      </c>
    </row>
    <row r="74" spans="2:26" ht="15.75" thickBot="1" x14ac:dyDescent="0.3">
      <c r="B74" s="57" t="s">
        <v>93</v>
      </c>
      <c r="C74" s="57"/>
      <c r="D74" s="93">
        <v>2013</v>
      </c>
      <c r="E74" s="93">
        <v>2014</v>
      </c>
      <c r="F74" s="93">
        <v>2016</v>
      </c>
      <c r="G74" s="93">
        <v>2018</v>
      </c>
      <c r="H74" s="93">
        <v>2020</v>
      </c>
      <c r="I74" s="93">
        <v>2025</v>
      </c>
      <c r="J74" s="93">
        <v>2030</v>
      </c>
      <c r="K74" s="93">
        <v>2035</v>
      </c>
      <c r="L74" s="93">
        <v>2040</v>
      </c>
    </row>
    <row r="75" spans="2:26" ht="15.75" thickBot="1" x14ac:dyDescent="0.3">
      <c r="B75" s="117" t="s">
        <v>72</v>
      </c>
      <c r="C75" s="53"/>
      <c r="D75" s="120" t="e">
        <f>'Total Annual Costs'!#REF!</f>
        <v>#REF!</v>
      </c>
      <c r="E75" s="120" t="e">
        <f>'Total Annual Costs'!#REF!</f>
        <v>#REF!</v>
      </c>
      <c r="F75" s="120" t="e">
        <f>'Total Annual Costs'!#REF!</f>
        <v>#REF!</v>
      </c>
      <c r="G75" s="120" t="e">
        <f>'Total Annual Costs'!#REF!</f>
        <v>#REF!</v>
      </c>
      <c r="H75" s="120" t="e">
        <f>'Total Annual Costs'!#REF!</f>
        <v>#REF!</v>
      </c>
      <c r="I75" s="120" t="e">
        <f>'Total Annual Costs'!#REF!</f>
        <v>#REF!</v>
      </c>
      <c r="J75" s="120" t="e">
        <f>'Total Annual Costs'!#REF!</f>
        <v>#REF!</v>
      </c>
      <c r="K75" s="120" t="e">
        <f>'Total Annual Costs'!#REF!</f>
        <v>#REF!</v>
      </c>
      <c r="L75" s="120" t="e">
        <f>'Total Annual Costs'!#REF!</f>
        <v>#REF!</v>
      </c>
    </row>
    <row r="79" spans="2:26" x14ac:dyDescent="0.25">
      <c r="B79" s="38"/>
      <c r="C79" s="77"/>
      <c r="D79" s="96">
        <v>2013</v>
      </c>
      <c r="E79" s="96">
        <v>2014</v>
      </c>
      <c r="F79" s="96">
        <v>2016</v>
      </c>
      <c r="G79" s="96">
        <v>2018</v>
      </c>
      <c r="H79" s="96">
        <v>2020</v>
      </c>
      <c r="I79" s="96">
        <v>2025</v>
      </c>
      <c r="J79" s="96">
        <v>2030</v>
      </c>
      <c r="K79" s="96">
        <v>2035</v>
      </c>
      <c r="L79" s="98">
        <v>2040</v>
      </c>
      <c r="P79" s="38"/>
      <c r="Q79" s="96"/>
      <c r="R79" s="96">
        <v>2013</v>
      </c>
      <c r="S79" s="96">
        <v>2014</v>
      </c>
      <c r="T79" s="96">
        <v>2016</v>
      </c>
      <c r="U79" s="96">
        <v>2018</v>
      </c>
      <c r="V79" s="96">
        <v>2020</v>
      </c>
      <c r="W79" s="96">
        <v>2025</v>
      </c>
      <c r="X79" s="96">
        <v>2030</v>
      </c>
      <c r="Y79" s="96">
        <v>2035</v>
      </c>
      <c r="Z79" s="98">
        <v>2040</v>
      </c>
    </row>
    <row r="80" spans="2:26" x14ac:dyDescent="0.25">
      <c r="B80" s="39" t="s">
        <v>72</v>
      </c>
      <c r="C80" s="78" t="s">
        <v>51</v>
      </c>
      <c r="D80" s="34">
        <f>'Emissions (CO2) by type'!D8</f>
        <v>1595537.9674101211</v>
      </c>
      <c r="E80" s="34">
        <f>'Emissions (CO2) by type'!E8</f>
        <v>1558409.7789262505</v>
      </c>
      <c r="F80" s="34">
        <f>'Emissions (CO2) by type'!F8</f>
        <v>1456445.5715820903</v>
      </c>
      <c r="G80" s="34">
        <f>'Emissions (CO2) by type'!G8</f>
        <v>1508711.6272140909</v>
      </c>
      <c r="H80" s="34">
        <f>'Emissions (CO2) by type'!H8</f>
        <v>1249459.3550532027</v>
      </c>
      <c r="I80" s="34">
        <f>'Emissions (CO2) by type'!I8</f>
        <v>1135593.7559014817</v>
      </c>
      <c r="J80" s="34" t="e">
        <f>'Emissions (CO2) by type'!#REF!</f>
        <v>#REF!</v>
      </c>
      <c r="K80" s="34" t="e">
        <f>'Emissions (CO2) by type'!#REF!</f>
        <v>#REF!</v>
      </c>
      <c r="L80" s="94" t="e">
        <f>'Emissions (CO2) by type'!#REF!</f>
        <v>#REF!</v>
      </c>
      <c r="P80" s="39" t="s">
        <v>72</v>
      </c>
      <c r="Q80" s="34" t="s">
        <v>18</v>
      </c>
      <c r="R80" s="34">
        <f>'Emissions (CO2) by type'!N8</f>
        <v>0</v>
      </c>
      <c r="S80" s="34">
        <f>'Emissions (CO2) by type'!O8</f>
        <v>0</v>
      </c>
      <c r="T80" s="34">
        <f>'Emissions (CO2) by type'!P8</f>
        <v>0</v>
      </c>
      <c r="U80" s="34">
        <f>'Emissions (CO2) by type'!Q8</f>
        <v>0</v>
      </c>
      <c r="V80" s="34">
        <f>'Emissions (CO2) by type'!R8</f>
        <v>0</v>
      </c>
      <c r="W80" s="34">
        <f>'Emissions (CO2) by type'!S8</f>
        <v>0</v>
      </c>
      <c r="X80" s="34">
        <f>'Emissions (CO2) by type'!T8</f>
        <v>0</v>
      </c>
      <c r="Y80" s="34">
        <f>'Emissions (CO2) by type'!U8</f>
        <v>0</v>
      </c>
      <c r="Z80" s="94">
        <f>'Emissions (CO2) by type'!V8</f>
        <v>0</v>
      </c>
    </row>
    <row r="81" spans="2:26" x14ac:dyDescent="0.25">
      <c r="B81" s="36"/>
      <c r="C81" s="83" t="s">
        <v>52</v>
      </c>
      <c r="D81" s="37">
        <f>'Emissions (CO2) by type'!D9</f>
        <v>427215.04383632634</v>
      </c>
      <c r="E81" s="37">
        <f>'Emissions (CO2) by type'!E9</f>
        <v>448441.08606570773</v>
      </c>
      <c r="F81" s="37">
        <f>'Emissions (CO2) by type'!F9</f>
        <v>456062.6583406328</v>
      </c>
      <c r="G81" s="37">
        <f>'Emissions (CO2) by type'!G9</f>
        <v>431701.59531251411</v>
      </c>
      <c r="H81" s="37">
        <f>'Emissions (CO2) by type'!H9</f>
        <v>466249.07603479462</v>
      </c>
      <c r="I81" s="37">
        <f>'Emissions (CO2) by type'!I9</f>
        <v>428390.89365775301</v>
      </c>
      <c r="J81" s="37" t="e">
        <f>'Emissions (CO2) by type'!#REF!</f>
        <v>#REF!</v>
      </c>
      <c r="K81" s="37" t="e">
        <f>'Emissions (CO2) by type'!#REF!</f>
        <v>#REF!</v>
      </c>
      <c r="L81" s="40" t="e">
        <f>'Emissions (CO2) by type'!#REF!</f>
        <v>#REF!</v>
      </c>
      <c r="P81" s="36"/>
      <c r="Q81" s="37" t="s">
        <v>99</v>
      </c>
      <c r="R81" s="37">
        <f>'Emissions (CO2) by type'!N9</f>
        <v>0</v>
      </c>
      <c r="S81" s="37">
        <f>'Emissions (CO2) by type'!O9</f>
        <v>0</v>
      </c>
      <c r="T81" s="37">
        <f>'Emissions (CO2) by type'!P9</f>
        <v>0</v>
      </c>
      <c r="U81" s="37">
        <f>'Emissions (CO2) by type'!Q9</f>
        <v>0</v>
      </c>
      <c r="V81" s="37">
        <f>'Emissions (CO2) by type'!R9</f>
        <v>0</v>
      </c>
      <c r="W81" s="37">
        <f>'Emissions (CO2) by type'!S9</f>
        <v>0</v>
      </c>
      <c r="X81" s="37">
        <f>'Emissions (CO2) by type'!T9</f>
        <v>0</v>
      </c>
      <c r="Y81" s="37">
        <f>'Emissions (CO2) by type'!U9</f>
        <v>0</v>
      </c>
      <c r="Z81" s="40">
        <f>'Emissions (CO2) by type'!V9</f>
        <v>0</v>
      </c>
    </row>
    <row r="82" spans="2:26" x14ac:dyDescent="0.25">
      <c r="B82" s="36"/>
      <c r="C82" s="83" t="s">
        <v>53</v>
      </c>
      <c r="D82" s="37">
        <f>'Emissions (CO2) by type'!D10</f>
        <v>36671.759778354957</v>
      </c>
      <c r="E82" s="37">
        <f>'Emissions (CO2) by type'!E10</f>
        <v>41876.731217929024</v>
      </c>
      <c r="F82" s="37">
        <f>'Emissions (CO2) by type'!F10</f>
        <v>44352.418255907905</v>
      </c>
      <c r="G82" s="37">
        <f>'Emissions (CO2) by type'!G10</f>
        <v>41420.131826918871</v>
      </c>
      <c r="H82" s="37">
        <f>'Emissions (CO2) by type'!H10</f>
        <v>41786.126861905606</v>
      </c>
      <c r="I82" s="37">
        <f>'Emissions (CO2) by type'!I10</f>
        <v>39802.007508688454</v>
      </c>
      <c r="J82" s="37" t="e">
        <f>'Emissions (CO2) by type'!#REF!</f>
        <v>#REF!</v>
      </c>
      <c r="K82" s="37" t="e">
        <f>'Emissions (CO2) by type'!#REF!</f>
        <v>#REF!</v>
      </c>
      <c r="L82" s="40" t="e">
        <f>'Emissions (CO2) by type'!#REF!</f>
        <v>#REF!</v>
      </c>
      <c r="P82" s="36"/>
      <c r="Q82" s="83" t="s">
        <v>80</v>
      </c>
      <c r="R82" s="37">
        <f>'Emissions (CO2) by type'!N10</f>
        <v>0</v>
      </c>
      <c r="S82" s="37">
        <f>'Emissions (CO2) by type'!O10</f>
        <v>0</v>
      </c>
      <c r="T82" s="37">
        <f>'Emissions (CO2) by type'!P10</f>
        <v>0</v>
      </c>
      <c r="U82" s="37">
        <f>'Emissions (CO2) by type'!Q10</f>
        <v>0</v>
      </c>
      <c r="V82" s="37">
        <f>'Emissions (CO2) by type'!R10</f>
        <v>0</v>
      </c>
      <c r="W82" s="37">
        <f>'Emissions (CO2) by type'!S10</f>
        <v>0</v>
      </c>
      <c r="X82" s="37">
        <f>'Emissions (CO2) by type'!T10</f>
        <v>0</v>
      </c>
      <c r="Y82" s="37">
        <f>'Emissions (CO2) by type'!U10</f>
        <v>0</v>
      </c>
      <c r="Z82" s="40">
        <f>'Emissions (CO2) by type'!V10</f>
        <v>0</v>
      </c>
    </row>
    <row r="83" spans="2:26" x14ac:dyDescent="0.25">
      <c r="B83" s="36"/>
      <c r="C83" s="83" t="s">
        <v>54</v>
      </c>
      <c r="D83" s="37">
        <f>'Emissions (CO2) by type'!D11</f>
        <v>0</v>
      </c>
      <c r="E83" s="37">
        <f>'Emissions (CO2) by type'!E11</f>
        <v>0</v>
      </c>
      <c r="F83" s="37">
        <f>'Emissions (CO2) by type'!F11</f>
        <v>6595.7512725718225</v>
      </c>
      <c r="G83" s="37">
        <f>'Emissions (CO2) by type'!G11</f>
        <v>7094.9832297647645</v>
      </c>
      <c r="H83" s="37">
        <f>'Emissions (CO2) by type'!H11</f>
        <v>6012.7018390509802</v>
      </c>
      <c r="I83" s="37">
        <f>'Emissions (CO2) by type'!I11</f>
        <v>67301.002691185233</v>
      </c>
      <c r="J83" s="37" t="e">
        <f>'Emissions (CO2) by type'!#REF!</f>
        <v>#REF!</v>
      </c>
      <c r="K83" s="37" t="e">
        <f>'Emissions (CO2) by type'!#REF!</f>
        <v>#REF!</v>
      </c>
      <c r="L83" s="40" t="e">
        <f>'Emissions (CO2) by type'!#REF!</f>
        <v>#REF!</v>
      </c>
      <c r="P83" s="36"/>
      <c r="Q83" s="83" t="s">
        <v>100</v>
      </c>
      <c r="R83" s="37">
        <f>'Emissions (CO2) by type'!N11</f>
        <v>0</v>
      </c>
      <c r="S83" s="37">
        <f>'Emissions (CO2) by type'!O11</f>
        <v>0</v>
      </c>
      <c r="T83" s="37">
        <f>'Emissions (CO2) by type'!P11</f>
        <v>0</v>
      </c>
      <c r="U83" s="37">
        <f>'Emissions (CO2) by type'!Q11</f>
        <v>0</v>
      </c>
      <c r="V83" s="37">
        <f>'Emissions (CO2) by type'!R11</f>
        <v>0</v>
      </c>
      <c r="W83" s="37">
        <f>'Emissions (CO2) by type'!S11</f>
        <v>0</v>
      </c>
      <c r="X83" s="37">
        <f>'Emissions (CO2) by type'!T11</f>
        <v>0</v>
      </c>
      <c r="Y83" s="37">
        <f>'Emissions (CO2) by type'!U11</f>
        <v>0</v>
      </c>
      <c r="Z83" s="40">
        <f>'Emissions (CO2) by type'!V11</f>
        <v>0</v>
      </c>
    </row>
    <row r="84" spans="2:26" x14ac:dyDescent="0.25">
      <c r="B84" s="36"/>
      <c r="C84" s="83" t="s">
        <v>55</v>
      </c>
      <c r="D84" s="37">
        <f>'Emissions (CO2) by type'!D12</f>
        <v>285.21287778705431</v>
      </c>
      <c r="E84" s="37">
        <f>'Emissions (CO2) by type'!E12</f>
        <v>642.94121123934622</v>
      </c>
      <c r="F84" s="37">
        <f>'Emissions (CO2) by type'!F12</f>
        <v>564.83027207338455</v>
      </c>
      <c r="G84" s="37">
        <f>'Emissions (CO2) by type'!G12</f>
        <v>414.78768527171303</v>
      </c>
      <c r="H84" s="37">
        <f>'Emissions (CO2) by type'!H12</f>
        <v>413.76388457214773</v>
      </c>
      <c r="I84" s="37">
        <f>'Emissions (CO2) by type'!I12</f>
        <v>475.78563383987796</v>
      </c>
      <c r="J84" s="37" t="e">
        <f>'Emissions (CO2) by type'!#REF!</f>
        <v>#REF!</v>
      </c>
      <c r="K84" s="37" t="e">
        <f>'Emissions (CO2) by type'!#REF!</f>
        <v>#REF!</v>
      </c>
      <c r="L84" s="40" t="e">
        <f>'Emissions (CO2) by type'!#REF!</f>
        <v>#REF!</v>
      </c>
      <c r="P84" s="36"/>
      <c r="Q84" s="83" t="s">
        <v>101</v>
      </c>
      <c r="R84" s="37">
        <f>'Emissions (CO2) by type'!N12</f>
        <v>0</v>
      </c>
      <c r="S84" s="37">
        <f>'Emissions (CO2) by type'!O12</f>
        <v>0</v>
      </c>
      <c r="T84" s="37">
        <f>'Emissions (CO2) by type'!P12</f>
        <v>0</v>
      </c>
      <c r="U84" s="37">
        <f>'Emissions (CO2) by type'!Q12</f>
        <v>0</v>
      </c>
      <c r="V84" s="37">
        <f>'Emissions (CO2) by type'!R12</f>
        <v>0</v>
      </c>
      <c r="W84" s="37">
        <f>'Emissions (CO2) by type'!S12</f>
        <v>0</v>
      </c>
      <c r="X84" s="37">
        <f>'Emissions (CO2) by type'!T12</f>
        <v>0</v>
      </c>
      <c r="Y84" s="37">
        <f>'Emissions (CO2) by type'!U12</f>
        <v>0</v>
      </c>
      <c r="Z84" s="40">
        <f>'Emissions (CO2) by type'!V12</f>
        <v>0</v>
      </c>
    </row>
    <row r="85" spans="2:26" x14ac:dyDescent="0.25">
      <c r="B85" s="36"/>
      <c r="C85" s="83" t="s">
        <v>77</v>
      </c>
      <c r="D85" s="37">
        <f>'Emissions (CO2) by type'!D13</f>
        <v>0</v>
      </c>
      <c r="E85" s="37">
        <f>'Emissions (CO2) by type'!E13</f>
        <v>0</v>
      </c>
      <c r="F85" s="37">
        <f>'Emissions (CO2) by type'!F13</f>
        <v>0</v>
      </c>
      <c r="G85" s="37">
        <f>'Emissions (CO2) by type'!G13</f>
        <v>0</v>
      </c>
      <c r="H85" s="37">
        <f>'Emissions (CO2) by type'!H13</f>
        <v>0</v>
      </c>
      <c r="I85" s="37">
        <f>'Emissions (CO2) by type'!I13</f>
        <v>0</v>
      </c>
      <c r="J85" s="37" t="e">
        <f>'Emissions (CO2) by type'!#REF!</f>
        <v>#REF!</v>
      </c>
      <c r="K85" s="37" t="e">
        <f>'Emissions (CO2) by type'!#REF!</f>
        <v>#REF!</v>
      </c>
      <c r="L85" s="40" t="e">
        <f>'Emissions (CO2) by type'!#REF!</f>
        <v>#REF!</v>
      </c>
      <c r="P85" s="36"/>
      <c r="Q85" s="83" t="s">
        <v>13</v>
      </c>
      <c r="R85" s="37">
        <f>'Emissions (CO2) by type'!N13</f>
        <v>0</v>
      </c>
      <c r="S85" s="37">
        <f>'Emissions (CO2) by type'!O13</f>
        <v>0</v>
      </c>
      <c r="T85" s="37">
        <f>'Emissions (CO2) by type'!P13</f>
        <v>0</v>
      </c>
      <c r="U85" s="37">
        <f>'Emissions (CO2) by type'!Q13</f>
        <v>0</v>
      </c>
      <c r="V85" s="37">
        <f>'Emissions (CO2) by type'!R13</f>
        <v>0</v>
      </c>
      <c r="W85" s="37">
        <f>'Emissions (CO2) by type'!S13</f>
        <v>0</v>
      </c>
      <c r="X85" s="37">
        <f>'Emissions (CO2) by type'!T13</f>
        <v>0</v>
      </c>
      <c r="Y85" s="37">
        <f>'Emissions (CO2) by type'!U13</f>
        <v>0</v>
      </c>
      <c r="Z85" s="40">
        <f>'Emissions (CO2) by type'!V13</f>
        <v>0</v>
      </c>
    </row>
    <row r="86" spans="2:26" x14ac:dyDescent="0.25">
      <c r="B86" s="36"/>
      <c r="C86" s="83" t="s">
        <v>12</v>
      </c>
      <c r="D86" s="37">
        <f>'Emissions (CO2) by type'!D14</f>
        <v>9413.2495070319037</v>
      </c>
      <c r="E86" s="37">
        <f>'Emissions (CO2) by type'!E14</f>
        <v>4992.5018788038378</v>
      </c>
      <c r="F86" s="37">
        <f>'Emissions (CO2) by type'!F14</f>
        <v>766.10537313655288</v>
      </c>
      <c r="G86" s="37">
        <f>'Emissions (CO2) by type'!G14</f>
        <v>726.65859350507662</v>
      </c>
      <c r="H86" s="37">
        <f>'Emissions (CO2) by type'!H14</f>
        <v>743.55053838659865</v>
      </c>
      <c r="I86" s="37">
        <f>'Emissions (CO2) by type'!I14</f>
        <v>1353.1897334953112</v>
      </c>
      <c r="J86" s="37" t="e">
        <f>'Emissions (CO2) by type'!#REF!</f>
        <v>#REF!</v>
      </c>
      <c r="K86" s="37" t="e">
        <f>'Emissions (CO2) by type'!#REF!</f>
        <v>#REF!</v>
      </c>
      <c r="L86" s="40" t="e">
        <f>'Emissions (CO2) by type'!#REF!</f>
        <v>#REF!</v>
      </c>
      <c r="P86" s="129"/>
      <c r="Q86" s="74" t="s">
        <v>102</v>
      </c>
      <c r="R86" s="130">
        <f>'Emissions (CO2) by type'!N14</f>
        <v>0</v>
      </c>
      <c r="S86" s="130">
        <f>'Emissions (CO2) by type'!O14</f>
        <v>0</v>
      </c>
      <c r="T86" s="130">
        <f>'Emissions (CO2) by type'!P14</f>
        <v>0</v>
      </c>
      <c r="U86" s="130">
        <f>'Emissions (CO2) by type'!Q14</f>
        <v>0</v>
      </c>
      <c r="V86" s="130">
        <f>'Emissions (CO2) by type'!R14</f>
        <v>0</v>
      </c>
      <c r="W86" s="130">
        <f>'Emissions (CO2) by type'!S14</f>
        <v>0</v>
      </c>
      <c r="X86" s="130">
        <f>'Emissions (CO2) by type'!T14</f>
        <v>0</v>
      </c>
      <c r="Y86" s="130">
        <f>'Emissions (CO2) by type'!U14</f>
        <v>0</v>
      </c>
      <c r="Z86" s="131">
        <f>'Emissions (CO2) by type'!V14</f>
        <v>0</v>
      </c>
    </row>
    <row r="87" spans="2:26" x14ac:dyDescent="0.25">
      <c r="B87" s="36"/>
      <c r="C87" s="83" t="s">
        <v>29</v>
      </c>
      <c r="D87" s="37">
        <f>'Emissions (CO2) by type'!D15</f>
        <v>11683.39962554749</v>
      </c>
      <c r="E87" s="37">
        <f>'Emissions (CO2) by type'!E15</f>
        <v>12390.028504807897</v>
      </c>
      <c r="F87" s="37">
        <f>'Emissions (CO2) by type'!F15</f>
        <v>18998.388876285888</v>
      </c>
      <c r="G87" s="37">
        <f>'Emissions (CO2) by type'!G15</f>
        <v>19704.266330537997</v>
      </c>
      <c r="H87" s="37">
        <f>'Emissions (CO2) by type'!H15</f>
        <v>13969.631404641013</v>
      </c>
      <c r="I87" s="37">
        <f>'Emissions (CO2) by type'!I15</f>
        <v>12521.840341257193</v>
      </c>
      <c r="J87" s="37" t="e">
        <f>'Emissions (CO2) by type'!#REF!</f>
        <v>#REF!</v>
      </c>
      <c r="K87" s="37" t="e">
        <f>'Emissions (CO2) by type'!#REF!</f>
        <v>#REF!</v>
      </c>
      <c r="L87" s="40" t="e">
        <f>'Emissions (CO2) by type'!#REF!</f>
        <v>#REF!</v>
      </c>
    </row>
    <row r="88" spans="2:26" x14ac:dyDescent="0.25">
      <c r="B88" s="41"/>
      <c r="C88" s="42" t="s">
        <v>21</v>
      </c>
      <c r="D88" s="43">
        <f>'Emissions (CO2) by type'!D16</f>
        <v>2080806.6330351688</v>
      </c>
      <c r="E88" s="43">
        <f>'Emissions (CO2) by type'!E16</f>
        <v>2066753.0678047384</v>
      </c>
      <c r="F88" s="43">
        <f>'Emissions (CO2) by type'!F16</f>
        <v>1983785.7239726984</v>
      </c>
      <c r="G88" s="43">
        <f>'Emissions (CO2) by type'!G16</f>
        <v>2009774.0501926036</v>
      </c>
      <c r="H88" s="43">
        <f>'Emissions (CO2) by type'!H16</f>
        <v>1778634.2056165538</v>
      </c>
      <c r="I88" s="43">
        <f>'Emissions (CO2) by type'!I16</f>
        <v>1685438.4754677007</v>
      </c>
      <c r="J88" s="43" t="e">
        <f>'Emissions (CO2) by type'!#REF!</f>
        <v>#REF!</v>
      </c>
      <c r="K88" s="43" t="e">
        <f>'Emissions (CO2) by type'!#REF!</f>
        <v>#REF!</v>
      </c>
      <c r="L88" s="44" t="e">
        <f>'Emissions (CO2) by type'!#REF!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8"/>
  <sheetViews>
    <sheetView zoomScale="85" zoomScaleNormal="85" workbookViewId="0">
      <pane xSplit="3" ySplit="6" topLeftCell="D7" activePane="bottomRight" state="frozen"/>
      <selection activeCell="B5" sqref="B5"/>
      <selection pane="topRight" activeCell="B5" sqref="B5"/>
      <selection pane="bottomLeft" activeCell="B5" sqref="B5"/>
      <selection pane="bottomRight" activeCell="D7" sqref="D7"/>
    </sheetView>
  </sheetViews>
  <sheetFormatPr defaultColWidth="9.140625" defaultRowHeight="15" x14ac:dyDescent="0.25"/>
  <cols>
    <col min="1" max="1" width="5.140625" style="46" customWidth="1"/>
    <col min="2" max="2" width="37.42578125" style="46" bestFit="1" customWidth="1"/>
    <col min="3" max="3" width="49.85546875" style="46" customWidth="1"/>
    <col min="4" max="4" width="17.7109375" style="46" bestFit="1" customWidth="1"/>
    <col min="5" max="16" width="16.5703125" style="46" bestFit="1" customWidth="1"/>
    <col min="17" max="16384" width="9.140625" style="82"/>
  </cols>
  <sheetData>
    <row r="1" spans="1:16" ht="15.75" thickBot="1" x14ac:dyDescent="0.3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ht="19.5" thickBot="1" x14ac:dyDescent="0.3">
      <c r="B2" s="166" t="s">
        <v>0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6" s="61" customFormat="1" x14ac:dyDescent="0.25">
      <c r="A3" s="46"/>
      <c r="B3" s="80" t="s">
        <v>114</v>
      </c>
      <c r="C3" s="47"/>
      <c r="E3" s="62">
        <v>2013</v>
      </c>
      <c r="F3" s="62">
        <v>2014</v>
      </c>
      <c r="G3" s="62">
        <v>2016</v>
      </c>
      <c r="H3" s="62">
        <v>2018</v>
      </c>
      <c r="I3" s="62">
        <v>2020</v>
      </c>
      <c r="J3" s="62">
        <v>2025</v>
      </c>
      <c r="K3" s="62">
        <v>2030</v>
      </c>
      <c r="L3" s="62">
        <v>2035</v>
      </c>
      <c r="M3" s="62">
        <v>2040</v>
      </c>
    </row>
    <row r="4" spans="1:16" s="61" customFormat="1" x14ac:dyDescent="0.25">
      <c r="A4" s="82"/>
      <c r="B4" s="79">
        <v>41715</v>
      </c>
      <c r="C4" s="71"/>
      <c r="E4" s="62"/>
      <c r="F4" s="62"/>
      <c r="G4" s="62"/>
      <c r="H4" s="62"/>
      <c r="I4" s="62"/>
      <c r="J4" s="62"/>
      <c r="K4" s="62"/>
      <c r="L4" s="62"/>
      <c r="M4" s="62"/>
    </row>
    <row r="5" spans="1:16" s="61" customFormat="1" x14ac:dyDescent="0.25">
      <c r="A5" s="46"/>
      <c r="B5" s="46"/>
      <c r="C5" s="46"/>
      <c r="K5" s="95"/>
      <c r="P5" s="95"/>
    </row>
    <row r="6" spans="1:16" ht="15.75" thickBot="1" x14ac:dyDescent="0.3">
      <c r="A6" s="82"/>
      <c r="B6" s="3"/>
      <c r="C6" s="3"/>
      <c r="D6" s="3">
        <v>2013</v>
      </c>
      <c r="E6" s="3">
        <v>2014</v>
      </c>
      <c r="F6" s="3">
        <v>2015</v>
      </c>
      <c r="G6" s="3">
        <v>2016</v>
      </c>
      <c r="H6" s="3">
        <v>2017</v>
      </c>
      <c r="I6" s="3">
        <v>2018</v>
      </c>
      <c r="J6" s="3">
        <v>2019</v>
      </c>
      <c r="K6" s="3">
        <v>2020</v>
      </c>
      <c r="L6" s="3">
        <v>2021</v>
      </c>
      <c r="M6" s="3">
        <v>2022</v>
      </c>
      <c r="N6" s="3">
        <v>2023</v>
      </c>
      <c r="O6" s="3">
        <v>2024</v>
      </c>
      <c r="P6" s="3">
        <v>2025</v>
      </c>
    </row>
    <row r="7" spans="1:16" x14ac:dyDescent="0.25">
      <c r="A7" s="71"/>
      <c r="B7" s="30" t="s">
        <v>32</v>
      </c>
      <c r="C7" s="83" t="s">
        <v>113</v>
      </c>
      <c r="D7" s="103">
        <v>-0.19504849841929683</v>
      </c>
      <c r="E7" s="103">
        <v>-0.74623108995790233</v>
      </c>
      <c r="F7" s="103">
        <v>-0.14975797203607044</v>
      </c>
      <c r="G7" s="103">
        <v>0.44671514588576144</v>
      </c>
      <c r="H7" s="103">
        <v>0.60429247660551511</v>
      </c>
      <c r="I7" s="103">
        <v>0.76186980732526877</v>
      </c>
      <c r="J7" s="103">
        <v>1.3859567056192361</v>
      </c>
      <c r="K7" s="103">
        <v>2.010043603913175</v>
      </c>
      <c r="L7" s="103">
        <v>2.0356837659664677</v>
      </c>
      <c r="M7" s="103">
        <v>2.0613239280197604</v>
      </c>
      <c r="N7" s="103">
        <v>2.086964090073046</v>
      </c>
      <c r="O7" s="103">
        <v>2.1126042521263457</v>
      </c>
      <c r="P7" s="103">
        <v>2.1382444141796526</v>
      </c>
    </row>
    <row r="8" spans="1:16" x14ac:dyDescent="0.25">
      <c r="A8" s="71"/>
      <c r="B8" s="75"/>
      <c r="C8" s="78" t="s">
        <v>1</v>
      </c>
      <c r="D8" s="23">
        <v>3.4178175820000001</v>
      </c>
      <c r="E8" s="23">
        <v>3.5083276969539998</v>
      </c>
      <c r="F8" s="23">
        <v>3.674163848709215</v>
      </c>
      <c r="G8" s="23">
        <v>3.8400000004644301</v>
      </c>
      <c r="H8" s="23">
        <v>4.0400000003317</v>
      </c>
      <c r="I8" s="23">
        <v>4.2400000001989699</v>
      </c>
      <c r="J8" s="23">
        <v>4.5575930622592455</v>
      </c>
      <c r="K8" s="23">
        <v>4.8751861243195203</v>
      </c>
      <c r="L8" s="23">
        <v>4.9741488993208183</v>
      </c>
      <c r="M8" s="23">
        <v>5.0731116743221163</v>
      </c>
      <c r="N8" s="23">
        <v>5.1720744493234143</v>
      </c>
      <c r="O8" s="23">
        <v>5.2710372243247123</v>
      </c>
      <c r="P8" s="23">
        <v>5.3699999993260104</v>
      </c>
    </row>
    <row r="9" spans="1:16" x14ac:dyDescent="0.25">
      <c r="A9" s="71"/>
      <c r="B9" s="75"/>
      <c r="C9" s="83" t="s">
        <v>2</v>
      </c>
      <c r="D9" s="103">
        <v>2.8053942938604401</v>
      </c>
      <c r="E9" s="103">
        <v>1.4361656518838899</v>
      </c>
      <c r="F9" s="103">
        <v>1.4417166977794196</v>
      </c>
      <c r="G9" s="103">
        <v>1.4472677436749501</v>
      </c>
      <c r="H9" s="103">
        <v>1.4288609363136802</v>
      </c>
      <c r="I9" s="103">
        <v>1.4104541289524102</v>
      </c>
      <c r="J9" s="103">
        <v>1.4585640319957296</v>
      </c>
      <c r="K9" s="103">
        <v>1.5066739350390499</v>
      </c>
      <c r="L9" s="103">
        <v>1.4759819420144078</v>
      </c>
      <c r="M9" s="103">
        <v>1.4452899489897657</v>
      </c>
      <c r="N9" s="103">
        <v>1.4145979559651236</v>
      </c>
      <c r="O9" s="103">
        <v>1.3839059629404815</v>
      </c>
      <c r="P9" s="103">
        <v>1.3532139699158394</v>
      </c>
    </row>
    <row r="10" spans="1:16" x14ac:dyDescent="0.25">
      <c r="A10" s="71"/>
      <c r="B10" s="75"/>
      <c r="C10" s="74" t="s">
        <v>3</v>
      </c>
      <c r="D10" s="59">
        <v>6.2232118758604402</v>
      </c>
      <c r="E10" s="59">
        <v>4.9444933488378897</v>
      </c>
      <c r="F10" s="59">
        <v>5.1158805464886346</v>
      </c>
      <c r="G10" s="59">
        <v>5.2872677441393803</v>
      </c>
      <c r="H10" s="59">
        <v>5.4688609366453802</v>
      </c>
      <c r="I10" s="59">
        <v>5.6504541291513801</v>
      </c>
      <c r="J10" s="59">
        <v>6.0161570942549751</v>
      </c>
      <c r="K10" s="59">
        <v>6.3818600593585701</v>
      </c>
      <c r="L10" s="59">
        <v>6.4501308413352261</v>
      </c>
      <c r="M10" s="59">
        <v>6.518401623311882</v>
      </c>
      <c r="N10" s="59">
        <v>6.5866724052885379</v>
      </c>
      <c r="O10" s="59">
        <v>6.6549431872651938</v>
      </c>
      <c r="P10" s="59">
        <v>6.7232139692418498</v>
      </c>
    </row>
    <row r="11" spans="1:16" x14ac:dyDescent="0.25">
      <c r="A11" s="71"/>
      <c r="B11" s="75"/>
      <c r="C11" s="83" t="s">
        <v>4</v>
      </c>
      <c r="D11" s="24">
        <v>7394.8616204665159</v>
      </c>
      <c r="E11" s="24">
        <v>8209.1298763185951</v>
      </c>
      <c r="F11" s="24">
        <v>8176.8877541854836</v>
      </c>
      <c r="G11" s="24">
        <v>8144.6456320523721</v>
      </c>
      <c r="H11" s="24">
        <v>8119.6558826747332</v>
      </c>
      <c r="I11" s="24">
        <v>8094.6661332970943</v>
      </c>
      <c r="J11" s="24">
        <v>7989.7742951912724</v>
      </c>
      <c r="K11" s="24">
        <v>7884.8824570854504</v>
      </c>
      <c r="L11" s="24">
        <v>7860.7725030479296</v>
      </c>
      <c r="M11" s="24">
        <v>7836.6625490104088</v>
      </c>
      <c r="N11" s="24">
        <v>7812.5525949728881</v>
      </c>
      <c r="O11" s="24">
        <v>7788.4426409353673</v>
      </c>
      <c r="P11" s="24">
        <v>7764.3326868978456</v>
      </c>
    </row>
    <row r="12" spans="1:16" x14ac:dyDescent="0.25">
      <c r="A12" s="71"/>
      <c r="B12" s="75"/>
      <c r="C12" s="83" t="s">
        <v>5</v>
      </c>
      <c r="D12" s="24">
        <v>3.3458337943793102</v>
      </c>
      <c r="E12" s="24">
        <v>4.0268488083526401</v>
      </c>
      <c r="F12" s="24">
        <v>4.0275364876471347</v>
      </c>
      <c r="G12" s="24">
        <v>4.0282241669416301</v>
      </c>
      <c r="H12" s="24">
        <v>3.9669684919461803</v>
      </c>
      <c r="I12" s="24">
        <v>3.90571281695073</v>
      </c>
      <c r="J12" s="24">
        <v>3.8069056310724898</v>
      </c>
      <c r="K12" s="24">
        <v>3.70809844519425</v>
      </c>
      <c r="L12" s="24">
        <v>3.7158743672658958</v>
      </c>
      <c r="M12" s="24">
        <v>3.7236502893375416</v>
      </c>
      <c r="N12" s="24">
        <v>3.7314262114091874</v>
      </c>
      <c r="O12" s="24">
        <v>3.7392021334808332</v>
      </c>
      <c r="P12" s="24">
        <v>3.7469780555524799</v>
      </c>
    </row>
    <row r="13" spans="1:16" ht="15.75" thickBot="1" x14ac:dyDescent="0.3">
      <c r="A13" s="71"/>
      <c r="B13" s="76"/>
      <c r="C13" s="53" t="s">
        <v>6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1.2641008301268739</v>
      </c>
      <c r="L13" s="60">
        <v>1.2985991873455927</v>
      </c>
      <c r="M13" s="60">
        <v>1.3330975445643114</v>
      </c>
      <c r="N13" s="60">
        <v>1.3675959017830301</v>
      </c>
      <c r="O13" s="60">
        <v>1.4020942590017489</v>
      </c>
      <c r="P13" s="60">
        <v>1.4365926162204679</v>
      </c>
    </row>
    <row r="14" spans="1:16" x14ac:dyDescent="0.25">
      <c r="A14" s="71"/>
      <c r="B14" s="30" t="s">
        <v>34</v>
      </c>
      <c r="C14" s="83" t="s">
        <v>111</v>
      </c>
      <c r="D14" s="103">
        <v>-0.73371287671231045</v>
      </c>
      <c r="E14" s="103">
        <v>-1.5174841667088046</v>
      </c>
      <c r="F14" s="103">
        <v>-0.51151725270503334</v>
      </c>
      <c r="G14" s="103">
        <v>0.4944496612987308</v>
      </c>
      <c r="H14" s="103">
        <v>0.75622119841760593</v>
      </c>
      <c r="I14" s="103">
        <v>1.0179927355364597</v>
      </c>
      <c r="J14" s="103">
        <v>2.1445448623317631</v>
      </c>
      <c r="K14" s="103">
        <v>3.2710969891270452</v>
      </c>
      <c r="L14" s="103">
        <v>3.2015300708902572</v>
      </c>
      <c r="M14" s="103">
        <v>3.1319631526534621</v>
      </c>
      <c r="N14" s="103">
        <v>3.0623962344166742</v>
      </c>
      <c r="O14" s="103">
        <v>2.9928293161798791</v>
      </c>
      <c r="P14" s="103">
        <v>2.9232623979430983</v>
      </c>
    </row>
    <row r="15" spans="1:16" x14ac:dyDescent="0.25">
      <c r="A15" s="71"/>
      <c r="B15" s="75"/>
      <c r="C15" s="78" t="s">
        <v>1</v>
      </c>
      <c r="D15" s="23">
        <v>3.4178175820000001</v>
      </c>
      <c r="E15" s="23">
        <v>3.5083276969539998</v>
      </c>
      <c r="F15" s="23">
        <v>3.674163848709215</v>
      </c>
      <c r="G15" s="23">
        <v>3.8400000004644301</v>
      </c>
      <c r="H15" s="23">
        <v>4.0400000003317</v>
      </c>
      <c r="I15" s="23">
        <v>4.2400000001989699</v>
      </c>
      <c r="J15" s="23">
        <v>4.5575930622592455</v>
      </c>
      <c r="K15" s="23">
        <v>4.8751861243195203</v>
      </c>
      <c r="L15" s="23">
        <v>4.9741488993208183</v>
      </c>
      <c r="M15" s="23">
        <v>5.0731116743221163</v>
      </c>
      <c r="N15" s="23">
        <v>5.1720744493234143</v>
      </c>
      <c r="O15" s="23">
        <v>5.2710372243247123</v>
      </c>
      <c r="P15" s="23">
        <v>5.3699999993260104</v>
      </c>
    </row>
    <row r="16" spans="1:16" x14ac:dyDescent="0.25">
      <c r="A16" s="71"/>
      <c r="B16" s="75"/>
      <c r="C16" s="83" t="s">
        <v>2</v>
      </c>
      <c r="D16" s="103">
        <v>1.43717985389091</v>
      </c>
      <c r="E16" s="103">
        <v>1.1769502479337106</v>
      </c>
      <c r="F16" s="103">
        <v>1.1587996695404801</v>
      </c>
      <c r="G16" s="103">
        <v>1.1406490911472495</v>
      </c>
      <c r="H16" s="103">
        <v>1.1373265471794642</v>
      </c>
      <c r="I16" s="103">
        <v>1.1340040032116798</v>
      </c>
      <c r="J16" s="103">
        <v>1.1467956328504494</v>
      </c>
      <c r="K16" s="103">
        <v>1.1595872624892198</v>
      </c>
      <c r="L16" s="103">
        <v>1.1448327351932361</v>
      </c>
      <c r="M16" s="103">
        <v>1.1300782078972524</v>
      </c>
      <c r="N16" s="103">
        <v>1.1153236806012687</v>
      </c>
      <c r="O16" s="103">
        <v>1.100569153305285</v>
      </c>
      <c r="P16" s="103">
        <v>1.0858146260092996</v>
      </c>
    </row>
    <row r="17" spans="1:16" ht="14.45" x14ac:dyDescent="0.3">
      <c r="A17" s="71"/>
      <c r="B17" s="75"/>
      <c r="C17" s="74" t="s">
        <v>3</v>
      </c>
      <c r="D17" s="59">
        <v>4.85499743589091</v>
      </c>
      <c r="E17" s="59">
        <v>4.6852779448877104</v>
      </c>
      <c r="F17" s="59">
        <v>4.8329635182496951</v>
      </c>
      <c r="G17" s="59">
        <v>4.9806490916116797</v>
      </c>
      <c r="H17" s="59">
        <v>5.1773265475111643</v>
      </c>
      <c r="I17" s="59">
        <v>5.3740040034106498</v>
      </c>
      <c r="J17" s="59">
        <v>5.7043886951096949</v>
      </c>
      <c r="K17" s="59">
        <v>6.0347733868087401</v>
      </c>
      <c r="L17" s="59">
        <v>6.1189816345140544</v>
      </c>
      <c r="M17" s="59">
        <v>6.2031898822193687</v>
      </c>
      <c r="N17" s="59">
        <v>6.2873981299246831</v>
      </c>
      <c r="O17" s="59">
        <v>6.3716063776299974</v>
      </c>
      <c r="P17" s="59">
        <v>6.4558146253353099</v>
      </c>
    </row>
    <row r="18" spans="1:16" ht="14.45" x14ac:dyDescent="0.3">
      <c r="A18" s="71"/>
      <c r="B18" s="75"/>
      <c r="C18" s="83" t="s">
        <v>4</v>
      </c>
      <c r="D18" s="24">
        <v>8491.2872886272962</v>
      </c>
      <c r="E18" s="24">
        <v>8556.9608961423</v>
      </c>
      <c r="F18" s="24">
        <v>8264.0330670351395</v>
      </c>
      <c r="G18" s="24">
        <v>7971.1052379279809</v>
      </c>
      <c r="H18" s="24">
        <v>7881.8498847736446</v>
      </c>
      <c r="I18" s="24">
        <v>7792.5945316193092</v>
      </c>
      <c r="J18" s="24">
        <v>7714.85979689136</v>
      </c>
      <c r="K18" s="24">
        <v>7637.1250621634117</v>
      </c>
      <c r="L18" s="24">
        <v>7596.6683493283936</v>
      </c>
      <c r="M18" s="24">
        <v>7556.2116364933754</v>
      </c>
      <c r="N18" s="24">
        <v>7515.7549236583573</v>
      </c>
      <c r="O18" s="24">
        <v>7475.2982108233391</v>
      </c>
      <c r="P18" s="24">
        <v>7434.8414979883228</v>
      </c>
    </row>
    <row r="19" spans="1:16" ht="14.45" x14ac:dyDescent="0.3">
      <c r="A19" s="71"/>
      <c r="B19" s="75"/>
      <c r="C19" s="83" t="s">
        <v>5</v>
      </c>
      <c r="D19" s="24">
        <v>3.1252156191983498</v>
      </c>
      <c r="E19" s="24">
        <v>3.4514952435133202</v>
      </c>
      <c r="F19" s="24">
        <v>3.4807445895833453</v>
      </c>
      <c r="G19" s="24">
        <v>3.50999393565337</v>
      </c>
      <c r="H19" s="24">
        <v>3.489037803671625</v>
      </c>
      <c r="I19" s="24">
        <v>3.4680816716898799</v>
      </c>
      <c r="J19" s="24">
        <v>3.2754121593486651</v>
      </c>
      <c r="K19" s="24">
        <v>3.0827426470074499</v>
      </c>
      <c r="L19" s="24">
        <v>3.114111350241374</v>
      </c>
      <c r="M19" s="24">
        <v>3.145480053475298</v>
      </c>
      <c r="N19" s="24">
        <v>3.1768487567092221</v>
      </c>
      <c r="O19" s="24">
        <v>3.2082174599431461</v>
      </c>
      <c r="P19" s="24">
        <v>3.2395861631770702</v>
      </c>
    </row>
    <row r="20" spans="1:16" ht="15.75" thickBot="1" x14ac:dyDescent="0.3">
      <c r="A20" s="71"/>
      <c r="B20" s="76"/>
      <c r="C20" s="53" t="s">
        <v>6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</row>
    <row r="21" spans="1:16" x14ac:dyDescent="0.25">
      <c r="A21" s="71"/>
      <c r="B21" s="30" t="s">
        <v>33</v>
      </c>
      <c r="C21" s="83" t="s">
        <v>111</v>
      </c>
      <c r="D21" s="103">
        <v>-0.61576487131580038</v>
      </c>
      <c r="E21" s="103">
        <v>-0.45610121236639145</v>
      </c>
      <c r="F21" s="103">
        <v>2.397820583620522</v>
      </c>
      <c r="G21" s="103">
        <v>5.2517423796074283</v>
      </c>
      <c r="H21" s="103">
        <v>5.0574061899758505</v>
      </c>
      <c r="I21" s="103">
        <v>4.8630700003442726</v>
      </c>
      <c r="J21" s="103">
        <v>4.2972608537220651</v>
      </c>
      <c r="K21" s="103">
        <v>3.7314517070998363</v>
      </c>
      <c r="L21" s="103">
        <v>3.2664263629447774</v>
      </c>
      <c r="M21" s="103">
        <v>2.8014010187897043</v>
      </c>
      <c r="N21" s="103">
        <v>2.3363756746346382</v>
      </c>
      <c r="O21" s="103">
        <v>1.8713503304795651</v>
      </c>
      <c r="P21" s="103">
        <v>1.406324986324492</v>
      </c>
    </row>
    <row r="22" spans="1:16" x14ac:dyDescent="0.25">
      <c r="A22" s="71"/>
      <c r="B22" s="75"/>
      <c r="C22" s="78" t="s">
        <v>1</v>
      </c>
      <c r="D22" s="23">
        <v>3.4178175820000001</v>
      </c>
      <c r="E22" s="23">
        <v>3.5083276969539998</v>
      </c>
      <c r="F22" s="23">
        <v>3.674163848709215</v>
      </c>
      <c r="G22" s="23">
        <v>3.8400000004644301</v>
      </c>
      <c r="H22" s="23">
        <v>4.0400000003317</v>
      </c>
      <c r="I22" s="23">
        <v>4.2400000001989699</v>
      </c>
      <c r="J22" s="23">
        <v>4.5575930622592455</v>
      </c>
      <c r="K22" s="23">
        <v>4.8751861243195203</v>
      </c>
      <c r="L22" s="23">
        <v>4.9741488993208183</v>
      </c>
      <c r="M22" s="23">
        <v>5.0731116743221163</v>
      </c>
      <c r="N22" s="23">
        <v>5.1720744493234143</v>
      </c>
      <c r="O22" s="23">
        <v>5.2710372243247123</v>
      </c>
      <c r="P22" s="23">
        <v>5.3699999993260104</v>
      </c>
    </row>
    <row r="23" spans="1:16" x14ac:dyDescent="0.25">
      <c r="A23" s="71"/>
      <c r="B23" s="75"/>
      <c r="C23" s="83" t="s">
        <v>2</v>
      </c>
      <c r="D23" s="103">
        <v>0.28221454268446999</v>
      </c>
      <c r="E23" s="103">
        <v>0.29527041113242003</v>
      </c>
      <c r="F23" s="103">
        <v>0.30590711718476493</v>
      </c>
      <c r="G23" s="103">
        <v>0.31654382323710983</v>
      </c>
      <c r="H23" s="103">
        <v>0.29144599046354003</v>
      </c>
      <c r="I23" s="103">
        <v>0.26634815768997022</v>
      </c>
      <c r="J23" s="103">
        <v>0.2427219642654439</v>
      </c>
      <c r="K23" s="103">
        <v>0.21909577084091936</v>
      </c>
      <c r="L23" s="103">
        <v>0.2106597424660217</v>
      </c>
      <c r="M23" s="103">
        <v>0.20222371409112405</v>
      </c>
      <c r="N23" s="103">
        <v>0.1937876857162264</v>
      </c>
      <c r="O23" s="103">
        <v>0.18535165734132875</v>
      </c>
      <c r="P23" s="103">
        <v>0.17691562896642932</v>
      </c>
    </row>
    <row r="24" spans="1:16" x14ac:dyDescent="0.25">
      <c r="A24" s="71"/>
      <c r="B24" s="75"/>
      <c r="C24" s="74" t="s">
        <v>3</v>
      </c>
      <c r="D24" s="59">
        <v>3.7000321246844701</v>
      </c>
      <c r="E24" s="59">
        <v>3.8035981080864198</v>
      </c>
      <c r="F24" s="59">
        <v>3.9800709658939799</v>
      </c>
      <c r="G24" s="59">
        <v>4.15654382370154</v>
      </c>
      <c r="H24" s="59">
        <v>4.3314459907952401</v>
      </c>
      <c r="I24" s="59">
        <v>4.5063481578889402</v>
      </c>
      <c r="J24" s="59">
        <v>4.8003150265246894</v>
      </c>
      <c r="K24" s="59">
        <v>5.0942818951604396</v>
      </c>
      <c r="L24" s="59">
        <v>5.18480864178684</v>
      </c>
      <c r="M24" s="59">
        <v>5.2753353884132403</v>
      </c>
      <c r="N24" s="59">
        <v>5.3658621350396407</v>
      </c>
      <c r="O24" s="59">
        <v>5.4563888816660411</v>
      </c>
      <c r="P24" s="59">
        <v>5.5469156282924397</v>
      </c>
    </row>
    <row r="25" spans="1:16" x14ac:dyDescent="0.25">
      <c r="A25" s="71"/>
      <c r="B25" s="75"/>
      <c r="C25" s="83" t="s">
        <v>4</v>
      </c>
      <c r="D25" s="24">
        <v>7871.8163713778822</v>
      </c>
      <c r="E25" s="24">
        <v>8047.6221348914723</v>
      </c>
      <c r="F25" s="24">
        <v>8079.4684663124408</v>
      </c>
      <c r="G25" s="24">
        <v>8111.3147977334083</v>
      </c>
      <c r="H25" s="24">
        <v>8040.3264258333693</v>
      </c>
      <c r="I25" s="24">
        <v>7969.3380539333311</v>
      </c>
      <c r="J25" s="24">
        <v>7770.8513606934875</v>
      </c>
      <c r="K25" s="24">
        <v>7572.364667453644</v>
      </c>
      <c r="L25" s="24">
        <v>7608.6147279135466</v>
      </c>
      <c r="M25" s="24">
        <v>7644.8647883734493</v>
      </c>
      <c r="N25" s="24">
        <v>7681.114848833352</v>
      </c>
      <c r="O25" s="24">
        <v>7717.3649092932546</v>
      </c>
      <c r="P25" s="24">
        <v>7753.6149697531564</v>
      </c>
    </row>
    <row r="26" spans="1:16" x14ac:dyDescent="0.25">
      <c r="A26" s="71"/>
      <c r="B26" s="75"/>
      <c r="C26" s="83" t="s">
        <v>5</v>
      </c>
      <c r="D26" s="24">
        <v>2.4920645705386</v>
      </c>
      <c r="E26" s="24">
        <v>2.5500263485255101</v>
      </c>
      <c r="F26" s="24">
        <v>2.5481969418101054</v>
      </c>
      <c r="G26" s="24">
        <v>2.5463675350947002</v>
      </c>
      <c r="H26" s="24">
        <v>2.5600494176676101</v>
      </c>
      <c r="I26" s="24">
        <v>2.57373130024052</v>
      </c>
      <c r="J26" s="24">
        <v>2.5240091471217747</v>
      </c>
      <c r="K26" s="24">
        <v>2.4742869940030299</v>
      </c>
      <c r="L26" s="24">
        <v>2.4529486292331999</v>
      </c>
      <c r="M26" s="24">
        <v>2.4316102644633699</v>
      </c>
      <c r="N26" s="24">
        <v>2.4102718996935399</v>
      </c>
      <c r="O26" s="24">
        <v>2.38893353492371</v>
      </c>
      <c r="P26" s="24">
        <v>2.36759517015388</v>
      </c>
    </row>
    <row r="27" spans="1:16" ht="15.75" thickBot="1" x14ac:dyDescent="0.3">
      <c r="A27" s="71"/>
      <c r="B27" s="76"/>
      <c r="C27" s="53" t="s">
        <v>6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22.727968678993555</v>
      </c>
      <c r="L27" s="60">
        <v>23.126771217124894</v>
      </c>
      <c r="M27" s="60">
        <v>23.525573755256232</v>
      </c>
      <c r="N27" s="60">
        <v>23.924376293387571</v>
      </c>
      <c r="O27" s="60">
        <v>24.323178831518909</v>
      </c>
      <c r="P27" s="60">
        <v>24.721981369650248</v>
      </c>
    </row>
    <row r="28" spans="1:16" x14ac:dyDescent="0.25">
      <c r="A28" s="71"/>
      <c r="B28" s="30" t="s">
        <v>104</v>
      </c>
      <c r="C28" s="83" t="s">
        <v>111</v>
      </c>
      <c r="D28" s="103">
        <v>-0.5118241290199208</v>
      </c>
      <c r="E28" s="103">
        <v>-0.61238995864322021</v>
      </c>
      <c r="F28" s="103">
        <v>1.1498320359622554</v>
      </c>
      <c r="G28" s="103">
        <v>2.911783205631437</v>
      </c>
      <c r="H28" s="103">
        <v>3.0898397280269023</v>
      </c>
      <c r="I28" s="103">
        <v>3.2669463011200364</v>
      </c>
      <c r="J28" s="103">
        <v>3.7516992556407232</v>
      </c>
      <c r="K28" s="103">
        <v>4.2374161346470487</v>
      </c>
      <c r="L28" s="103">
        <v>3.5197943494874337</v>
      </c>
      <c r="M28" s="103">
        <v>2.8026566841586487</v>
      </c>
      <c r="N28" s="103">
        <v>2.0859704679896609</v>
      </c>
      <c r="O28" s="103">
        <v>1.3699917563767414</v>
      </c>
      <c r="P28" s="103">
        <v>0.6547642581343851</v>
      </c>
    </row>
    <row r="29" spans="1:16" x14ac:dyDescent="0.25">
      <c r="A29" s="71"/>
      <c r="B29" s="75"/>
      <c r="C29" s="78" t="s">
        <v>1</v>
      </c>
      <c r="D29" s="23">
        <v>3.4178175820000005</v>
      </c>
      <c r="E29" s="23">
        <v>3.5083276969539998</v>
      </c>
      <c r="F29" s="23">
        <v>3.6741638487092145</v>
      </c>
      <c r="G29" s="23">
        <v>3.8400000004644297</v>
      </c>
      <c r="H29" s="23">
        <v>4.0400000003316991</v>
      </c>
      <c r="I29" s="23">
        <v>4.2400000001989708</v>
      </c>
      <c r="J29" s="23">
        <v>4.5575930622592455</v>
      </c>
      <c r="K29" s="23">
        <v>4.8751861243195203</v>
      </c>
      <c r="L29" s="23">
        <v>4.9741488993208192</v>
      </c>
      <c r="M29" s="23">
        <v>5.0731116743221154</v>
      </c>
      <c r="N29" s="23">
        <v>5.1720744493234143</v>
      </c>
      <c r="O29" s="23">
        <v>5.2710372243247123</v>
      </c>
      <c r="P29" s="23">
        <v>5.3699999993260104</v>
      </c>
    </row>
    <row r="30" spans="1:16" x14ac:dyDescent="0.25">
      <c r="A30" s="71"/>
      <c r="B30" s="75"/>
      <c r="C30" s="83" t="s">
        <v>2</v>
      </c>
      <c r="D30" s="103">
        <v>0.38763191994653323</v>
      </c>
      <c r="E30" s="103">
        <v>0.39626494565830239</v>
      </c>
      <c r="F30" s="103">
        <v>0.39718519929561902</v>
      </c>
      <c r="G30" s="103">
        <v>0.39823265206507485</v>
      </c>
      <c r="H30" s="103">
        <v>0.40191300363449461</v>
      </c>
      <c r="I30" s="103">
        <v>0.40567048045160803</v>
      </c>
      <c r="J30" s="103">
        <v>0.39163316861117137</v>
      </c>
      <c r="K30" s="103">
        <v>0.37757541601190053</v>
      </c>
      <c r="L30" s="103">
        <v>0.36182574966015829</v>
      </c>
      <c r="M30" s="103">
        <v>0.34608821451222377</v>
      </c>
      <c r="N30" s="103">
        <v>0.33040777659583359</v>
      </c>
      <c r="O30" s="103">
        <v>0.31472722594228852</v>
      </c>
      <c r="P30" s="103">
        <v>0.29909405604791073</v>
      </c>
    </row>
    <row r="31" spans="1:16" x14ac:dyDescent="0.25">
      <c r="A31" s="71"/>
      <c r="B31" s="75"/>
      <c r="C31" s="74" t="s">
        <v>3</v>
      </c>
      <c r="D31" s="59">
        <v>3.8054495019465335</v>
      </c>
      <c r="E31" s="59">
        <v>3.9045926426123025</v>
      </c>
      <c r="F31" s="59">
        <v>4.0713490480048335</v>
      </c>
      <c r="G31" s="59">
        <v>4.2382326525295051</v>
      </c>
      <c r="H31" s="59">
        <v>4.441913003966194</v>
      </c>
      <c r="I31" s="59">
        <v>4.6456704806505789</v>
      </c>
      <c r="J31" s="59">
        <v>4.9492262308704174</v>
      </c>
      <c r="K31" s="59">
        <v>5.252761540331421</v>
      </c>
      <c r="L31" s="59">
        <v>5.3359746489809767</v>
      </c>
      <c r="M31" s="59">
        <v>5.4191998888343393</v>
      </c>
      <c r="N31" s="59">
        <v>5.5024822259192474</v>
      </c>
      <c r="O31" s="59">
        <v>5.5857644502670016</v>
      </c>
      <c r="P31" s="59">
        <v>5.6690940553739209</v>
      </c>
    </row>
    <row r="32" spans="1:16" x14ac:dyDescent="0.25">
      <c r="A32" s="71"/>
      <c r="B32" s="75"/>
      <c r="C32" s="83" t="s">
        <v>4</v>
      </c>
      <c r="D32" s="24">
        <v>8599.941034161975</v>
      </c>
      <c r="E32" s="24">
        <v>8729.44965260768</v>
      </c>
      <c r="F32" s="24">
        <v>8704.5811767815285</v>
      </c>
      <c r="G32" s="24">
        <v>8679.4588116999585</v>
      </c>
      <c r="H32" s="24">
        <v>8507.3995618909539</v>
      </c>
      <c r="I32" s="24">
        <v>8335.2420414693643</v>
      </c>
      <c r="J32" s="24">
        <v>8197.2239646356466</v>
      </c>
      <c r="K32" s="24">
        <v>8059.3235096182734</v>
      </c>
      <c r="L32" s="24">
        <v>8021.1310272826968</v>
      </c>
      <c r="M32" s="24">
        <v>7982.9460435566543</v>
      </c>
      <c r="N32" s="24">
        <v>7944.7137823989469</v>
      </c>
      <c r="O32" s="24">
        <v>7906.5136280558436</v>
      </c>
      <c r="P32" s="24">
        <v>7868.29126030311</v>
      </c>
    </row>
    <row r="33" spans="1:16" x14ac:dyDescent="0.25">
      <c r="A33" s="71"/>
      <c r="B33" s="75"/>
      <c r="C33" s="83" t="s">
        <v>5</v>
      </c>
      <c r="D33" s="24">
        <v>2.9528622924278811</v>
      </c>
      <c r="E33" s="24">
        <v>3.0989498523474865</v>
      </c>
      <c r="F33" s="24">
        <v>3.1343410274453816</v>
      </c>
      <c r="G33" s="24">
        <v>3.1698934696339673</v>
      </c>
      <c r="H33" s="24">
        <v>3.1350030047636919</v>
      </c>
      <c r="I33" s="24">
        <v>3.1002773437081173</v>
      </c>
      <c r="J33" s="24">
        <v>3.0010735327254294</v>
      </c>
      <c r="K33" s="24">
        <v>2.9017193202690224</v>
      </c>
      <c r="L33" s="24">
        <v>2.9071360906598778</v>
      </c>
      <c r="M33" s="24">
        <v>2.9126060736506596</v>
      </c>
      <c r="N33" s="24">
        <v>2.9182075974263557</v>
      </c>
      <c r="O33" s="24">
        <v>2.923854964767993</v>
      </c>
      <c r="P33" s="24">
        <v>2.9296359969478232</v>
      </c>
    </row>
    <row r="34" spans="1:16" ht="15.75" thickBot="1" x14ac:dyDescent="0.3">
      <c r="A34" s="71"/>
      <c r="B34" s="76"/>
      <c r="C34" s="53" t="s">
        <v>6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24.226567961537459</v>
      </c>
      <c r="L34" s="60">
        <v>24.82851430211096</v>
      </c>
      <c r="M34" s="60">
        <v>25.429711008826818</v>
      </c>
      <c r="N34" s="60">
        <v>26.027731448031282</v>
      </c>
      <c r="O34" s="60">
        <v>26.625621688521669</v>
      </c>
      <c r="P34" s="60">
        <v>27.22080363141275</v>
      </c>
    </row>
    <row r="35" spans="1:16" x14ac:dyDescent="0.25">
      <c r="A35" s="71"/>
      <c r="B35" s="30" t="s">
        <v>36</v>
      </c>
      <c r="C35" s="83" t="s">
        <v>111</v>
      </c>
      <c r="D35" s="103">
        <v>-0.62347876712329509</v>
      </c>
      <c r="E35" s="103">
        <v>-0.6786425467332009</v>
      </c>
      <c r="F35" s="103">
        <v>1.1455710651772364</v>
      </c>
      <c r="G35" s="103">
        <v>2.9697846770876737</v>
      </c>
      <c r="H35" s="103">
        <v>1.6265965534846316</v>
      </c>
      <c r="I35" s="103">
        <v>0.28340842988161086</v>
      </c>
      <c r="J35" s="103">
        <v>3.0419093227533196</v>
      </c>
      <c r="K35" s="103">
        <v>5.8004102156250212</v>
      </c>
      <c r="L35" s="103">
        <v>5.0567133387586836</v>
      </c>
      <c r="M35" s="103">
        <v>4.313016461892353</v>
      </c>
      <c r="N35" s="103">
        <v>3.5693195850260153</v>
      </c>
      <c r="O35" s="103">
        <v>2.8256227081596776</v>
      </c>
      <c r="P35" s="103">
        <v>2.08192583129334</v>
      </c>
    </row>
    <row r="36" spans="1:16" x14ac:dyDescent="0.25">
      <c r="A36" s="71"/>
      <c r="B36" s="75"/>
      <c r="C36" s="78" t="s">
        <v>1</v>
      </c>
      <c r="D36" s="23">
        <v>3.4178175820000001</v>
      </c>
      <c r="E36" s="23">
        <v>3.5083276969539998</v>
      </c>
      <c r="F36" s="23">
        <v>3.674163848709215</v>
      </c>
      <c r="G36" s="23">
        <v>3.8400000004644301</v>
      </c>
      <c r="H36" s="23">
        <v>4.0400000003317</v>
      </c>
      <c r="I36" s="23">
        <v>4.2400000001989699</v>
      </c>
      <c r="J36" s="23">
        <v>4.5575930622592455</v>
      </c>
      <c r="K36" s="23">
        <v>4.8751861243195203</v>
      </c>
      <c r="L36" s="23">
        <v>4.9741488993208183</v>
      </c>
      <c r="M36" s="23">
        <v>5.0731116743221163</v>
      </c>
      <c r="N36" s="23">
        <v>5.1720744493234143</v>
      </c>
      <c r="O36" s="23">
        <v>5.2710372243247123</v>
      </c>
      <c r="P36" s="23">
        <v>5.3699999993260104</v>
      </c>
    </row>
    <row r="37" spans="1:16" x14ac:dyDescent="0.25">
      <c r="A37" s="71"/>
      <c r="B37" s="75"/>
      <c r="C37" s="83" t="s">
        <v>2</v>
      </c>
      <c r="D37" s="103">
        <v>0.15104352999999993</v>
      </c>
      <c r="E37" s="103">
        <v>0.12081863692812034</v>
      </c>
      <c r="F37" s="103">
        <v>0.12225261950068012</v>
      </c>
      <c r="G37" s="103">
        <v>0.12368660207323989</v>
      </c>
      <c r="H37" s="103">
        <v>0.11531101550280987</v>
      </c>
      <c r="I37" s="103">
        <v>0.10693542893238028</v>
      </c>
      <c r="J37" s="103">
        <v>9.4625855449120166E-2</v>
      </c>
      <c r="K37" s="103">
        <v>8.231628196586005E-2</v>
      </c>
      <c r="L37" s="103">
        <v>6.9075440128320231E-2</v>
      </c>
      <c r="M37" s="103">
        <v>5.5834598290780413E-2</v>
      </c>
      <c r="N37" s="103">
        <v>4.2593756453240594E-2</v>
      </c>
      <c r="O37" s="103">
        <v>2.9352914615700776E-2</v>
      </c>
      <c r="P37" s="103">
        <v>1.6112072778160069E-2</v>
      </c>
    </row>
    <row r="38" spans="1:16" x14ac:dyDescent="0.25">
      <c r="A38" s="71"/>
      <c r="B38" s="75"/>
      <c r="C38" s="74" t="s">
        <v>3</v>
      </c>
      <c r="D38" s="59">
        <v>3.568861112</v>
      </c>
      <c r="E38" s="59">
        <v>3.6291463338821202</v>
      </c>
      <c r="F38" s="59">
        <v>3.7964164682098951</v>
      </c>
      <c r="G38" s="59">
        <v>3.96368660253767</v>
      </c>
      <c r="H38" s="59">
        <v>4.1553110158345099</v>
      </c>
      <c r="I38" s="59">
        <v>4.3469354291313502</v>
      </c>
      <c r="J38" s="59">
        <v>4.6522189177083657</v>
      </c>
      <c r="K38" s="59">
        <v>4.9575024062853803</v>
      </c>
      <c r="L38" s="59">
        <v>5.0432243394491385</v>
      </c>
      <c r="M38" s="59">
        <v>5.1289462726128967</v>
      </c>
      <c r="N38" s="59">
        <v>5.2146682057766549</v>
      </c>
      <c r="O38" s="59">
        <v>5.3003901389404131</v>
      </c>
      <c r="P38" s="59">
        <v>5.3861120721041704</v>
      </c>
    </row>
    <row r="39" spans="1:16" x14ac:dyDescent="0.25">
      <c r="A39" s="71"/>
      <c r="B39" s="75"/>
      <c r="C39" s="83" t="s">
        <v>4</v>
      </c>
      <c r="D39" s="24">
        <v>8993.7368559875194</v>
      </c>
      <c r="E39" s="24">
        <v>9211.8607526193209</v>
      </c>
      <c r="F39" s="24">
        <v>9324.7654107733215</v>
      </c>
      <c r="G39" s="24">
        <v>9437.6700689273239</v>
      </c>
      <c r="H39" s="24">
        <v>9298.4126848817868</v>
      </c>
      <c r="I39" s="24">
        <v>9159.1553008362498</v>
      </c>
      <c r="J39" s="24">
        <v>8947.0458237990388</v>
      </c>
      <c r="K39" s="24">
        <v>8734.9363467618296</v>
      </c>
      <c r="L39" s="24">
        <v>8646.593083965201</v>
      </c>
      <c r="M39" s="24">
        <v>8558.2498211685725</v>
      </c>
      <c r="N39" s="24">
        <v>8469.9065583719439</v>
      </c>
      <c r="O39" s="24">
        <v>8381.5632955753154</v>
      </c>
      <c r="P39" s="24">
        <v>8293.2200327786832</v>
      </c>
    </row>
    <row r="40" spans="1:16" x14ac:dyDescent="0.25">
      <c r="A40" s="71"/>
      <c r="B40" s="75"/>
      <c r="C40" s="83" t="s">
        <v>5</v>
      </c>
      <c r="D40" s="24">
        <v>2.7990258336049401</v>
      </c>
      <c r="E40" s="24">
        <v>2.8960101267739402</v>
      </c>
      <c r="F40" s="24">
        <v>2.8831008894745453</v>
      </c>
      <c r="G40" s="24">
        <v>2.87019165217515</v>
      </c>
      <c r="H40" s="24">
        <v>2.8781478520708399</v>
      </c>
      <c r="I40" s="24">
        <v>2.8861040519665302</v>
      </c>
      <c r="J40" s="24">
        <v>2.840588307825425</v>
      </c>
      <c r="K40" s="24">
        <v>2.7950725636843199</v>
      </c>
      <c r="L40" s="24">
        <v>2.7736409194533</v>
      </c>
      <c r="M40" s="24">
        <v>2.7522092752222802</v>
      </c>
      <c r="N40" s="24">
        <v>2.7307776309912604</v>
      </c>
      <c r="O40" s="24">
        <v>2.7093459867602405</v>
      </c>
      <c r="P40" s="24">
        <v>2.6879143425292198</v>
      </c>
    </row>
    <row r="41" spans="1:16" ht="15.75" thickBot="1" x14ac:dyDescent="0.3">
      <c r="A41" s="71"/>
      <c r="B41" s="76"/>
      <c r="C41" s="53" t="s">
        <v>6</v>
      </c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33.585405009944616</v>
      </c>
      <c r="L41" s="60">
        <v>32.736637430258455</v>
      </c>
      <c r="M41" s="60">
        <v>31.887869850572294</v>
      </c>
      <c r="N41" s="60">
        <v>31.039102270886133</v>
      </c>
      <c r="O41" s="60">
        <v>30.190334691199972</v>
      </c>
      <c r="P41" s="60">
        <v>29.341567111513804</v>
      </c>
    </row>
    <row r="42" spans="1:16" x14ac:dyDescent="0.25">
      <c r="A42" s="71"/>
      <c r="B42" s="30" t="s">
        <v>37</v>
      </c>
      <c r="C42" s="83" t="s">
        <v>111</v>
      </c>
      <c r="D42" s="103">
        <v>-0.60466366601439958</v>
      </c>
      <c r="E42" s="103">
        <v>-0.74552762327835609</v>
      </c>
      <c r="F42" s="103">
        <v>0.36627877391733676</v>
      </c>
      <c r="G42" s="103">
        <v>1.4780851711130367</v>
      </c>
      <c r="H42" s="103">
        <v>0.69834187475424159</v>
      </c>
      <c r="I42" s="103">
        <v>-8.1401421604553548E-2</v>
      </c>
      <c r="J42" s="103">
        <v>1.8902489093833026</v>
      </c>
      <c r="K42" s="103">
        <v>3.8618992403711658</v>
      </c>
      <c r="L42" s="103">
        <v>3.5371628458344873</v>
      </c>
      <c r="M42" s="103">
        <v>3.2124264512978158</v>
      </c>
      <c r="N42" s="103">
        <v>2.8876900567611514</v>
      </c>
      <c r="O42" s="103">
        <v>2.5629536622244729</v>
      </c>
      <c r="P42" s="103">
        <v>2.2382172676877872</v>
      </c>
    </row>
    <row r="43" spans="1:16" x14ac:dyDescent="0.25">
      <c r="A43" s="71"/>
      <c r="B43" s="75"/>
      <c r="C43" s="78" t="s">
        <v>1</v>
      </c>
      <c r="D43" s="23">
        <v>3.4178175820000001</v>
      </c>
      <c r="E43" s="23">
        <v>3.5083276969539998</v>
      </c>
      <c r="F43" s="23">
        <v>3.674163848709215</v>
      </c>
      <c r="G43" s="23">
        <v>3.8400000004644301</v>
      </c>
      <c r="H43" s="23">
        <v>4.0400000003317</v>
      </c>
      <c r="I43" s="23">
        <v>4.2400000001989699</v>
      </c>
      <c r="J43" s="23">
        <v>4.5575930622592455</v>
      </c>
      <c r="K43" s="23">
        <v>4.8751861243195203</v>
      </c>
      <c r="L43" s="23">
        <v>4.9741488993208183</v>
      </c>
      <c r="M43" s="23">
        <v>5.0731116743221163</v>
      </c>
      <c r="N43" s="23">
        <v>5.1720744493234143</v>
      </c>
      <c r="O43" s="23">
        <v>5.2710372243247123</v>
      </c>
      <c r="P43" s="23">
        <v>5.3699999993260104</v>
      </c>
    </row>
    <row r="44" spans="1:16" x14ac:dyDescent="0.25">
      <c r="A44" s="71"/>
      <c r="B44" s="75"/>
      <c r="C44" s="83" t="s">
        <v>2</v>
      </c>
      <c r="D44" s="103">
        <v>4.6419687659069897E-2</v>
      </c>
      <c r="E44" s="103">
        <v>3.9980790594020377E-2</v>
      </c>
      <c r="F44" s="103">
        <v>4.0279601817090338E-2</v>
      </c>
      <c r="G44" s="103">
        <v>4.0578413040159855E-2</v>
      </c>
      <c r="H44" s="103">
        <v>2.6679407115945075E-2</v>
      </c>
      <c r="I44" s="103">
        <v>1.2780401191729851E-2</v>
      </c>
      <c r="J44" s="103">
        <v>-1.4845483451253472E-3</v>
      </c>
      <c r="K44" s="103">
        <v>-1.5749497881980545E-2</v>
      </c>
      <c r="L44" s="103">
        <v>-2.4484055449170761E-2</v>
      </c>
      <c r="M44" s="103">
        <v>-3.3218613016360976E-2</v>
      </c>
      <c r="N44" s="103">
        <v>-4.1953170583551191E-2</v>
      </c>
      <c r="O44" s="103">
        <v>-5.0687728150741407E-2</v>
      </c>
      <c r="P44" s="103">
        <v>-5.9422285717930734E-2</v>
      </c>
    </row>
    <row r="45" spans="1:16" x14ac:dyDescent="0.25">
      <c r="A45" s="71"/>
      <c r="B45" s="75"/>
      <c r="C45" s="74" t="s">
        <v>3</v>
      </c>
      <c r="D45" s="59">
        <v>3.46423726965907</v>
      </c>
      <c r="E45" s="59">
        <v>3.5483084875480202</v>
      </c>
      <c r="F45" s="59">
        <v>3.7144434505263053</v>
      </c>
      <c r="G45" s="59">
        <v>3.88057841350459</v>
      </c>
      <c r="H45" s="59">
        <v>4.0666794074476451</v>
      </c>
      <c r="I45" s="59">
        <v>4.2527804013906998</v>
      </c>
      <c r="J45" s="59">
        <v>4.5561085139141202</v>
      </c>
      <c r="K45" s="59">
        <v>4.8594366264375397</v>
      </c>
      <c r="L45" s="59">
        <v>4.9496648438716475</v>
      </c>
      <c r="M45" s="59">
        <v>5.0398930613057553</v>
      </c>
      <c r="N45" s="59">
        <v>5.1301212787398631</v>
      </c>
      <c r="O45" s="59">
        <v>5.2203494961739709</v>
      </c>
      <c r="P45" s="59">
        <v>5.3105777136080796</v>
      </c>
    </row>
    <row r="46" spans="1:16" x14ac:dyDescent="0.25">
      <c r="A46" s="71"/>
      <c r="B46" s="75"/>
      <c r="C46" s="83" t="s">
        <v>4</v>
      </c>
      <c r="D46" s="24">
        <v>8161.0783246211249</v>
      </c>
      <c r="E46" s="24">
        <v>8429.8809072329277</v>
      </c>
      <c r="F46" s="24">
        <v>8541.7843603239526</v>
      </c>
      <c r="G46" s="24">
        <v>8653.6878134149774</v>
      </c>
      <c r="H46" s="24">
        <v>8566.9548625322204</v>
      </c>
      <c r="I46" s="24">
        <v>8480.2219116494616</v>
      </c>
      <c r="J46" s="24">
        <v>8285.8866119590548</v>
      </c>
      <c r="K46" s="24">
        <v>8091.5513122686471</v>
      </c>
      <c r="L46" s="24">
        <v>8051.3306692509486</v>
      </c>
      <c r="M46" s="24">
        <v>8011.1100262332502</v>
      </c>
      <c r="N46" s="24">
        <v>7970.8893832155518</v>
      </c>
      <c r="O46" s="24">
        <v>7930.6687401978534</v>
      </c>
      <c r="P46" s="24">
        <v>7890.448097180154</v>
      </c>
    </row>
    <row r="47" spans="1:16" x14ac:dyDescent="0.25">
      <c r="A47" s="71"/>
      <c r="B47" s="75"/>
      <c r="C47" s="83" t="s">
        <v>5</v>
      </c>
      <c r="D47" s="24">
        <v>2.1981679792675402</v>
      </c>
      <c r="E47" s="24">
        <v>2.1990176918611302</v>
      </c>
      <c r="F47" s="24">
        <v>2.1951996188553453</v>
      </c>
      <c r="G47" s="24">
        <v>2.19138154584956</v>
      </c>
      <c r="H47" s="24">
        <v>2.19152464190871</v>
      </c>
      <c r="I47" s="24">
        <v>2.19166773796786</v>
      </c>
      <c r="J47" s="24">
        <v>2.1914112550698901</v>
      </c>
      <c r="K47" s="24">
        <v>2.1911547721719198</v>
      </c>
      <c r="L47" s="24">
        <v>2.1900057137590498</v>
      </c>
      <c r="M47" s="24">
        <v>2.1888566553461799</v>
      </c>
      <c r="N47" s="24">
        <v>2.18770759693331</v>
      </c>
      <c r="O47" s="24">
        <v>2.18655853852044</v>
      </c>
      <c r="P47" s="24">
        <v>2.1854094801075701</v>
      </c>
    </row>
    <row r="48" spans="1:16" ht="15.75" thickBot="1" x14ac:dyDescent="0.3">
      <c r="A48" s="71"/>
      <c r="B48" s="76"/>
      <c r="C48" s="53" t="s">
        <v>6</v>
      </c>
      <c r="D48" s="60">
        <v>0</v>
      </c>
      <c r="E48" s="60">
        <v>0</v>
      </c>
      <c r="F48" s="60">
        <v>0</v>
      </c>
      <c r="G48" s="60">
        <v>0</v>
      </c>
      <c r="H48" s="60">
        <v>0</v>
      </c>
      <c r="I48" s="60">
        <v>0</v>
      </c>
      <c r="J48" s="60">
        <v>0</v>
      </c>
      <c r="K48" s="60">
        <v>17.828979998993336</v>
      </c>
      <c r="L48" s="60">
        <v>18.36654256044875</v>
      </c>
      <c r="M48" s="60">
        <v>18.904105121904163</v>
      </c>
      <c r="N48" s="60">
        <v>19.441667683359576</v>
      </c>
      <c r="O48" s="60">
        <v>19.979230244814989</v>
      </c>
      <c r="P48" s="60">
        <v>20.516792806270399</v>
      </c>
    </row>
    <row r="49" spans="1:16" x14ac:dyDescent="0.25">
      <c r="A49" s="71"/>
      <c r="B49" s="30" t="s">
        <v>38</v>
      </c>
      <c r="C49" s="83" t="s">
        <v>111</v>
      </c>
      <c r="D49" s="103">
        <v>-0.6968586757990991</v>
      </c>
      <c r="E49" s="103">
        <v>-0.35505339646750045</v>
      </c>
      <c r="F49" s="103">
        <v>2.6744284014908786</v>
      </c>
      <c r="G49" s="103">
        <v>5.7039101994492682</v>
      </c>
      <c r="H49" s="103">
        <v>5.4712846225550535</v>
      </c>
      <c r="I49" s="103">
        <v>5.2386590456608459</v>
      </c>
      <c r="J49" s="103">
        <v>4.9838398143944076</v>
      </c>
      <c r="K49" s="103">
        <v>4.7290205831279692</v>
      </c>
      <c r="L49" s="103">
        <v>4.2728752422065241</v>
      </c>
      <c r="M49" s="103">
        <v>3.8167299012850648</v>
      </c>
      <c r="N49" s="103">
        <v>3.3605845603636126</v>
      </c>
      <c r="O49" s="103">
        <v>2.9044392194421533</v>
      </c>
      <c r="P49" s="103">
        <v>2.4482938785207153</v>
      </c>
    </row>
    <row r="50" spans="1:16" x14ac:dyDescent="0.25">
      <c r="A50" s="71"/>
      <c r="B50" s="75"/>
      <c r="C50" s="78" t="s">
        <v>1</v>
      </c>
      <c r="D50" s="23">
        <v>3.4178175820000001</v>
      </c>
      <c r="E50" s="23">
        <v>3.5083276969539998</v>
      </c>
      <c r="F50" s="23">
        <v>3.674163848709215</v>
      </c>
      <c r="G50" s="23">
        <v>3.8400000004644301</v>
      </c>
      <c r="H50" s="23">
        <v>4.0400000003317</v>
      </c>
      <c r="I50" s="23">
        <v>4.2400000001989699</v>
      </c>
      <c r="J50" s="23">
        <v>4.5575930622592455</v>
      </c>
      <c r="K50" s="23">
        <v>4.8751861243195203</v>
      </c>
      <c r="L50" s="23">
        <v>4.9741488993208183</v>
      </c>
      <c r="M50" s="23">
        <v>5.0731116743221163</v>
      </c>
      <c r="N50" s="23">
        <v>5.1720744493234143</v>
      </c>
      <c r="O50" s="23">
        <v>5.2710372243247123</v>
      </c>
      <c r="P50" s="23">
        <v>5.3699999993260104</v>
      </c>
    </row>
    <row r="51" spans="1:16" x14ac:dyDescent="0.25">
      <c r="A51" s="71"/>
      <c r="B51" s="75"/>
      <c r="C51" s="83" t="s">
        <v>2</v>
      </c>
      <c r="D51" s="103">
        <v>8.9105421666670015E-2</v>
      </c>
      <c r="E51" s="103">
        <v>8.9835921898940185E-2</v>
      </c>
      <c r="F51" s="103">
        <v>9.5835414812779796E-2</v>
      </c>
      <c r="G51" s="103">
        <v>0.10183490772661985</v>
      </c>
      <c r="H51" s="103">
        <v>7.952315249872477E-2</v>
      </c>
      <c r="I51" s="103">
        <v>5.7211397270830133E-2</v>
      </c>
      <c r="J51" s="103">
        <v>2.7659019067105106E-2</v>
      </c>
      <c r="K51" s="103">
        <v>-1.8933591366199209E-3</v>
      </c>
      <c r="L51" s="103">
        <v>-1.3692391327835729E-2</v>
      </c>
      <c r="M51" s="103">
        <v>-2.5491423519051537E-2</v>
      </c>
      <c r="N51" s="103">
        <v>-3.7290455710267345E-2</v>
      </c>
      <c r="O51" s="103">
        <v>-4.9089487901483153E-2</v>
      </c>
      <c r="P51" s="103">
        <v>-6.0888520092700738E-2</v>
      </c>
    </row>
    <row r="52" spans="1:16" x14ac:dyDescent="0.25">
      <c r="A52" s="71"/>
      <c r="B52" s="75"/>
      <c r="C52" s="74" t="s">
        <v>3</v>
      </c>
      <c r="D52" s="59">
        <v>3.5069230036666701</v>
      </c>
      <c r="E52" s="59">
        <v>3.59816361885294</v>
      </c>
      <c r="F52" s="59">
        <v>3.7699992635219948</v>
      </c>
      <c r="G52" s="59">
        <v>3.94183490819105</v>
      </c>
      <c r="H52" s="59">
        <v>4.1195231528304248</v>
      </c>
      <c r="I52" s="59">
        <v>4.2972113974698001</v>
      </c>
      <c r="J52" s="59">
        <v>4.5852520813263506</v>
      </c>
      <c r="K52" s="59">
        <v>4.8732927651829003</v>
      </c>
      <c r="L52" s="59">
        <v>4.9604565079929825</v>
      </c>
      <c r="M52" s="59">
        <v>5.0476202508030648</v>
      </c>
      <c r="N52" s="59">
        <v>5.134783993613147</v>
      </c>
      <c r="O52" s="59">
        <v>5.2219477364232292</v>
      </c>
      <c r="P52" s="59">
        <v>5.3091114792333096</v>
      </c>
    </row>
    <row r="53" spans="1:16" x14ac:dyDescent="0.25">
      <c r="A53" s="71"/>
      <c r="B53" s="75"/>
      <c r="C53" s="83" t="s">
        <v>4</v>
      </c>
      <c r="D53" s="24">
        <v>8349.1852050702255</v>
      </c>
      <c r="E53" s="24">
        <v>8610.0464033119315</v>
      </c>
      <c r="F53" s="24">
        <v>8692.4666049640236</v>
      </c>
      <c r="G53" s="24">
        <v>8774.8868066161158</v>
      </c>
      <c r="H53" s="24">
        <v>8675.3391060300091</v>
      </c>
      <c r="I53" s="24">
        <v>8575.7914054439043</v>
      </c>
      <c r="J53" s="24">
        <v>8367.1736938129725</v>
      </c>
      <c r="K53" s="24">
        <v>8158.5559821820389</v>
      </c>
      <c r="L53" s="24">
        <v>8181.6299711494848</v>
      </c>
      <c r="M53" s="24">
        <v>8204.7039601169308</v>
      </c>
      <c r="N53" s="24">
        <v>8227.7779490843768</v>
      </c>
      <c r="O53" s="24">
        <v>8250.8519380518228</v>
      </c>
      <c r="P53" s="24">
        <v>8273.9259270192688</v>
      </c>
    </row>
    <row r="54" spans="1:16" x14ac:dyDescent="0.25">
      <c r="A54" s="71"/>
      <c r="B54" s="75"/>
      <c r="C54" s="83" t="s">
        <v>5</v>
      </c>
      <c r="D54" s="24">
        <v>2.5111631142241402</v>
      </c>
      <c r="E54" s="24">
        <v>2.5815502063837301</v>
      </c>
      <c r="F54" s="24">
        <v>2.5711500581351698</v>
      </c>
      <c r="G54" s="24">
        <v>2.56074990988661</v>
      </c>
      <c r="H54" s="24">
        <v>2.5712490860855999</v>
      </c>
      <c r="I54" s="24">
        <v>2.5817482622845902</v>
      </c>
      <c r="J54" s="24">
        <v>2.5341449212064102</v>
      </c>
      <c r="K54" s="24">
        <v>2.4865415801282298</v>
      </c>
      <c r="L54" s="24">
        <v>2.466031171926216</v>
      </c>
      <c r="M54" s="24">
        <v>2.4455207637242022</v>
      </c>
      <c r="N54" s="24">
        <v>2.4250103555221885</v>
      </c>
      <c r="O54" s="24">
        <v>2.4044999473201747</v>
      </c>
      <c r="P54" s="24">
        <v>2.38398953911816</v>
      </c>
    </row>
    <row r="55" spans="1:16" ht="15.75" thickBot="1" x14ac:dyDescent="0.3">
      <c r="A55" s="71"/>
      <c r="B55" s="76"/>
      <c r="C55" s="53" t="s">
        <v>6</v>
      </c>
      <c r="D55" s="60">
        <v>0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29.246578952589406</v>
      </c>
      <c r="L55" s="60">
        <v>30.138062352672282</v>
      </c>
      <c r="M55" s="60">
        <v>31.029545752755158</v>
      </c>
      <c r="N55" s="60">
        <v>31.921029152838035</v>
      </c>
      <c r="O55" s="60">
        <v>32.812512552920914</v>
      </c>
      <c r="P55" s="60">
        <v>33.70399595300379</v>
      </c>
    </row>
    <row r="56" spans="1:16" x14ac:dyDescent="0.25">
      <c r="A56" s="71"/>
      <c r="B56" s="30" t="s">
        <v>39</v>
      </c>
      <c r="C56" s="83" t="s">
        <v>111</v>
      </c>
      <c r="D56" s="103">
        <v>-0.52709820205480185</v>
      </c>
      <c r="E56" s="103">
        <v>-0.70596957501189905</v>
      </c>
      <c r="F56" s="103">
        <v>1.0434961770033198</v>
      </c>
      <c r="G56" s="103">
        <v>2.7929619290185386</v>
      </c>
      <c r="H56" s="103">
        <v>2.7210351604030407</v>
      </c>
      <c r="I56" s="103">
        <v>2.6491083917875571</v>
      </c>
      <c r="J56" s="103">
        <v>4.5930780288030704</v>
      </c>
      <c r="K56" s="103">
        <v>6.5370476658185837</v>
      </c>
      <c r="L56" s="103">
        <v>5.0087271060190943</v>
      </c>
      <c r="M56" s="103">
        <v>3.4804065462196121</v>
      </c>
      <c r="N56" s="103">
        <v>1.9520859864201228</v>
      </c>
      <c r="O56" s="103">
        <v>0.42376542662063343</v>
      </c>
      <c r="P56" s="103">
        <v>-1.1045551331788559</v>
      </c>
    </row>
    <row r="57" spans="1:16" x14ac:dyDescent="0.25">
      <c r="A57" s="71"/>
      <c r="B57" s="75"/>
      <c r="C57" s="78" t="s">
        <v>1</v>
      </c>
      <c r="D57" s="23">
        <v>3.4178175820000001</v>
      </c>
      <c r="E57" s="23">
        <v>3.5083276969539998</v>
      </c>
      <c r="F57" s="23">
        <v>3.674163848709215</v>
      </c>
      <c r="G57" s="23">
        <v>3.8400000004644301</v>
      </c>
      <c r="H57" s="23">
        <v>4.0400000003317</v>
      </c>
      <c r="I57" s="23">
        <v>4.2400000001989699</v>
      </c>
      <c r="J57" s="23">
        <v>4.5575930622592455</v>
      </c>
      <c r="K57" s="23">
        <v>4.8751861243195203</v>
      </c>
      <c r="L57" s="23">
        <v>4.9741488993208183</v>
      </c>
      <c r="M57" s="23">
        <v>5.0731116743221163</v>
      </c>
      <c r="N57" s="23">
        <v>5.1720744493234143</v>
      </c>
      <c r="O57" s="23">
        <v>5.2710372243247123</v>
      </c>
      <c r="P57" s="23">
        <v>5.3699999993260104</v>
      </c>
    </row>
    <row r="58" spans="1:16" x14ac:dyDescent="0.25">
      <c r="A58" s="71"/>
      <c r="B58" s="75"/>
      <c r="C58" s="83" t="s">
        <v>2</v>
      </c>
      <c r="D58" s="103">
        <v>0.33506967489275974</v>
      </c>
      <c r="E58" s="103">
        <v>0.27806142641494036</v>
      </c>
      <c r="F58" s="103">
        <v>0.28519006641147548</v>
      </c>
      <c r="G58" s="103">
        <v>0.29231870640801016</v>
      </c>
      <c r="H58" s="103">
        <v>0.31202898392895495</v>
      </c>
      <c r="I58" s="103">
        <v>0.33173926144989974</v>
      </c>
      <c r="J58" s="103">
        <v>0.34353745361519472</v>
      </c>
      <c r="K58" s="103">
        <v>0.35533564578048971</v>
      </c>
      <c r="L58" s="103">
        <v>0.35869667067152999</v>
      </c>
      <c r="M58" s="103">
        <v>0.36205769556257028</v>
      </c>
      <c r="N58" s="103">
        <v>0.36541872045361057</v>
      </c>
      <c r="O58" s="103">
        <v>0.36877974534465086</v>
      </c>
      <c r="P58" s="103">
        <v>0.37214077023568937</v>
      </c>
    </row>
    <row r="59" spans="1:16" x14ac:dyDescent="0.25">
      <c r="A59" s="71"/>
      <c r="B59" s="75"/>
      <c r="C59" s="74" t="s">
        <v>3</v>
      </c>
      <c r="D59" s="59">
        <v>3.7528872568927598</v>
      </c>
      <c r="E59" s="59">
        <v>3.7863891233689402</v>
      </c>
      <c r="F59" s="59">
        <v>3.9593539151206905</v>
      </c>
      <c r="G59" s="59">
        <v>4.1323187068724403</v>
      </c>
      <c r="H59" s="59">
        <v>4.352028984260655</v>
      </c>
      <c r="I59" s="59">
        <v>4.5717392616488697</v>
      </c>
      <c r="J59" s="59">
        <v>4.9011305158744403</v>
      </c>
      <c r="K59" s="59">
        <v>5.23052177010001</v>
      </c>
      <c r="L59" s="59">
        <v>5.3328455699923483</v>
      </c>
      <c r="M59" s="59">
        <v>5.4351693698846866</v>
      </c>
      <c r="N59" s="59">
        <v>5.5374931697770249</v>
      </c>
      <c r="O59" s="59">
        <v>5.6398169696693632</v>
      </c>
      <c r="P59" s="59">
        <v>5.7421407695616997</v>
      </c>
    </row>
    <row r="60" spans="1:16" x14ac:dyDescent="0.25">
      <c r="A60" s="71"/>
      <c r="B60" s="75"/>
      <c r="C60" s="83" t="s">
        <v>4</v>
      </c>
      <c r="D60" s="24">
        <v>9088.4202985581305</v>
      </c>
      <c r="E60" s="24">
        <v>9549.4243916545911</v>
      </c>
      <c r="F60" s="24">
        <v>9330.998020561954</v>
      </c>
      <c r="G60" s="24">
        <v>9112.5716494693152</v>
      </c>
      <c r="H60" s="24">
        <v>8781.5752483516444</v>
      </c>
      <c r="I60" s="24">
        <v>8450.5788472339736</v>
      </c>
      <c r="J60" s="24">
        <v>8225.210403254172</v>
      </c>
      <c r="K60" s="24">
        <v>7999.8419592743685</v>
      </c>
      <c r="L60" s="24">
        <v>7988.9464740192907</v>
      </c>
      <c r="M60" s="24">
        <v>7978.0509887642129</v>
      </c>
      <c r="N60" s="24">
        <v>7967.1555035091351</v>
      </c>
      <c r="O60" s="24">
        <v>7956.2600182540573</v>
      </c>
      <c r="P60" s="24">
        <v>7945.3645329989795</v>
      </c>
    </row>
    <row r="61" spans="1:16" x14ac:dyDescent="0.25">
      <c r="A61" s="71"/>
      <c r="B61" s="75"/>
      <c r="C61" s="83" t="s">
        <v>5</v>
      </c>
      <c r="D61" s="24">
        <v>3.1407277459757701</v>
      </c>
      <c r="E61" s="24">
        <v>3.3863188771617398</v>
      </c>
      <c r="F61" s="24">
        <v>3.3525261583278598</v>
      </c>
      <c r="G61" s="24">
        <v>3.3187334394939798</v>
      </c>
      <c r="H61" s="24">
        <v>3.3242466788733847</v>
      </c>
      <c r="I61" s="24">
        <v>3.3297599182527899</v>
      </c>
      <c r="J61" s="24">
        <v>3.2746297223269401</v>
      </c>
      <c r="K61" s="24">
        <v>3.2194995264010902</v>
      </c>
      <c r="L61" s="24">
        <v>3.1962959479673181</v>
      </c>
      <c r="M61" s="24">
        <v>3.173092369533546</v>
      </c>
      <c r="N61" s="24">
        <v>3.1498887910997739</v>
      </c>
      <c r="O61" s="24">
        <v>3.1266852126660019</v>
      </c>
      <c r="P61" s="24">
        <v>3.1034816342322298</v>
      </c>
    </row>
    <row r="62" spans="1:16" ht="15.75" thickBot="1" x14ac:dyDescent="0.3">
      <c r="A62" s="71"/>
      <c r="B62" s="76"/>
      <c r="C62" s="53" t="s">
        <v>6</v>
      </c>
      <c r="D62" s="60">
        <v>0</v>
      </c>
      <c r="E62" s="60">
        <v>0</v>
      </c>
      <c r="F62" s="60">
        <v>0</v>
      </c>
      <c r="G62" s="60">
        <v>0</v>
      </c>
      <c r="H62" s="60">
        <v>0</v>
      </c>
      <c r="I62" s="60">
        <v>0</v>
      </c>
      <c r="J62" s="60">
        <v>0</v>
      </c>
      <c r="K62" s="60">
        <v>15.706676443416695</v>
      </c>
      <c r="L62" s="60">
        <v>16.196500154961349</v>
      </c>
      <c r="M62" s="60">
        <v>16.686323866506005</v>
      </c>
      <c r="N62" s="60">
        <v>17.17614757805066</v>
      </c>
      <c r="O62" s="60">
        <v>17.665971289595316</v>
      </c>
      <c r="P62" s="60">
        <v>18.155795001139968</v>
      </c>
    </row>
    <row r="63" spans="1:16" x14ac:dyDescent="0.25">
      <c r="A63" s="71"/>
      <c r="B63" s="30" t="s">
        <v>106</v>
      </c>
      <c r="C63" s="83" t="s">
        <v>111</v>
      </c>
      <c r="D63" s="103">
        <v>1.450109002705279</v>
      </c>
      <c r="E63" s="103">
        <v>1.6057319293899575</v>
      </c>
      <c r="F63" s="103">
        <v>2.4348815702550084</v>
      </c>
      <c r="G63" s="103">
        <v>3.2646176343800981</v>
      </c>
      <c r="H63" s="103">
        <v>3.1449404547719482</v>
      </c>
      <c r="I63" s="103">
        <v>3.0259759842211196</v>
      </c>
      <c r="J63" s="103">
        <v>3.9990238863479952</v>
      </c>
      <c r="K63" s="103">
        <v>4.9682249665646623</v>
      </c>
      <c r="L63" s="103">
        <v>4.5423590152263529</v>
      </c>
      <c r="M63" s="103">
        <v>4.1200792945398632</v>
      </c>
      <c r="N63" s="103">
        <v>3.7008153253755367</v>
      </c>
      <c r="O63" s="103">
        <v>3.2822073489999255</v>
      </c>
      <c r="P63" s="103">
        <v>2.8605934451192425</v>
      </c>
    </row>
    <row r="64" spans="1:16" x14ac:dyDescent="0.25">
      <c r="A64" s="71"/>
      <c r="B64" s="75"/>
      <c r="C64" s="78" t="s">
        <v>1</v>
      </c>
      <c r="D64" s="23">
        <v>3.4178175819999996</v>
      </c>
      <c r="E64" s="23">
        <v>3.5083276969539994</v>
      </c>
      <c r="F64" s="23">
        <v>3.674163848709215</v>
      </c>
      <c r="G64" s="23">
        <v>3.8400000004644301</v>
      </c>
      <c r="H64" s="23">
        <v>4.0400000003317</v>
      </c>
      <c r="I64" s="23">
        <v>4.2400000001989699</v>
      </c>
      <c r="J64" s="23">
        <v>4.5575930622592455</v>
      </c>
      <c r="K64" s="23">
        <v>4.8751861243195203</v>
      </c>
      <c r="L64" s="23">
        <v>4.9741488993208183</v>
      </c>
      <c r="M64" s="23">
        <v>5.0731116743221163</v>
      </c>
      <c r="N64" s="23">
        <v>5.1720744493234134</v>
      </c>
      <c r="O64" s="23">
        <v>5.2710372243247132</v>
      </c>
      <c r="P64" s="23">
        <v>5.3699999993260104</v>
      </c>
    </row>
    <row r="65" spans="1:16" x14ac:dyDescent="0.25">
      <c r="A65" s="71"/>
      <c r="B65" s="75"/>
      <c r="C65" s="83" t="s">
        <v>2</v>
      </c>
      <c r="D65" s="103">
        <v>0.13124858477009488</v>
      </c>
      <c r="E65" s="103">
        <v>2.136397053685566E-2</v>
      </c>
      <c r="F65" s="103">
        <v>2.210435385249011E-2</v>
      </c>
      <c r="G65" s="103">
        <v>2.283186068394874E-2</v>
      </c>
      <c r="H65" s="103">
        <v>-2.0160660614034775E-2</v>
      </c>
      <c r="I65" s="103">
        <v>-6.3162726803333138E-2</v>
      </c>
      <c r="J65" s="103">
        <v>-0.11133030728729869</v>
      </c>
      <c r="K65" s="103">
        <v>-0.15940961505825493</v>
      </c>
      <c r="L65" s="103">
        <v>-0.17917952825572198</v>
      </c>
      <c r="M65" s="103">
        <v>-0.19912751194094153</v>
      </c>
      <c r="N65" s="103">
        <v>-0.219177732114025</v>
      </c>
      <c r="O65" s="103">
        <v>-0.23924983899816854</v>
      </c>
      <c r="P65" s="103">
        <v>-0.25930971874302183</v>
      </c>
    </row>
    <row r="66" spans="1:16" x14ac:dyDescent="0.25">
      <c r="A66" s="71"/>
      <c r="B66" s="75"/>
      <c r="C66" s="74" t="s">
        <v>3</v>
      </c>
      <c r="D66" s="59">
        <v>3.5490661667700945</v>
      </c>
      <c r="E66" s="59">
        <v>3.5296916674908552</v>
      </c>
      <c r="F66" s="59">
        <v>3.6962682025617051</v>
      </c>
      <c r="G66" s="59">
        <v>3.8628318611483783</v>
      </c>
      <c r="H66" s="59">
        <v>4.0198393397176648</v>
      </c>
      <c r="I66" s="59">
        <v>4.1768372733956376</v>
      </c>
      <c r="J66" s="59">
        <v>4.4462627549719471</v>
      </c>
      <c r="K66" s="59">
        <v>4.715776509261266</v>
      </c>
      <c r="L66" s="59">
        <v>4.794969371065096</v>
      </c>
      <c r="M66" s="59">
        <v>4.8739841623811744</v>
      </c>
      <c r="N66" s="59">
        <v>4.9528967172093887</v>
      </c>
      <c r="O66" s="59">
        <v>5.0317873853265436</v>
      </c>
      <c r="P66" s="59">
        <v>5.1106902805829879</v>
      </c>
    </row>
    <row r="67" spans="1:16" x14ac:dyDescent="0.25">
      <c r="A67" s="71"/>
      <c r="B67" s="75"/>
      <c r="C67" s="83" t="s">
        <v>4</v>
      </c>
      <c r="D67" s="24">
        <v>7736.1363325360726</v>
      </c>
      <c r="E67" s="24">
        <v>7989.357297706777</v>
      </c>
      <c r="F67" s="24">
        <v>8093.8470355291356</v>
      </c>
      <c r="G67" s="24">
        <v>8198.925821102539</v>
      </c>
      <c r="H67" s="24">
        <v>8158.1936279262736</v>
      </c>
      <c r="I67" s="24">
        <v>8117.7176864864705</v>
      </c>
      <c r="J67" s="24">
        <v>7899.6676580031899</v>
      </c>
      <c r="K67" s="24">
        <v>7680.5705005800237</v>
      </c>
      <c r="L67" s="24">
        <v>7750.993144802158</v>
      </c>
      <c r="M67" s="24">
        <v>7822.8131576124806</v>
      </c>
      <c r="N67" s="24">
        <v>7895.5613298677445</v>
      </c>
      <c r="O67" s="24">
        <v>7968.5095678780972</v>
      </c>
      <c r="P67" s="24">
        <v>8040.9987680588729</v>
      </c>
    </row>
    <row r="68" spans="1:16" x14ac:dyDescent="0.25">
      <c r="A68" s="71"/>
      <c r="B68" s="75"/>
      <c r="C68" s="83" t="s">
        <v>5</v>
      </c>
      <c r="D68" s="24">
        <v>1.690947459080405</v>
      </c>
      <c r="E68" s="24">
        <v>1.802457213677523</v>
      </c>
      <c r="F68" s="24">
        <v>1.812001460434451</v>
      </c>
      <c r="G68" s="24">
        <v>1.8212392731204814</v>
      </c>
      <c r="H68" s="24">
        <v>1.8513550688994846</v>
      </c>
      <c r="I68" s="24">
        <v>1.8816197160585109</v>
      </c>
      <c r="J68" s="24">
        <v>1.9141183816531733</v>
      </c>
      <c r="K68" s="24">
        <v>1.9460305375636169</v>
      </c>
      <c r="L68" s="24">
        <v>1.9472154267454147</v>
      </c>
      <c r="M68" s="24">
        <v>1.9492098559499702</v>
      </c>
      <c r="N68" s="24">
        <v>1.9518695742687182</v>
      </c>
      <c r="O68" s="24">
        <v>1.9546738930680618</v>
      </c>
      <c r="P68" s="24">
        <v>1.9568442980499829</v>
      </c>
    </row>
    <row r="69" spans="1:16" ht="15.75" thickBot="1" x14ac:dyDescent="0.3">
      <c r="A69" s="71"/>
      <c r="B69" s="76"/>
      <c r="C69" s="53" t="s">
        <v>6</v>
      </c>
      <c r="D69" s="60">
        <v>0</v>
      </c>
      <c r="E69" s="60">
        <v>0</v>
      </c>
      <c r="F69" s="60">
        <v>0</v>
      </c>
      <c r="G69" s="60">
        <v>0</v>
      </c>
      <c r="H69" s="60">
        <v>0</v>
      </c>
      <c r="I69" s="60">
        <v>0</v>
      </c>
      <c r="J69" s="60">
        <v>0</v>
      </c>
      <c r="K69" s="60">
        <v>12.968713029083375</v>
      </c>
      <c r="L69" s="60">
        <v>13.268328131841532</v>
      </c>
      <c r="M69" s="60">
        <v>13.54415776236705</v>
      </c>
      <c r="N69" s="60">
        <v>13.799752731659609</v>
      </c>
      <c r="O69" s="60">
        <v>14.050944488414094</v>
      </c>
      <c r="P69" s="60">
        <v>14.322744542377006</v>
      </c>
    </row>
    <row r="70" spans="1:16" x14ac:dyDescent="0.25">
      <c r="A70" s="71"/>
      <c r="B70" s="30" t="s">
        <v>105</v>
      </c>
      <c r="C70" s="83" t="s">
        <v>111</v>
      </c>
      <c r="D70" s="103">
        <v>-0.39906265684800246</v>
      </c>
      <c r="E70" s="103">
        <v>-1.0589610779615128</v>
      </c>
      <c r="F70" s="103">
        <v>-0.43117492436587312</v>
      </c>
      <c r="G70" s="103">
        <v>0.19653224845390227</v>
      </c>
      <c r="H70" s="103">
        <v>0.18330127976199151</v>
      </c>
      <c r="I70" s="103">
        <v>0.17008317383668725</v>
      </c>
      <c r="J70" s="103">
        <v>1.821563340660731</v>
      </c>
      <c r="K70" s="103">
        <v>3.4730576367063151</v>
      </c>
      <c r="L70" s="103">
        <v>3.2458936645830008</v>
      </c>
      <c r="M70" s="103">
        <v>3.0187459616898522</v>
      </c>
      <c r="N70" s="103">
        <v>2.7915724399135726</v>
      </c>
      <c r="O70" s="103">
        <v>2.5643589764047263</v>
      </c>
      <c r="P70" s="103">
        <v>2.3370769035624903</v>
      </c>
    </row>
    <row r="71" spans="1:16" x14ac:dyDescent="0.25">
      <c r="A71" s="71"/>
      <c r="B71" s="75"/>
      <c r="C71" s="78" t="s">
        <v>1</v>
      </c>
      <c r="D71" s="23">
        <v>3.4178175819999996</v>
      </c>
      <c r="E71" s="23">
        <v>3.5083276969539998</v>
      </c>
      <c r="F71" s="23">
        <v>3.674163848709215</v>
      </c>
      <c r="G71" s="23">
        <v>3.8400000004644301</v>
      </c>
      <c r="H71" s="23">
        <v>4.0400000003317</v>
      </c>
      <c r="I71" s="23">
        <v>4.2400000001989699</v>
      </c>
      <c r="J71" s="23">
        <v>4.5575930622592455</v>
      </c>
      <c r="K71" s="23">
        <v>4.8751861243195203</v>
      </c>
      <c r="L71" s="23">
        <v>4.9741488993208183</v>
      </c>
      <c r="M71" s="23">
        <v>5.0731116743221163</v>
      </c>
      <c r="N71" s="23">
        <v>5.1720744493234143</v>
      </c>
      <c r="O71" s="23">
        <v>5.2710372243247123</v>
      </c>
      <c r="P71" s="23">
        <v>5.3699999993260104</v>
      </c>
    </row>
    <row r="72" spans="1:16" x14ac:dyDescent="0.25">
      <c r="A72" s="71"/>
      <c r="B72" s="75"/>
      <c r="C72" s="83" t="s">
        <v>2</v>
      </c>
      <c r="D72" s="103">
        <v>-2.824355776140787E-2</v>
      </c>
      <c r="E72" s="103">
        <v>-5.157443424822445E-2</v>
      </c>
      <c r="F72" s="103">
        <v>-5.4635465857464843E-2</v>
      </c>
      <c r="G72" s="103">
        <v>-5.7730596738512725E-2</v>
      </c>
      <c r="H72" s="103">
        <v>-7.6849457654573544E-2</v>
      </c>
      <c r="I72" s="103">
        <v>-9.5985760996040656E-2</v>
      </c>
      <c r="J72" s="103">
        <v>-0.11437927220114824</v>
      </c>
      <c r="K72" s="103">
        <v>-0.13277565809027672</v>
      </c>
      <c r="L72" s="103">
        <v>-0.14432910539476107</v>
      </c>
      <c r="M72" s="103">
        <v>-0.1558712612071487</v>
      </c>
      <c r="N72" s="103">
        <v>-0.16742780124398987</v>
      </c>
      <c r="O72" s="103">
        <v>-0.17899196609360876</v>
      </c>
      <c r="P72" s="103">
        <v>-0.19056558787193006</v>
      </c>
    </row>
    <row r="73" spans="1:16" x14ac:dyDescent="0.25">
      <c r="A73" s="71"/>
      <c r="B73" s="75"/>
      <c r="C73" s="74" t="s">
        <v>3</v>
      </c>
      <c r="D73" s="59">
        <v>3.3895740242385926</v>
      </c>
      <c r="E73" s="59">
        <v>3.4567532627057753</v>
      </c>
      <c r="F73" s="59">
        <v>3.6195283828517497</v>
      </c>
      <c r="G73" s="59">
        <v>3.7822694037259175</v>
      </c>
      <c r="H73" s="59">
        <v>3.9631505426771265</v>
      </c>
      <c r="I73" s="59">
        <v>4.1440142392029298</v>
      </c>
      <c r="J73" s="59">
        <v>4.4432137900580981</v>
      </c>
      <c r="K73" s="59">
        <v>4.7424104662292441</v>
      </c>
      <c r="L73" s="59">
        <v>4.829819793926057</v>
      </c>
      <c r="M73" s="59">
        <v>4.9172404131149676</v>
      </c>
      <c r="N73" s="59">
        <v>5.0046466480794241</v>
      </c>
      <c r="O73" s="59">
        <v>5.0920452582311038</v>
      </c>
      <c r="P73" s="59">
        <v>5.1794344114540802</v>
      </c>
    </row>
    <row r="74" spans="1:16" x14ac:dyDescent="0.25">
      <c r="A74" s="71"/>
      <c r="B74" s="75"/>
      <c r="C74" s="83" t="s">
        <v>4</v>
      </c>
      <c r="D74" s="24">
        <v>8135.3687409094837</v>
      </c>
      <c r="E74" s="24">
        <v>8192.1141030910512</v>
      </c>
      <c r="F74" s="24">
        <v>8146.389298835531</v>
      </c>
      <c r="G74" s="24">
        <v>8100.7193588807349</v>
      </c>
      <c r="H74" s="24">
        <v>8027.976063588846</v>
      </c>
      <c r="I74" s="24">
        <v>7955.2199817476521</v>
      </c>
      <c r="J74" s="24">
        <v>7849.0723409453303</v>
      </c>
      <c r="K74" s="24">
        <v>7742.9331028768966</v>
      </c>
      <c r="L74" s="24">
        <v>7749.042946529069</v>
      </c>
      <c r="M74" s="24">
        <v>7755.153331713449</v>
      </c>
      <c r="N74" s="24">
        <v>7761.2617699292832</v>
      </c>
      <c r="O74" s="24">
        <v>7767.3626960521542</v>
      </c>
      <c r="P74" s="24">
        <v>7773.4495983971856</v>
      </c>
    </row>
    <row r="75" spans="1:16" x14ac:dyDescent="0.25">
      <c r="A75" s="71"/>
      <c r="B75" s="75"/>
      <c r="C75" s="83" t="s">
        <v>5</v>
      </c>
      <c r="D75" s="24">
        <v>2.2442772719130599</v>
      </c>
      <c r="E75" s="24">
        <v>2.1782309379073688</v>
      </c>
      <c r="F75" s="24">
        <v>2.1765752476397875</v>
      </c>
      <c r="G75" s="24">
        <v>2.1749228546797412</v>
      </c>
      <c r="H75" s="24">
        <v>2.1869286509746835</v>
      </c>
      <c r="I75" s="24">
        <v>2.1989388230652529</v>
      </c>
      <c r="J75" s="24">
        <v>2.1845906380206288</v>
      </c>
      <c r="K75" s="24">
        <v>2.1702413813168646</v>
      </c>
      <c r="L75" s="24">
        <v>2.1783043877057673</v>
      </c>
      <c r="M75" s="24">
        <v>2.1863664821125792</v>
      </c>
      <c r="N75" s="24">
        <v>2.1944298227328733</v>
      </c>
      <c r="O75" s="24">
        <v>2.2024942592120427</v>
      </c>
      <c r="P75" s="24">
        <v>2.2105603710124861</v>
      </c>
    </row>
    <row r="76" spans="1:16" ht="15.75" thickBot="1" x14ac:dyDescent="0.3">
      <c r="A76" s="71"/>
      <c r="B76" s="76"/>
      <c r="C76" s="53" t="s">
        <v>6</v>
      </c>
      <c r="D76" s="60">
        <v>0</v>
      </c>
      <c r="E76" s="60">
        <v>0</v>
      </c>
      <c r="F76" s="60">
        <v>0</v>
      </c>
      <c r="G76" s="60">
        <v>0</v>
      </c>
      <c r="H76" s="60">
        <v>0</v>
      </c>
      <c r="I76" s="60">
        <v>0</v>
      </c>
      <c r="J76" s="60">
        <v>0</v>
      </c>
      <c r="K76" s="60">
        <v>22.158252613052753</v>
      </c>
      <c r="L76" s="60">
        <v>22.833747732483367</v>
      </c>
      <c r="M76" s="60">
        <v>23.509062268426188</v>
      </c>
      <c r="N76" s="60">
        <v>24.184608567350239</v>
      </c>
      <c r="O76" s="60">
        <v>24.860286574290981</v>
      </c>
      <c r="P76" s="60">
        <v>25.536134367957469</v>
      </c>
    </row>
    <row r="77" spans="1:16" x14ac:dyDescent="0.25">
      <c r="A77" s="71"/>
      <c r="B77" s="30" t="s">
        <v>31</v>
      </c>
      <c r="C77" s="83" t="s">
        <v>111</v>
      </c>
      <c r="D77" s="103">
        <v>-0.522994406392705</v>
      </c>
      <c r="E77" s="103">
        <v>-0.32457087482070079</v>
      </c>
      <c r="F77" s="103">
        <v>-0.43723186000110559</v>
      </c>
      <c r="G77" s="103">
        <v>-0.54989284518150328</v>
      </c>
      <c r="H77" s="103">
        <v>-0.23299058852427379</v>
      </c>
      <c r="I77" s="103">
        <v>8.3911668132955697E-2</v>
      </c>
      <c r="J77" s="103">
        <v>5.2073435865511826</v>
      </c>
      <c r="K77" s="103">
        <v>10.330775504969409</v>
      </c>
      <c r="L77" s="103">
        <v>7.6839604874411762</v>
      </c>
      <c r="M77" s="103">
        <v>5.0371454699129501</v>
      </c>
      <c r="N77" s="103">
        <v>2.390330452384724</v>
      </c>
      <c r="O77" s="103">
        <v>-0.25648456514350215</v>
      </c>
      <c r="P77" s="103">
        <v>-2.9032995826717425</v>
      </c>
    </row>
    <row r="78" spans="1:16" x14ac:dyDescent="0.25">
      <c r="A78" s="71"/>
      <c r="B78" s="75"/>
      <c r="C78" s="78" t="s">
        <v>1</v>
      </c>
      <c r="D78" s="23">
        <v>3.4178175820000001</v>
      </c>
      <c r="E78" s="23">
        <v>3.5083276969539998</v>
      </c>
      <c r="F78" s="23">
        <v>3.674163848709215</v>
      </c>
      <c r="G78" s="23">
        <v>3.8400000004644301</v>
      </c>
      <c r="H78" s="23">
        <v>4.0400000003317</v>
      </c>
      <c r="I78" s="23">
        <v>4.2400000001989699</v>
      </c>
      <c r="J78" s="23">
        <v>4.5575930622592455</v>
      </c>
      <c r="K78" s="23">
        <v>4.8751861243195203</v>
      </c>
      <c r="L78" s="23">
        <v>4.9741488993208183</v>
      </c>
      <c r="M78" s="23">
        <v>5.0731116743221163</v>
      </c>
      <c r="N78" s="23">
        <v>5.1720744493234143</v>
      </c>
      <c r="O78" s="23">
        <v>5.2710372243247123</v>
      </c>
      <c r="P78" s="23">
        <v>5.3699999993260104</v>
      </c>
    </row>
    <row r="79" spans="1:16" x14ac:dyDescent="0.25">
      <c r="A79" s="71"/>
      <c r="B79" s="75"/>
      <c r="C79" s="83" t="s">
        <v>2</v>
      </c>
      <c r="D79" s="103">
        <v>0.5906566992923401</v>
      </c>
      <c r="E79" s="103">
        <v>0.7240498498616903</v>
      </c>
      <c r="F79" s="103">
        <v>0.65438305525209994</v>
      </c>
      <c r="G79" s="103">
        <v>0.58471626064250959</v>
      </c>
      <c r="H79" s="103">
        <v>0.60552763565258516</v>
      </c>
      <c r="I79" s="103">
        <v>0.62633901066265985</v>
      </c>
      <c r="J79" s="103">
        <v>0.59641872415298458</v>
      </c>
      <c r="K79" s="103">
        <v>0.56649843764330932</v>
      </c>
      <c r="L79" s="103">
        <v>0.55805569863044369</v>
      </c>
      <c r="M79" s="103">
        <v>0.54961295961757806</v>
      </c>
      <c r="N79" s="103">
        <v>0.54117022060471243</v>
      </c>
      <c r="O79" s="103">
        <v>0.5327274815918468</v>
      </c>
      <c r="P79" s="103">
        <v>0.52428474257897939</v>
      </c>
    </row>
    <row r="80" spans="1:16" x14ac:dyDescent="0.25">
      <c r="A80" s="71"/>
      <c r="B80" s="75"/>
      <c r="C80" s="74" t="s">
        <v>3</v>
      </c>
      <c r="D80" s="59">
        <v>4.0084742812923402</v>
      </c>
      <c r="E80" s="59">
        <v>4.2323775468156901</v>
      </c>
      <c r="F80" s="59">
        <v>4.3285469039613149</v>
      </c>
      <c r="G80" s="59">
        <v>4.4247162611069397</v>
      </c>
      <c r="H80" s="59">
        <v>4.6455276359842852</v>
      </c>
      <c r="I80" s="59">
        <v>4.8663390108616298</v>
      </c>
      <c r="J80" s="59">
        <v>5.1540117864122301</v>
      </c>
      <c r="K80" s="59">
        <v>5.4416845619628296</v>
      </c>
      <c r="L80" s="59">
        <v>5.532204597951262</v>
      </c>
      <c r="M80" s="59">
        <v>5.6227246339396943</v>
      </c>
      <c r="N80" s="59">
        <v>5.7132446699281267</v>
      </c>
      <c r="O80" s="59">
        <v>5.8037647059165591</v>
      </c>
      <c r="P80" s="59">
        <v>5.8942847419049897</v>
      </c>
    </row>
    <row r="81" spans="1:16" x14ac:dyDescent="0.25">
      <c r="A81" s="71"/>
      <c r="B81" s="75"/>
      <c r="C81" s="83" t="s">
        <v>4</v>
      </c>
      <c r="D81" s="24">
        <v>10655.098171799018</v>
      </c>
      <c r="E81" s="24">
        <v>9225.575933660004</v>
      </c>
      <c r="F81" s="24">
        <v>9190.1036682022714</v>
      </c>
      <c r="G81" s="24">
        <v>9154.6314027445405</v>
      </c>
      <c r="H81" s="24">
        <v>8980.4506915895618</v>
      </c>
      <c r="I81" s="24">
        <v>8806.269980434583</v>
      </c>
      <c r="J81" s="24">
        <v>8728.3159276710539</v>
      </c>
      <c r="K81" s="24">
        <v>8650.3618749075231</v>
      </c>
      <c r="L81" s="24">
        <v>8618.2283439164057</v>
      </c>
      <c r="M81" s="24">
        <v>8586.0948129252884</v>
      </c>
      <c r="N81" s="24">
        <v>8553.961281934171</v>
      </c>
      <c r="O81" s="24">
        <v>8521.8277509430536</v>
      </c>
      <c r="P81" s="24">
        <v>8489.6942199519399</v>
      </c>
    </row>
    <row r="82" spans="1:16" x14ac:dyDescent="0.25">
      <c r="A82" s="71"/>
      <c r="B82" s="75"/>
      <c r="C82" s="83" t="s">
        <v>5</v>
      </c>
      <c r="D82" s="24">
        <v>3.2584451524258</v>
      </c>
      <c r="E82" s="24">
        <v>3.8861071771967102</v>
      </c>
      <c r="F82" s="24">
        <v>3.8649163222574403</v>
      </c>
      <c r="G82" s="24">
        <v>3.84372546731817</v>
      </c>
      <c r="H82" s="24">
        <v>3.8618203888826752</v>
      </c>
      <c r="I82" s="24">
        <v>3.87991531044718</v>
      </c>
      <c r="J82" s="24">
        <v>3.8429417372232848</v>
      </c>
      <c r="K82" s="24">
        <v>3.8059681639993901</v>
      </c>
      <c r="L82" s="24">
        <v>3.819383186351184</v>
      </c>
      <c r="M82" s="24">
        <v>3.8327982087029779</v>
      </c>
      <c r="N82" s="24">
        <v>3.8462132310547719</v>
      </c>
      <c r="O82" s="24">
        <v>3.8596282534065658</v>
      </c>
      <c r="P82" s="24">
        <v>3.8730432757583602</v>
      </c>
    </row>
    <row r="83" spans="1:16" ht="15.75" thickBot="1" x14ac:dyDescent="0.3">
      <c r="A83" s="71"/>
      <c r="B83" s="76"/>
      <c r="C83" s="53" t="s">
        <v>6</v>
      </c>
      <c r="D83" s="60">
        <v>0</v>
      </c>
      <c r="E83" s="60">
        <v>0</v>
      </c>
      <c r="F83" s="60">
        <v>0</v>
      </c>
      <c r="G83" s="60">
        <v>0</v>
      </c>
      <c r="H83" s="60">
        <v>0</v>
      </c>
      <c r="I83" s="60">
        <v>0</v>
      </c>
      <c r="J83" s="60">
        <v>0</v>
      </c>
      <c r="K83" s="60">
        <v>0</v>
      </c>
      <c r="L83" s="60">
        <v>0</v>
      </c>
      <c r="M83" s="60">
        <v>0</v>
      </c>
      <c r="N83" s="60">
        <v>0</v>
      </c>
      <c r="O83" s="60">
        <v>0</v>
      </c>
      <c r="P83" s="60">
        <v>0</v>
      </c>
    </row>
    <row r="84" spans="1:16" x14ac:dyDescent="0.25">
      <c r="A84" s="71"/>
      <c r="B84" s="30" t="s">
        <v>35</v>
      </c>
      <c r="C84" s="83" t="s">
        <v>111</v>
      </c>
      <c r="D84" s="103">
        <v>0.2803471461186966</v>
      </c>
      <c r="E84" s="103">
        <v>7.3532137036398382E-2</v>
      </c>
      <c r="F84" s="103">
        <v>1.0474567943470987</v>
      </c>
      <c r="G84" s="103">
        <v>2.021381451657799</v>
      </c>
      <c r="H84" s="103">
        <v>2.0638683998084488</v>
      </c>
      <c r="I84" s="103">
        <v>2.1063553479591022</v>
      </c>
      <c r="J84" s="103">
        <v>3.1534442100687272</v>
      </c>
      <c r="K84" s="103">
        <v>4.2005330721783523</v>
      </c>
      <c r="L84" s="103">
        <v>3.8307432932417385</v>
      </c>
      <c r="M84" s="103">
        <v>3.4609535143051211</v>
      </c>
      <c r="N84" s="103">
        <v>3.0911637353685038</v>
      </c>
      <c r="O84" s="103">
        <v>2.72137395643189</v>
      </c>
      <c r="P84" s="103">
        <v>2.3515841774952548</v>
      </c>
    </row>
    <row r="85" spans="1:16" x14ac:dyDescent="0.25">
      <c r="A85" s="71"/>
      <c r="B85" s="75"/>
      <c r="C85" s="78" t="s">
        <v>1</v>
      </c>
      <c r="D85" s="23">
        <v>3.4178175820000001</v>
      </c>
      <c r="E85" s="23">
        <v>3.5083276969539998</v>
      </c>
      <c r="F85" s="23">
        <v>3.674163848709215</v>
      </c>
      <c r="G85" s="23">
        <v>3.8400000004644301</v>
      </c>
      <c r="H85" s="23">
        <v>4.0400000003317</v>
      </c>
      <c r="I85" s="23">
        <v>4.2400000001989699</v>
      </c>
      <c r="J85" s="23">
        <v>4.5575930622592455</v>
      </c>
      <c r="K85" s="23">
        <v>4.8751861243195203</v>
      </c>
      <c r="L85" s="23">
        <v>4.9741488993208183</v>
      </c>
      <c r="M85" s="23">
        <v>5.0731116743221163</v>
      </c>
      <c r="N85" s="23">
        <v>5.1720744493234143</v>
      </c>
      <c r="O85" s="23">
        <v>5.2710372243247123</v>
      </c>
      <c r="P85" s="23">
        <v>5.3699999993260104</v>
      </c>
    </row>
    <row r="86" spans="1:16" x14ac:dyDescent="0.25">
      <c r="A86" s="71"/>
      <c r="B86" s="75"/>
      <c r="C86" s="83" t="s">
        <v>2</v>
      </c>
      <c r="D86" s="103">
        <v>-7.2199851395990056E-2</v>
      </c>
      <c r="E86" s="103">
        <v>-0.19200463778084975</v>
      </c>
      <c r="F86" s="103">
        <v>-0.19750852351324522</v>
      </c>
      <c r="G86" s="103">
        <v>-0.20301240924564024</v>
      </c>
      <c r="H86" s="103">
        <v>-0.27325431177725523</v>
      </c>
      <c r="I86" s="103">
        <v>-0.34349621430886979</v>
      </c>
      <c r="J86" s="103">
        <v>-0.41247546536085089</v>
      </c>
      <c r="K86" s="103">
        <v>-0.48145471641283066</v>
      </c>
      <c r="L86" s="103">
        <v>-0.47175952986575087</v>
      </c>
      <c r="M86" s="103">
        <v>-0.46206434331867108</v>
      </c>
      <c r="N86" s="103">
        <v>-0.45236915677159129</v>
      </c>
      <c r="O86" s="103">
        <v>-0.44267397022451149</v>
      </c>
      <c r="P86" s="103">
        <v>-0.43297878367742992</v>
      </c>
    </row>
    <row r="87" spans="1:16" x14ac:dyDescent="0.25">
      <c r="A87" s="71"/>
      <c r="B87" s="75"/>
      <c r="C87" s="74" t="s">
        <v>3</v>
      </c>
      <c r="D87" s="59">
        <v>3.34561773060401</v>
      </c>
      <c r="E87" s="59">
        <v>3.3163230591731501</v>
      </c>
      <c r="F87" s="59">
        <v>3.4766553251959698</v>
      </c>
      <c r="G87" s="59">
        <v>3.6369875912187899</v>
      </c>
      <c r="H87" s="59">
        <v>3.7667456885544448</v>
      </c>
      <c r="I87" s="59">
        <v>3.8965037858901002</v>
      </c>
      <c r="J87" s="59">
        <v>4.1451175968983947</v>
      </c>
      <c r="K87" s="59">
        <v>4.3937314079066896</v>
      </c>
      <c r="L87" s="59">
        <v>4.5023893694550674</v>
      </c>
      <c r="M87" s="59">
        <v>4.6110473310034452</v>
      </c>
      <c r="N87" s="59">
        <v>4.719705292551823</v>
      </c>
      <c r="O87" s="59">
        <v>4.8283632541002008</v>
      </c>
      <c r="P87" s="59">
        <v>4.9370212156485804</v>
      </c>
    </row>
    <row r="88" spans="1:16" x14ac:dyDescent="0.25">
      <c r="A88" s="71"/>
      <c r="B88" s="75"/>
      <c r="C88" s="83" t="s">
        <v>4</v>
      </c>
      <c r="D88" s="24">
        <v>6728.1902522305809</v>
      </c>
      <c r="E88" s="24">
        <v>7155.7978205085874</v>
      </c>
      <c r="F88" s="24">
        <v>7332.9461838287234</v>
      </c>
      <c r="G88" s="24">
        <v>7510.0945471488594</v>
      </c>
      <c r="H88" s="24">
        <v>7593.0263505116063</v>
      </c>
      <c r="I88" s="24">
        <v>7675.9581538743532</v>
      </c>
      <c r="J88" s="24">
        <v>7564.1194735009294</v>
      </c>
      <c r="K88" s="24">
        <v>7452.2807931275056</v>
      </c>
      <c r="L88" s="24">
        <v>7554.6651915855527</v>
      </c>
      <c r="M88" s="24">
        <v>7657.0495900435999</v>
      </c>
      <c r="N88" s="24">
        <v>7759.433988501647</v>
      </c>
      <c r="O88" s="24">
        <v>7861.8183869596942</v>
      </c>
      <c r="P88" s="24">
        <v>7964.2027854177395</v>
      </c>
    </row>
    <row r="89" spans="1:16" x14ac:dyDescent="0.25">
      <c r="A89" s="71"/>
      <c r="B89" s="75"/>
      <c r="C89" s="83" t="s">
        <v>5</v>
      </c>
      <c r="D89" s="24">
        <v>1.5427192374605301</v>
      </c>
      <c r="E89" s="24">
        <v>1.67347506397255</v>
      </c>
      <c r="F89" s="24">
        <v>1.223866844518138</v>
      </c>
      <c r="G89" s="24">
        <v>0.774258625063726</v>
      </c>
      <c r="H89" s="24">
        <v>0.78279254455561498</v>
      </c>
      <c r="I89" s="24">
        <v>0.79132646404750395</v>
      </c>
      <c r="J89" s="24">
        <v>0.79420240584044299</v>
      </c>
      <c r="K89" s="24">
        <v>0.79707834763338203</v>
      </c>
      <c r="L89" s="24">
        <v>0.79629447231650619</v>
      </c>
      <c r="M89" s="24">
        <v>0.79551059699963034</v>
      </c>
      <c r="N89" s="24">
        <v>0.79472672168275449</v>
      </c>
      <c r="O89" s="24">
        <v>0.79394284636587864</v>
      </c>
      <c r="P89" s="24">
        <v>0.79315897104900301</v>
      </c>
    </row>
    <row r="90" spans="1:16" ht="15.75" thickBot="1" x14ac:dyDescent="0.3">
      <c r="A90" s="71"/>
      <c r="B90" s="76"/>
      <c r="C90" s="53" t="s">
        <v>6</v>
      </c>
      <c r="D90" s="60">
        <v>0</v>
      </c>
      <c r="E90" s="60">
        <v>0</v>
      </c>
      <c r="F90" s="60">
        <v>0</v>
      </c>
      <c r="G90" s="60">
        <v>0</v>
      </c>
      <c r="H90" s="60">
        <v>0</v>
      </c>
      <c r="I90" s="60">
        <v>0</v>
      </c>
      <c r="J90" s="60">
        <v>0</v>
      </c>
      <c r="K90" s="60">
        <v>16.593838845967198</v>
      </c>
      <c r="L90" s="60">
        <v>16.961293829889829</v>
      </c>
      <c r="M90" s="60">
        <v>17.32874881381246</v>
      </c>
      <c r="N90" s="60">
        <v>17.696203797735091</v>
      </c>
      <c r="O90" s="60">
        <v>18.063658781657722</v>
      </c>
      <c r="P90" s="60">
        <v>18.431113765580349</v>
      </c>
    </row>
    <row r="91" spans="1:16" x14ac:dyDescent="0.25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</row>
    <row r="92" spans="1:16" x14ac:dyDescent="0.25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</row>
    <row r="93" spans="1:16" x14ac:dyDescent="0.25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</row>
    <row r="94" spans="1:16" x14ac:dyDescent="0.25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</row>
    <row r="95" spans="1:16" x14ac:dyDescent="0.25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</row>
    <row r="96" spans="1:16" x14ac:dyDescent="0.25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</row>
    <row r="97" spans="1:16" x14ac:dyDescent="0.25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</row>
    <row r="98" spans="1:16" x14ac:dyDescent="0.2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</row>
    <row r="99" spans="1:16" x14ac:dyDescent="0.2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</row>
    <row r="100" spans="1:16" x14ac:dyDescent="0.2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</row>
    <row r="101" spans="1:16" x14ac:dyDescent="0.2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</row>
    <row r="102" spans="1:16" x14ac:dyDescent="0.25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</row>
    <row r="103" spans="1:16" x14ac:dyDescent="0.25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</row>
    <row r="104" spans="1:16" x14ac:dyDescent="0.25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</row>
    <row r="105" spans="1:16" x14ac:dyDescent="0.25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</row>
    <row r="106" spans="1:16" x14ac:dyDescent="0.25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</row>
    <row r="107" spans="1:16" x14ac:dyDescent="0.25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</row>
    <row r="108" spans="1:16" x14ac:dyDescent="0.25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</row>
    <row r="109" spans="1:16" x14ac:dyDescent="0.25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</row>
    <row r="110" spans="1:16" x14ac:dyDescent="0.25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</row>
    <row r="111" spans="1:16" x14ac:dyDescent="0.25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</row>
    <row r="112" spans="1:16" x14ac:dyDescent="0.25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</row>
    <row r="113" spans="1:16" x14ac:dyDescent="0.25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</row>
    <row r="114" spans="1:16" x14ac:dyDescent="0.25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</row>
    <row r="115" spans="1:16" x14ac:dyDescent="0.25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</row>
    <row r="116" spans="1:16" x14ac:dyDescent="0.25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</row>
    <row r="117" spans="1:16" x14ac:dyDescent="0.25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</row>
    <row r="118" spans="1:16" x14ac:dyDescent="0.25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</row>
    <row r="119" spans="1:16" x14ac:dyDescent="0.25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</row>
    <row r="120" spans="1:16" x14ac:dyDescent="0.25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</row>
    <row r="121" spans="1:16" x14ac:dyDescent="0.25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</row>
    <row r="122" spans="1:16" x14ac:dyDescent="0.25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</row>
    <row r="123" spans="1:16" x14ac:dyDescent="0.25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</row>
    <row r="124" spans="1:16" x14ac:dyDescent="0.25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</row>
    <row r="125" spans="1:16" x14ac:dyDescent="0.25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</row>
    <row r="126" spans="1:16" x14ac:dyDescent="0.25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</row>
    <row r="127" spans="1:16" x14ac:dyDescent="0.25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</row>
    <row r="128" spans="1:16" x14ac:dyDescent="0.25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</row>
    <row r="129" spans="1:16" x14ac:dyDescent="0.25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</row>
    <row r="130" spans="1:16" x14ac:dyDescent="0.25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</row>
    <row r="131" spans="1:16" x14ac:dyDescent="0.25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</row>
    <row r="132" spans="1:16" x14ac:dyDescent="0.25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</row>
    <row r="133" spans="1:16" x14ac:dyDescent="0.25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</row>
    <row r="134" spans="1:16" x14ac:dyDescent="0.25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</row>
    <row r="135" spans="1:16" x14ac:dyDescent="0.25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</row>
    <row r="136" spans="1:16" x14ac:dyDescent="0.25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</row>
    <row r="137" spans="1:16" x14ac:dyDescent="0.25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</row>
    <row r="138" spans="1:16" x14ac:dyDescent="0.25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</row>
    <row r="139" spans="1:16" x14ac:dyDescent="0.25">
      <c r="A139" s="82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</row>
    <row r="140" spans="1:16" x14ac:dyDescent="0.25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</row>
    <row r="141" spans="1:16" x14ac:dyDescent="0.25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</row>
    <row r="142" spans="1:16" x14ac:dyDescent="0.25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</row>
    <row r="143" spans="1:16" x14ac:dyDescent="0.25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</row>
    <row r="144" spans="1:16" x14ac:dyDescent="0.25">
      <c r="A144" s="8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</row>
    <row r="145" spans="1:16" x14ac:dyDescent="0.25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</row>
    <row r="146" spans="1:16" x14ac:dyDescent="0.25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</row>
    <row r="147" spans="1:16" x14ac:dyDescent="0.25">
      <c r="A147" s="82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</row>
    <row r="148" spans="1:16" x14ac:dyDescent="0.25">
      <c r="A148" s="82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</row>
    <row r="149" spans="1:16" x14ac:dyDescent="0.25">
      <c r="A149" s="82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</row>
    <row r="150" spans="1:16" x14ac:dyDescent="0.25">
      <c r="A150" s="82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</row>
    <row r="151" spans="1:16" x14ac:dyDescent="0.25">
      <c r="A151" s="82"/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</row>
    <row r="152" spans="1:16" x14ac:dyDescent="0.25">
      <c r="A152" s="82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</row>
    <row r="153" spans="1:16" x14ac:dyDescent="0.25">
      <c r="A153" s="82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</row>
    <row r="154" spans="1:16" x14ac:dyDescent="0.25">
      <c r="A154" s="82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</row>
    <row r="155" spans="1:16" x14ac:dyDescent="0.25">
      <c r="A155" s="82"/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</row>
    <row r="156" spans="1:16" x14ac:dyDescent="0.25">
      <c r="A156" s="82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</row>
    <row r="157" spans="1:16" x14ac:dyDescent="0.25">
      <c r="A157" s="82"/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</row>
    <row r="158" spans="1:16" x14ac:dyDescent="0.25">
      <c r="A158" s="82"/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</row>
    <row r="159" spans="1:16" x14ac:dyDescent="0.25">
      <c r="A159" s="82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</row>
    <row r="160" spans="1:16" x14ac:dyDescent="0.25">
      <c r="A160" s="82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</row>
    <row r="161" spans="1:16" x14ac:dyDescent="0.25">
      <c r="A161" s="82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</row>
    <row r="162" spans="1:16" x14ac:dyDescent="0.25">
      <c r="A162" s="82"/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</row>
    <row r="163" spans="1:16" x14ac:dyDescent="0.25">
      <c r="A163" s="82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</row>
    <row r="164" spans="1:16" x14ac:dyDescent="0.25">
      <c r="A164" s="82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</row>
    <row r="165" spans="1:16" x14ac:dyDescent="0.25">
      <c r="A165" s="82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</row>
    <row r="166" spans="1:16" x14ac:dyDescent="0.25">
      <c r="A166" s="82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</row>
    <row r="167" spans="1:16" x14ac:dyDescent="0.25">
      <c r="A167" s="82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</row>
    <row r="168" spans="1:16" x14ac:dyDescent="0.25">
      <c r="A168" s="82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</row>
    <row r="169" spans="1:16" x14ac:dyDescent="0.25">
      <c r="A169" s="82"/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</row>
    <row r="170" spans="1:16" x14ac:dyDescent="0.25">
      <c r="A170" s="82"/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</row>
    <row r="171" spans="1:16" x14ac:dyDescent="0.25">
      <c r="A171" s="82"/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</row>
    <row r="172" spans="1:16" x14ac:dyDescent="0.25">
      <c r="A172" s="82"/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</row>
    <row r="173" spans="1:16" x14ac:dyDescent="0.25">
      <c r="A173" s="82"/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</row>
    <row r="174" spans="1:16" x14ac:dyDescent="0.25">
      <c r="A174" s="82"/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</row>
    <row r="175" spans="1:16" x14ac:dyDescent="0.25">
      <c r="A175" s="82"/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</row>
    <row r="176" spans="1:16" x14ac:dyDescent="0.25">
      <c r="A176" s="82"/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</row>
    <row r="177" spans="1:16" x14ac:dyDescent="0.25">
      <c r="A177" s="82"/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</row>
    <row r="178" spans="1:16" x14ac:dyDescent="0.25">
      <c r="A178" s="82"/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</row>
    <row r="179" spans="1:16" x14ac:dyDescent="0.25">
      <c r="A179" s="82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</row>
    <row r="180" spans="1:16" x14ac:dyDescent="0.25">
      <c r="A180" s="82"/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</row>
    <row r="181" spans="1:16" x14ac:dyDescent="0.25">
      <c r="A181" s="82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</row>
    <row r="182" spans="1:16" x14ac:dyDescent="0.25">
      <c r="A182" s="82"/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</row>
    <row r="183" spans="1:16" x14ac:dyDescent="0.25">
      <c r="A183" s="82"/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</row>
    <row r="184" spans="1:16" x14ac:dyDescent="0.25">
      <c r="A184" s="82"/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</row>
    <row r="185" spans="1:16" x14ac:dyDescent="0.25">
      <c r="A185" s="82"/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</row>
    <row r="186" spans="1:16" x14ac:dyDescent="0.25">
      <c r="A186" s="82"/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</row>
    <row r="187" spans="1:16" x14ac:dyDescent="0.25">
      <c r="A187" s="82"/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</row>
    <row r="188" spans="1:16" x14ac:dyDescent="0.25">
      <c r="A188" s="82"/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</row>
    <row r="189" spans="1:16" x14ac:dyDescent="0.25">
      <c r="A189" s="82"/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</row>
    <row r="190" spans="1:16" x14ac:dyDescent="0.25">
      <c r="A190" s="82"/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</row>
    <row r="191" spans="1:16" x14ac:dyDescent="0.25">
      <c r="A191" s="82"/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</row>
    <row r="192" spans="1:16" x14ac:dyDescent="0.25">
      <c r="A192" s="82"/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</row>
    <row r="193" spans="1:16" x14ac:dyDescent="0.25">
      <c r="A193" s="82"/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</row>
    <row r="194" spans="1:16" x14ac:dyDescent="0.25">
      <c r="A194" s="82"/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</row>
    <row r="195" spans="1:16" x14ac:dyDescent="0.25">
      <c r="A195" s="82"/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</row>
    <row r="196" spans="1:16" x14ac:dyDescent="0.25">
      <c r="A196" s="82"/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</row>
    <row r="197" spans="1:16" x14ac:dyDescent="0.25">
      <c r="A197" s="82"/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</row>
    <row r="198" spans="1:16" x14ac:dyDescent="0.25">
      <c r="A198" s="82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</row>
    <row r="199" spans="1:16" x14ac:dyDescent="0.25">
      <c r="A199" s="82"/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</row>
    <row r="200" spans="1:16" x14ac:dyDescent="0.25">
      <c r="A200" s="82"/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</row>
    <row r="201" spans="1:16" x14ac:dyDescent="0.25">
      <c r="A201" s="82"/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</row>
    <row r="202" spans="1:16" x14ac:dyDescent="0.25">
      <c r="A202" s="82"/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</row>
    <row r="203" spans="1:16" x14ac:dyDescent="0.25">
      <c r="A203" s="82"/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</row>
    <row r="204" spans="1:16" x14ac:dyDescent="0.25">
      <c r="A204" s="82"/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</row>
    <row r="205" spans="1:16" x14ac:dyDescent="0.25">
      <c r="A205" s="82"/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</row>
    <row r="206" spans="1:16" x14ac:dyDescent="0.25">
      <c r="A206" s="82"/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</row>
    <row r="207" spans="1:16" x14ac:dyDescent="0.25">
      <c r="A207" s="82"/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</row>
    <row r="208" spans="1:16" x14ac:dyDescent="0.25">
      <c r="A208" s="82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</row>
    <row r="209" spans="1:16" x14ac:dyDescent="0.25">
      <c r="A209" s="82"/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</row>
    <row r="210" spans="1:16" x14ac:dyDescent="0.25">
      <c r="A210" s="82"/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</row>
    <row r="211" spans="1:16" x14ac:dyDescent="0.25">
      <c r="A211" s="82"/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</row>
    <row r="212" spans="1:16" x14ac:dyDescent="0.25">
      <c r="A212" s="82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</row>
    <row r="213" spans="1:16" x14ac:dyDescent="0.25">
      <c r="A213" s="82"/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</row>
    <row r="214" spans="1:16" x14ac:dyDescent="0.25">
      <c r="A214" s="82"/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</row>
    <row r="215" spans="1:16" x14ac:dyDescent="0.25">
      <c r="A215" s="82"/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</row>
    <row r="216" spans="1:16" x14ac:dyDescent="0.25">
      <c r="A216" s="82"/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</row>
    <row r="217" spans="1:16" x14ac:dyDescent="0.25">
      <c r="A217" s="82"/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</row>
    <row r="218" spans="1:16" x14ac:dyDescent="0.25">
      <c r="A218" s="82"/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</row>
    <row r="219" spans="1:16" x14ac:dyDescent="0.25">
      <c r="A219" s="82"/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</row>
    <row r="220" spans="1:16" x14ac:dyDescent="0.25">
      <c r="A220" s="82"/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</row>
    <row r="221" spans="1:16" x14ac:dyDescent="0.25">
      <c r="A221" s="82"/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</row>
    <row r="222" spans="1:16" x14ac:dyDescent="0.25">
      <c r="A222" s="82"/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</row>
    <row r="223" spans="1:16" x14ac:dyDescent="0.25">
      <c r="A223" s="82"/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</row>
    <row r="224" spans="1:16" x14ac:dyDescent="0.25">
      <c r="A224" s="82"/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</row>
    <row r="225" spans="1:16" x14ac:dyDescent="0.25">
      <c r="A225" s="82"/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</row>
    <row r="226" spans="1:16" x14ac:dyDescent="0.25">
      <c r="A226" s="82"/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</row>
    <row r="227" spans="1:16" x14ac:dyDescent="0.25">
      <c r="A227" s="82"/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</row>
    <row r="228" spans="1:16" x14ac:dyDescent="0.25">
      <c r="A228" s="82"/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</row>
    <row r="229" spans="1:16" x14ac:dyDescent="0.25">
      <c r="A229" s="82"/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</row>
    <row r="230" spans="1:16" x14ac:dyDescent="0.25">
      <c r="A230" s="82"/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</row>
    <row r="231" spans="1:16" x14ac:dyDescent="0.25">
      <c r="A231" s="82"/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</row>
    <row r="232" spans="1:16" x14ac:dyDescent="0.25">
      <c r="A232" s="82"/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</row>
    <row r="233" spans="1:16" x14ac:dyDescent="0.25">
      <c r="A233" s="82"/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</row>
    <row r="234" spans="1:16" x14ac:dyDescent="0.25">
      <c r="A234" s="82"/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</row>
    <row r="235" spans="1:16" x14ac:dyDescent="0.25">
      <c r="A235" s="82"/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</row>
    <row r="236" spans="1:16" x14ac:dyDescent="0.25">
      <c r="A236" s="82"/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</row>
    <row r="237" spans="1:16" x14ac:dyDescent="0.25">
      <c r="A237" s="82"/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</row>
    <row r="238" spans="1:16" x14ac:dyDescent="0.25">
      <c r="A238" s="82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</row>
    <row r="239" spans="1:16" x14ac:dyDescent="0.25">
      <c r="A239" s="82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</row>
    <row r="240" spans="1:16" x14ac:dyDescent="0.25">
      <c r="A240" s="82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</row>
    <row r="241" spans="1:16" x14ac:dyDescent="0.25">
      <c r="A241" s="82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</row>
    <row r="242" spans="1:16" x14ac:dyDescent="0.25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</row>
    <row r="243" spans="1:16" x14ac:dyDescent="0.25">
      <c r="A243" s="82"/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</row>
    <row r="244" spans="1:16" x14ac:dyDescent="0.25">
      <c r="A244" s="82"/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</row>
    <row r="245" spans="1:16" x14ac:dyDescent="0.25">
      <c r="A245" s="82"/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</row>
    <row r="246" spans="1:16" x14ac:dyDescent="0.25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</row>
    <row r="247" spans="1:16" x14ac:dyDescent="0.25">
      <c r="A247" s="82"/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</row>
    <row r="248" spans="1:16" x14ac:dyDescent="0.25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</row>
    <row r="249" spans="1:16" x14ac:dyDescent="0.25">
      <c r="A249" s="82"/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</row>
    <row r="250" spans="1:16" x14ac:dyDescent="0.25">
      <c r="A250" s="82"/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</row>
    <row r="251" spans="1:16" x14ac:dyDescent="0.25">
      <c r="A251" s="82"/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</row>
    <row r="252" spans="1:16" x14ac:dyDescent="0.25">
      <c r="A252" s="82"/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</row>
    <row r="253" spans="1:16" x14ac:dyDescent="0.25">
      <c r="A253" s="82"/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</row>
    <row r="254" spans="1:16" x14ac:dyDescent="0.25">
      <c r="A254" s="82"/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</row>
    <row r="255" spans="1:16" x14ac:dyDescent="0.25">
      <c r="A255" s="82"/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</row>
    <row r="256" spans="1:16" x14ac:dyDescent="0.25">
      <c r="A256" s="82"/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</row>
    <row r="257" spans="1:16" x14ac:dyDescent="0.25">
      <c r="A257" s="82"/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</row>
    <row r="258" spans="1:16" x14ac:dyDescent="0.25">
      <c r="A258" s="82"/>
      <c r="B258" s="82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</row>
    <row r="259" spans="1:16" x14ac:dyDescent="0.25">
      <c r="A259" s="82"/>
      <c r="B259" s="82"/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</row>
    <row r="260" spans="1:16" x14ac:dyDescent="0.25">
      <c r="A260" s="82"/>
      <c r="B260" s="82"/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</row>
    <row r="261" spans="1:16" x14ac:dyDescent="0.25">
      <c r="A261" s="82"/>
      <c r="B261" s="82"/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</row>
    <row r="262" spans="1:16" x14ac:dyDescent="0.25">
      <c r="A262" s="82"/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</row>
    <row r="263" spans="1:16" x14ac:dyDescent="0.25">
      <c r="A263" s="82"/>
      <c r="B263" s="82"/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</row>
    <row r="264" spans="1:16" x14ac:dyDescent="0.25">
      <c r="A264" s="82"/>
      <c r="B264" s="82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</row>
    <row r="265" spans="1:16" x14ac:dyDescent="0.25">
      <c r="A265" s="82"/>
      <c r="B265" s="82"/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</row>
    <row r="266" spans="1:16" x14ac:dyDescent="0.25">
      <c r="A266" s="82"/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</row>
    <row r="267" spans="1:16" x14ac:dyDescent="0.25">
      <c r="A267" s="82"/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</row>
    <row r="268" spans="1:16" x14ac:dyDescent="0.25">
      <c r="A268" s="82"/>
      <c r="B268" s="82"/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</row>
    <row r="269" spans="1:16" x14ac:dyDescent="0.25">
      <c r="A269" s="82"/>
      <c r="B269" s="82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</row>
    <row r="270" spans="1:16" x14ac:dyDescent="0.25">
      <c r="A270" s="82"/>
      <c r="B270" s="82"/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</row>
    <row r="271" spans="1:16" x14ac:dyDescent="0.25">
      <c r="A271" s="82"/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</row>
    <row r="272" spans="1:16" x14ac:dyDescent="0.25">
      <c r="A272" s="82"/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</row>
    <row r="273" spans="1:16" x14ac:dyDescent="0.25">
      <c r="A273" s="82"/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</row>
    <row r="274" spans="1:16" x14ac:dyDescent="0.25">
      <c r="A274" s="82"/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</row>
    <row r="275" spans="1:16" x14ac:dyDescent="0.25">
      <c r="A275" s="82"/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</row>
    <row r="276" spans="1:16" x14ac:dyDescent="0.25">
      <c r="A276" s="82"/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</row>
    <row r="277" spans="1:16" x14ac:dyDescent="0.25">
      <c r="A277" s="82"/>
      <c r="B277" s="82"/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</row>
    <row r="278" spans="1:16" x14ac:dyDescent="0.25">
      <c r="A278" s="82"/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</row>
    <row r="279" spans="1:16" x14ac:dyDescent="0.25">
      <c r="A279" s="82"/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</row>
    <row r="280" spans="1:16" x14ac:dyDescent="0.25">
      <c r="A280" s="82"/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</row>
    <row r="281" spans="1:16" x14ac:dyDescent="0.25">
      <c r="A281" s="82"/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</row>
    <row r="282" spans="1:16" x14ac:dyDescent="0.25">
      <c r="A282" s="82"/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</row>
    <row r="283" spans="1:16" x14ac:dyDescent="0.25">
      <c r="A283" s="82"/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</row>
    <row r="284" spans="1:16" x14ac:dyDescent="0.25">
      <c r="A284" s="82"/>
      <c r="B284" s="82"/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</row>
    <row r="285" spans="1:16" x14ac:dyDescent="0.25">
      <c r="A285" s="82"/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</row>
    <row r="286" spans="1:16" x14ac:dyDescent="0.25">
      <c r="A286" s="82"/>
      <c r="B286" s="82"/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</row>
    <row r="287" spans="1:16" x14ac:dyDescent="0.25">
      <c r="A287" s="82"/>
      <c r="B287" s="82"/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</row>
    <row r="288" spans="1:16" x14ac:dyDescent="0.25">
      <c r="A288" s="82"/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</row>
    <row r="289" spans="1:16" x14ac:dyDescent="0.25">
      <c r="A289" s="82"/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</row>
    <row r="290" spans="1:16" x14ac:dyDescent="0.25">
      <c r="A290" s="82"/>
      <c r="B290" s="82"/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</row>
    <row r="291" spans="1:16" x14ac:dyDescent="0.25">
      <c r="A291" s="82"/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</row>
    <row r="292" spans="1:16" x14ac:dyDescent="0.25">
      <c r="A292" s="82"/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</row>
    <row r="293" spans="1:16" x14ac:dyDescent="0.25">
      <c r="A293" s="82"/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</row>
    <row r="294" spans="1:16" x14ac:dyDescent="0.25">
      <c r="A294" s="82"/>
      <c r="B294" s="82"/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</row>
    <row r="295" spans="1:16" x14ac:dyDescent="0.25">
      <c r="A295" s="82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</row>
    <row r="296" spans="1:16" x14ac:dyDescent="0.25">
      <c r="A296" s="82"/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</row>
    <row r="297" spans="1:16" x14ac:dyDescent="0.25">
      <c r="A297" s="82"/>
      <c r="B297" s="82"/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</row>
    <row r="298" spans="1:16" x14ac:dyDescent="0.25">
      <c r="A298" s="82"/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</row>
    <row r="299" spans="1:16" x14ac:dyDescent="0.25">
      <c r="A299" s="82"/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</row>
    <row r="300" spans="1:16" x14ac:dyDescent="0.25">
      <c r="A300" s="82"/>
      <c r="B300" s="82"/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</row>
    <row r="301" spans="1:16" x14ac:dyDescent="0.25">
      <c r="A301" s="82"/>
      <c r="B301" s="82"/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</row>
    <row r="302" spans="1:16" x14ac:dyDescent="0.25">
      <c r="A302" s="82"/>
      <c r="B302" s="82"/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</row>
    <row r="303" spans="1:16" x14ac:dyDescent="0.25">
      <c r="A303" s="82"/>
      <c r="B303" s="82"/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</row>
    <row r="304" spans="1:16" x14ac:dyDescent="0.25">
      <c r="A304" s="82"/>
      <c r="B304" s="82"/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</row>
    <row r="305" spans="1:16" x14ac:dyDescent="0.25">
      <c r="A305" s="82"/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</row>
    <row r="306" spans="1:16" x14ac:dyDescent="0.25">
      <c r="A306" s="82"/>
      <c r="B306" s="82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</row>
    <row r="307" spans="1:16" x14ac:dyDescent="0.25">
      <c r="A307" s="82"/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</row>
    <row r="308" spans="1:16" x14ac:dyDescent="0.25">
      <c r="A308" s="82"/>
      <c r="B308" s="82"/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</row>
  </sheetData>
  <mergeCells count="1">
    <mergeCell ref="B2:P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1"/>
  <sheetViews>
    <sheetView zoomScale="85" zoomScaleNormal="85" workbookViewId="0">
      <pane xSplit="3" ySplit="6" topLeftCell="D7" activePane="bottomRight" state="frozen"/>
      <selection activeCell="B5" sqref="B5"/>
      <selection pane="topRight" activeCell="B5" sqref="B5"/>
      <selection pane="bottomLeft" activeCell="B5" sqref="B5"/>
      <selection pane="bottomRight" activeCell="D7" sqref="D7"/>
    </sheetView>
  </sheetViews>
  <sheetFormatPr defaultColWidth="9.140625" defaultRowHeight="15" x14ac:dyDescent="0.25"/>
  <cols>
    <col min="1" max="1" width="5.140625" style="82" customWidth="1"/>
    <col min="2" max="2" width="38.28515625" style="82" bestFit="1" customWidth="1"/>
    <col min="3" max="3" width="26.5703125" style="82" bestFit="1" customWidth="1"/>
    <col min="4" max="9" width="10.85546875" style="82" customWidth="1"/>
    <col min="10" max="16384" width="9.140625" style="82"/>
  </cols>
  <sheetData>
    <row r="1" spans="1:14" ht="15.75" thickBot="1" x14ac:dyDescent="0.3">
      <c r="A1" s="5"/>
    </row>
    <row r="2" spans="1:14" ht="19.5" thickBot="1" x14ac:dyDescent="0.3">
      <c r="A2" s="5"/>
      <c r="B2" s="166" t="s">
        <v>25</v>
      </c>
      <c r="C2" s="167"/>
      <c r="D2" s="167"/>
      <c r="E2" s="167"/>
      <c r="F2" s="167"/>
      <c r="G2" s="167"/>
      <c r="H2" s="167"/>
      <c r="I2" s="167"/>
    </row>
    <row r="3" spans="1:14" x14ac:dyDescent="0.25">
      <c r="A3" s="5"/>
      <c r="B3" s="80" t="s">
        <v>114</v>
      </c>
    </row>
    <row r="4" spans="1:14" x14ac:dyDescent="0.25">
      <c r="A4" s="6"/>
      <c r="B4" s="79">
        <v>41715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6" spans="1:14" ht="15.75" thickBot="1" x14ac:dyDescent="0.3">
      <c r="A6" s="20"/>
      <c r="B6" s="3"/>
      <c r="C6" s="4" t="s">
        <v>26</v>
      </c>
      <c r="D6" s="4">
        <v>2013</v>
      </c>
      <c r="E6" s="4">
        <v>2014</v>
      </c>
      <c r="F6" s="4">
        <v>2016</v>
      </c>
      <c r="G6" s="4">
        <v>2018</v>
      </c>
      <c r="H6" s="4">
        <v>2020</v>
      </c>
      <c r="I6" s="4">
        <v>2025</v>
      </c>
      <c r="J6" s="20"/>
      <c r="K6" s="20"/>
      <c r="L6" s="20"/>
      <c r="M6" s="20"/>
      <c r="N6" s="20"/>
    </row>
    <row r="7" spans="1:14" x14ac:dyDescent="0.25">
      <c r="A7" s="71"/>
      <c r="B7" s="30" t="s">
        <v>72</v>
      </c>
      <c r="C7" s="82" t="s">
        <v>9</v>
      </c>
      <c r="D7" s="21">
        <v>214.57560000000001</v>
      </c>
      <c r="E7" s="21">
        <v>215.42325123200001</v>
      </c>
      <c r="F7" s="21">
        <v>232.33381892400001</v>
      </c>
      <c r="G7" s="21">
        <v>233.67591071700002</v>
      </c>
      <c r="H7" s="21">
        <v>233.66163052500002</v>
      </c>
      <c r="I7" s="21">
        <v>251.182605069</v>
      </c>
      <c r="J7" s="67"/>
      <c r="K7" s="67"/>
      <c r="L7" s="67"/>
      <c r="M7" s="67"/>
      <c r="N7" s="69"/>
    </row>
    <row r="8" spans="1:14" x14ac:dyDescent="0.25">
      <c r="A8" s="71"/>
      <c r="B8" s="85" t="s">
        <v>84</v>
      </c>
      <c r="C8" s="82" t="s">
        <v>85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67"/>
      <c r="K8" s="67"/>
      <c r="L8" s="67"/>
      <c r="M8" s="67"/>
      <c r="N8" s="69"/>
    </row>
    <row r="9" spans="1:14" x14ac:dyDescent="0.25">
      <c r="A9" s="71"/>
      <c r="B9" s="71"/>
      <c r="C9" s="82" t="s">
        <v>10</v>
      </c>
      <c r="D9" s="70">
        <v>146.28019286700004</v>
      </c>
      <c r="E9" s="70">
        <v>139.802641948</v>
      </c>
      <c r="F9" s="70">
        <v>138.89524194800001</v>
      </c>
      <c r="G9" s="70">
        <v>137.56824194800001</v>
      </c>
      <c r="H9" s="70">
        <v>137.55183505300002</v>
      </c>
      <c r="I9" s="70">
        <v>135.28507803700001</v>
      </c>
      <c r="J9" s="67"/>
      <c r="K9" s="67"/>
      <c r="L9" s="67"/>
      <c r="M9" s="67"/>
      <c r="N9" s="69"/>
    </row>
    <row r="10" spans="1:14" x14ac:dyDescent="0.25">
      <c r="A10" s="71"/>
      <c r="B10" s="71"/>
      <c r="C10" s="83" t="s">
        <v>79</v>
      </c>
      <c r="D10" s="70">
        <v>304.08338293168504</v>
      </c>
      <c r="E10" s="70">
        <v>289.64211672725099</v>
      </c>
      <c r="F10" s="70">
        <v>224.821843375078</v>
      </c>
      <c r="G10" s="70">
        <v>221.34594790830434</v>
      </c>
      <c r="H10" s="70">
        <v>201.89834822272226</v>
      </c>
      <c r="I10" s="70">
        <v>176.93823285420285</v>
      </c>
      <c r="J10" s="67"/>
      <c r="K10" s="67"/>
      <c r="L10" s="67"/>
      <c r="M10" s="67"/>
      <c r="N10" s="69"/>
    </row>
    <row r="11" spans="1:14" x14ac:dyDescent="0.25">
      <c r="A11" s="71"/>
      <c r="B11" s="71"/>
      <c r="C11" s="83" t="s">
        <v>80</v>
      </c>
      <c r="D11" s="70">
        <v>0</v>
      </c>
      <c r="E11" s="70">
        <v>0.6</v>
      </c>
      <c r="F11" s="70">
        <v>1.6764570640000001</v>
      </c>
      <c r="G11" s="70">
        <v>1.6764570640000001</v>
      </c>
      <c r="H11" s="70">
        <v>13.382375056999999</v>
      </c>
      <c r="I11" s="70">
        <v>13.492891159000001</v>
      </c>
      <c r="J11" s="67"/>
      <c r="K11" s="67"/>
      <c r="L11" s="67"/>
      <c r="M11" s="67"/>
      <c r="N11" s="69"/>
    </row>
    <row r="12" spans="1:14" x14ac:dyDescent="0.25">
      <c r="A12" s="71"/>
      <c r="B12" s="71"/>
      <c r="C12" s="82" t="s">
        <v>12</v>
      </c>
      <c r="D12" s="70">
        <v>96.839372499999982</v>
      </c>
      <c r="E12" s="70">
        <v>31.90639788</v>
      </c>
      <c r="F12" s="70">
        <v>25.414787052000005</v>
      </c>
      <c r="G12" s="70">
        <v>24.802715092000003</v>
      </c>
      <c r="H12" s="70">
        <v>24.802715092000003</v>
      </c>
      <c r="I12" s="70">
        <v>16.914180156</v>
      </c>
      <c r="J12" s="67"/>
      <c r="K12" s="67"/>
      <c r="L12" s="67"/>
      <c r="M12" s="67"/>
      <c r="N12" s="69"/>
    </row>
    <row r="13" spans="1:14" x14ac:dyDescent="0.25">
      <c r="A13" s="71"/>
      <c r="B13" s="71"/>
      <c r="C13" s="82" t="s">
        <v>13</v>
      </c>
      <c r="D13" s="70">
        <v>102.02482836745351</v>
      </c>
      <c r="E13" s="70">
        <v>95.808322031834393</v>
      </c>
      <c r="F13" s="70">
        <v>97.840300141078103</v>
      </c>
      <c r="G13" s="70">
        <v>102.2743001410781</v>
      </c>
      <c r="H13" s="70">
        <v>102.23085014107811</v>
      </c>
      <c r="I13" s="70">
        <v>102.23085014107811</v>
      </c>
      <c r="J13" s="67"/>
      <c r="K13" s="67"/>
      <c r="L13" s="67"/>
      <c r="M13" s="67"/>
      <c r="N13" s="69"/>
    </row>
    <row r="14" spans="1:14" x14ac:dyDescent="0.25">
      <c r="A14" s="71"/>
      <c r="B14" s="71"/>
      <c r="C14" s="82" t="s">
        <v>14</v>
      </c>
      <c r="D14" s="70">
        <v>95.880633000000003</v>
      </c>
      <c r="E14" s="70">
        <v>95.977801000000014</v>
      </c>
      <c r="F14" s="70">
        <v>96.174240999999995</v>
      </c>
      <c r="G14" s="70">
        <v>95.987040999999991</v>
      </c>
      <c r="H14" s="70">
        <v>95.707440999999989</v>
      </c>
      <c r="I14" s="70">
        <v>95.241440999999995</v>
      </c>
      <c r="J14" s="67"/>
      <c r="K14" s="67"/>
      <c r="L14" s="67"/>
      <c r="M14" s="67"/>
      <c r="N14" s="69"/>
    </row>
    <row r="15" spans="1:14" x14ac:dyDescent="0.25">
      <c r="A15" s="71"/>
      <c r="B15" s="71"/>
      <c r="C15" s="82" t="s">
        <v>15</v>
      </c>
      <c r="D15" s="70">
        <v>55.788367000000001</v>
      </c>
      <c r="E15" s="70">
        <v>59.614864986999997</v>
      </c>
      <c r="F15" s="70">
        <v>66.118185902999997</v>
      </c>
      <c r="G15" s="70">
        <v>66.667783903000014</v>
      </c>
      <c r="H15" s="70">
        <v>80.581532716999988</v>
      </c>
      <c r="I15" s="70">
        <v>81.905050535000015</v>
      </c>
      <c r="J15" s="67"/>
      <c r="K15" s="67"/>
      <c r="L15" s="67"/>
      <c r="M15" s="67"/>
      <c r="N15" s="69"/>
    </row>
    <row r="16" spans="1:14" x14ac:dyDescent="0.25">
      <c r="A16" s="71"/>
      <c r="B16" s="71"/>
      <c r="C16" s="82" t="s">
        <v>16</v>
      </c>
      <c r="D16" s="70">
        <v>4.5910349999999998</v>
      </c>
      <c r="E16" s="70">
        <v>4.7710349999999995</v>
      </c>
      <c r="F16" s="70">
        <v>4.855035</v>
      </c>
      <c r="G16" s="70">
        <v>4.855035</v>
      </c>
      <c r="H16" s="70">
        <v>5.3603375509999998</v>
      </c>
      <c r="I16" s="70">
        <v>5.3603375509999998</v>
      </c>
      <c r="J16" s="67"/>
      <c r="K16" s="67"/>
      <c r="L16" s="67"/>
      <c r="M16" s="67"/>
      <c r="N16" s="69"/>
    </row>
    <row r="17" spans="1:14" x14ac:dyDescent="0.25">
      <c r="A17" s="71"/>
      <c r="B17" s="85"/>
      <c r="C17" s="83" t="s">
        <v>17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67"/>
      <c r="K17" s="67"/>
      <c r="L17" s="67"/>
      <c r="M17" s="67"/>
      <c r="N17" s="69"/>
    </row>
    <row r="18" spans="1:14" x14ac:dyDescent="0.25">
      <c r="A18" s="71"/>
      <c r="B18" s="85"/>
      <c r="C18" s="83" t="s">
        <v>18</v>
      </c>
      <c r="D18" s="70">
        <v>4.6057963439999998</v>
      </c>
      <c r="E18" s="70">
        <v>6.519151042999999</v>
      </c>
      <c r="F18" s="70">
        <v>8.6984373630000018</v>
      </c>
      <c r="G18" s="70">
        <v>15.571322805000001</v>
      </c>
      <c r="H18" s="70">
        <v>23.806073774999994</v>
      </c>
      <c r="I18" s="70">
        <v>45.111259980999996</v>
      </c>
      <c r="J18" s="67"/>
      <c r="K18" s="67"/>
      <c r="L18" s="67"/>
      <c r="M18" s="67"/>
      <c r="N18" s="69"/>
    </row>
    <row r="19" spans="1:14" x14ac:dyDescent="0.25">
      <c r="A19" s="71"/>
      <c r="B19" s="71"/>
      <c r="C19" s="82" t="s">
        <v>19</v>
      </c>
      <c r="D19" s="70">
        <v>4.7973230000000004</v>
      </c>
      <c r="E19" s="70">
        <v>5.1212160000000004</v>
      </c>
      <c r="F19" s="70">
        <v>5.9832160000000005</v>
      </c>
      <c r="G19" s="70">
        <v>6.8112159989999999</v>
      </c>
      <c r="H19" s="70">
        <v>7.6112160000000006</v>
      </c>
      <c r="I19" s="70">
        <v>9.3612160000000006</v>
      </c>
      <c r="J19" s="67"/>
      <c r="K19" s="67"/>
      <c r="L19" s="67"/>
      <c r="M19" s="67"/>
      <c r="N19" s="69"/>
    </row>
    <row r="20" spans="1:14" x14ac:dyDescent="0.25">
      <c r="A20" s="71"/>
      <c r="B20" s="71"/>
      <c r="C20" s="83" t="s">
        <v>20</v>
      </c>
      <c r="D20" s="70">
        <v>2.1735219999999993</v>
      </c>
      <c r="E20" s="70">
        <v>2.2487839999999997</v>
      </c>
      <c r="F20" s="70">
        <v>2.4577839999999997</v>
      </c>
      <c r="G20" s="70">
        <v>2.4577839999999997</v>
      </c>
      <c r="H20" s="70">
        <v>2.4577839999999997</v>
      </c>
      <c r="I20" s="70">
        <v>2.4577839999999997</v>
      </c>
      <c r="J20" s="67"/>
      <c r="K20" s="67"/>
      <c r="L20" s="67"/>
      <c r="M20" s="67"/>
      <c r="N20" s="69"/>
    </row>
    <row r="21" spans="1:14" ht="15.75" thickBot="1" x14ac:dyDescent="0.3">
      <c r="A21" s="71"/>
      <c r="B21" s="86"/>
      <c r="C21" s="76" t="s">
        <v>21</v>
      </c>
      <c r="D21" s="22">
        <v>1031.6400530101387</v>
      </c>
      <c r="E21" s="22">
        <v>947.43558184908534</v>
      </c>
      <c r="F21" s="22">
        <v>905.26934777015606</v>
      </c>
      <c r="G21" s="22">
        <v>913.69375557738238</v>
      </c>
      <c r="H21" s="22">
        <v>929.05213913380032</v>
      </c>
      <c r="I21" s="22">
        <v>935.480926483281</v>
      </c>
    </row>
    <row r="22" spans="1:14" x14ac:dyDescent="0.25">
      <c r="A22" s="71"/>
      <c r="B22" s="30" t="s">
        <v>32</v>
      </c>
      <c r="C22" s="52" t="s">
        <v>9</v>
      </c>
      <c r="D22" s="21">
        <v>11.877654</v>
      </c>
      <c r="E22" s="21">
        <v>11.877654</v>
      </c>
      <c r="F22" s="21">
        <v>11.877654</v>
      </c>
      <c r="G22" s="21">
        <v>11.877654</v>
      </c>
      <c r="H22" s="21">
        <v>11.877654</v>
      </c>
      <c r="I22" s="21">
        <v>11.877654</v>
      </c>
      <c r="J22" s="67"/>
      <c r="K22" s="67"/>
      <c r="L22" s="67"/>
      <c r="M22" s="67"/>
      <c r="N22" s="69"/>
    </row>
    <row r="23" spans="1:14" x14ac:dyDescent="0.25">
      <c r="A23" s="71"/>
      <c r="B23" s="85"/>
      <c r="C23" s="82" t="s">
        <v>85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67"/>
      <c r="K23" s="67"/>
      <c r="L23" s="67"/>
      <c r="M23" s="67"/>
      <c r="N23" s="69"/>
    </row>
    <row r="24" spans="1:14" x14ac:dyDescent="0.25">
      <c r="A24" s="71"/>
      <c r="B24" s="71"/>
      <c r="C24" s="83" t="s">
        <v>10</v>
      </c>
      <c r="D24" s="70">
        <v>3.012016</v>
      </c>
      <c r="E24" s="70">
        <v>3.0300910000000001</v>
      </c>
      <c r="F24" s="70">
        <v>3.0300910000000001</v>
      </c>
      <c r="G24" s="70">
        <v>3.0300910000000001</v>
      </c>
      <c r="H24" s="70">
        <v>3.0300910000000001</v>
      </c>
      <c r="I24" s="70">
        <v>2.8094870000000003</v>
      </c>
      <c r="J24" s="67"/>
      <c r="K24" s="67"/>
      <c r="L24" s="67"/>
      <c r="M24" s="67"/>
      <c r="N24" s="69"/>
    </row>
    <row r="25" spans="1:14" x14ac:dyDescent="0.25">
      <c r="A25" s="71"/>
      <c r="B25" s="71"/>
      <c r="C25" s="83" t="s">
        <v>79</v>
      </c>
      <c r="D25" s="70">
        <v>2.2749164999999998</v>
      </c>
      <c r="E25" s="70">
        <v>1.659942</v>
      </c>
      <c r="F25" s="70">
        <v>0.47248532300000001</v>
      </c>
      <c r="G25" s="70">
        <v>0.47248532300000001</v>
      </c>
      <c r="H25" s="70">
        <v>0.47248532300000001</v>
      </c>
      <c r="I25" s="70">
        <v>0.47248532300000001</v>
      </c>
      <c r="J25" s="67"/>
      <c r="K25" s="67"/>
      <c r="L25" s="67"/>
      <c r="M25" s="67"/>
      <c r="N25" s="69"/>
    </row>
    <row r="26" spans="1:14" x14ac:dyDescent="0.25">
      <c r="A26" s="71"/>
      <c r="B26" s="71"/>
      <c r="C26" s="83" t="s">
        <v>80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67"/>
      <c r="K26" s="67"/>
      <c r="L26" s="67"/>
      <c r="M26" s="67"/>
      <c r="N26" s="69"/>
    </row>
    <row r="27" spans="1:14" x14ac:dyDescent="0.25">
      <c r="A27" s="71"/>
      <c r="B27" s="71"/>
      <c r="C27" s="83" t="s">
        <v>12</v>
      </c>
      <c r="D27" s="70">
        <v>6.1070929999999999</v>
      </c>
      <c r="E27" s="70">
        <v>3.0000000000002416E-3</v>
      </c>
      <c r="F27" s="70">
        <v>3.0000000000002416E-3</v>
      </c>
      <c r="G27" s="70">
        <v>3.0000000000002416E-3</v>
      </c>
      <c r="H27" s="70">
        <v>3.0000000000002416E-3</v>
      </c>
      <c r="I27" s="70">
        <v>3.0000000000002416E-3</v>
      </c>
      <c r="J27" s="67"/>
      <c r="K27" s="67"/>
      <c r="L27" s="67"/>
      <c r="M27" s="67"/>
      <c r="N27" s="69"/>
    </row>
    <row r="28" spans="1:14" x14ac:dyDescent="0.25">
      <c r="A28" s="71"/>
      <c r="B28" s="71"/>
      <c r="C28" s="83" t="s">
        <v>13</v>
      </c>
      <c r="D28" s="70">
        <v>4.555625</v>
      </c>
      <c r="E28" s="70">
        <v>3.9513750000000001</v>
      </c>
      <c r="F28" s="70">
        <v>3.9513750000000001</v>
      </c>
      <c r="G28" s="70">
        <v>3.9513750000000001</v>
      </c>
      <c r="H28" s="70">
        <v>3.9513750000000001</v>
      </c>
      <c r="I28" s="70">
        <v>3.9513750000000001</v>
      </c>
      <c r="J28" s="67"/>
      <c r="K28" s="67"/>
      <c r="L28" s="67"/>
      <c r="M28" s="67"/>
      <c r="N28" s="69"/>
    </row>
    <row r="29" spans="1:14" x14ac:dyDescent="0.25">
      <c r="A29" s="71"/>
      <c r="B29" s="71"/>
      <c r="C29" s="83" t="s">
        <v>14</v>
      </c>
      <c r="D29" s="70">
        <v>3.4437800000000003</v>
      </c>
      <c r="E29" s="70">
        <v>3.4409200000000002</v>
      </c>
      <c r="F29" s="70">
        <v>3.4358200000000001</v>
      </c>
      <c r="G29" s="70">
        <v>3.4358200000000001</v>
      </c>
      <c r="H29" s="70">
        <v>3.4358200000000001</v>
      </c>
      <c r="I29" s="70">
        <v>3.4358200000000001</v>
      </c>
      <c r="J29" s="67"/>
      <c r="K29" s="67"/>
      <c r="L29" s="67"/>
      <c r="M29" s="67"/>
      <c r="N29" s="69"/>
    </row>
    <row r="30" spans="1:14" x14ac:dyDescent="0.25">
      <c r="A30" s="71"/>
      <c r="B30" s="71"/>
      <c r="C30" s="83" t="s">
        <v>15</v>
      </c>
      <c r="D30" s="70">
        <v>0.62962900000000022</v>
      </c>
      <c r="E30" s="70">
        <v>0.92222899999999997</v>
      </c>
      <c r="F30" s="70">
        <v>1.6858289999999996</v>
      </c>
      <c r="G30" s="70">
        <v>2.0294270000000005</v>
      </c>
      <c r="H30" s="70">
        <v>2.4294269999999996</v>
      </c>
      <c r="I30" s="70">
        <v>2.652944817999999</v>
      </c>
      <c r="J30" s="67"/>
      <c r="K30" s="67"/>
      <c r="L30" s="67"/>
      <c r="M30" s="67"/>
      <c r="N30" s="69"/>
    </row>
    <row r="31" spans="1:14" x14ac:dyDescent="0.25">
      <c r="A31" s="71"/>
      <c r="B31" s="71"/>
      <c r="C31" s="83" t="s">
        <v>16</v>
      </c>
      <c r="D31" s="70">
        <v>1.0642280000000002</v>
      </c>
      <c r="E31" s="70">
        <v>1.1392280000000001</v>
      </c>
      <c r="F31" s="70">
        <v>1.1732280000000002</v>
      </c>
      <c r="G31" s="70">
        <v>1.1732280000000002</v>
      </c>
      <c r="H31" s="70">
        <v>1.1732280000000002</v>
      </c>
      <c r="I31" s="70">
        <v>1.1732280000000002</v>
      </c>
      <c r="J31" s="67"/>
      <c r="K31" s="67"/>
      <c r="L31" s="67"/>
      <c r="M31" s="67"/>
      <c r="N31" s="69"/>
    </row>
    <row r="32" spans="1:14" x14ac:dyDescent="0.25">
      <c r="A32" s="71"/>
      <c r="B32" s="85"/>
      <c r="C32" s="83" t="s">
        <v>17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67"/>
      <c r="K32" s="67"/>
      <c r="L32" s="67"/>
      <c r="M32" s="67"/>
      <c r="N32" s="69"/>
    </row>
    <row r="33" spans="1:14" x14ac:dyDescent="0.25">
      <c r="A33" s="71"/>
      <c r="B33" s="85"/>
      <c r="C33" s="83" t="s">
        <v>18</v>
      </c>
      <c r="D33" s="70">
        <v>0.36145942199999981</v>
      </c>
      <c r="E33" s="70">
        <v>0.48372407399999989</v>
      </c>
      <c r="F33" s="70">
        <v>0.491201895</v>
      </c>
      <c r="G33" s="70">
        <v>0.75101849399999943</v>
      </c>
      <c r="H33" s="70">
        <v>1.0057524450000002</v>
      </c>
      <c r="I33" s="70">
        <v>1.5876055260000006</v>
      </c>
      <c r="J33" s="67"/>
      <c r="K33" s="67"/>
      <c r="L33" s="67"/>
      <c r="M33" s="67"/>
      <c r="N33" s="69"/>
    </row>
    <row r="34" spans="1:14" x14ac:dyDescent="0.25">
      <c r="A34" s="71"/>
      <c r="B34" s="71"/>
      <c r="C34" s="83" t="s">
        <v>19</v>
      </c>
      <c r="D34" s="70">
        <v>0.122547</v>
      </c>
      <c r="E34" s="70">
        <v>0.120972</v>
      </c>
      <c r="F34" s="70">
        <v>0.16908199999999998</v>
      </c>
      <c r="G34" s="70">
        <v>0.16908199999999998</v>
      </c>
      <c r="H34" s="70">
        <v>0.16908199999999998</v>
      </c>
      <c r="I34" s="70">
        <v>0.18896199999999999</v>
      </c>
      <c r="J34" s="67"/>
      <c r="K34" s="67"/>
      <c r="L34" s="67"/>
      <c r="M34" s="67"/>
      <c r="N34" s="69"/>
    </row>
    <row r="35" spans="1:14" x14ac:dyDescent="0.25">
      <c r="A35" s="71"/>
      <c r="B35" s="71"/>
      <c r="C35" s="83" t="s">
        <v>20</v>
      </c>
      <c r="D35" s="70">
        <v>1.4898E-2</v>
      </c>
      <c r="E35" s="70">
        <v>1.4898E-2</v>
      </c>
      <c r="F35" s="70">
        <v>1.4898E-2</v>
      </c>
      <c r="G35" s="70">
        <v>1.4898E-2</v>
      </c>
      <c r="H35" s="70">
        <v>1.4898E-2</v>
      </c>
      <c r="I35" s="70">
        <v>1.4898E-2</v>
      </c>
      <c r="J35" s="67"/>
      <c r="K35" s="67"/>
      <c r="L35" s="67"/>
      <c r="M35" s="67"/>
      <c r="N35" s="69"/>
    </row>
    <row r="36" spans="1:14" ht="15.75" thickBot="1" x14ac:dyDescent="0.3">
      <c r="A36" s="71"/>
      <c r="B36" s="86"/>
      <c r="C36" s="76" t="s">
        <v>21</v>
      </c>
      <c r="D36" s="22">
        <v>33.463845922000004</v>
      </c>
      <c r="E36" s="22">
        <v>26.644033073999996</v>
      </c>
      <c r="F36" s="22">
        <v>26.304664217999999</v>
      </c>
      <c r="G36" s="22">
        <v>26.908078817000003</v>
      </c>
      <c r="H36" s="22">
        <v>27.562812768000001</v>
      </c>
      <c r="I36" s="22">
        <v>28.167459666999999</v>
      </c>
      <c r="M36" s="30"/>
      <c r="N36" s="30"/>
    </row>
    <row r="37" spans="1:14" x14ac:dyDescent="0.25">
      <c r="A37" s="71"/>
      <c r="B37" s="30" t="s">
        <v>34</v>
      </c>
      <c r="C37" s="82" t="s">
        <v>9</v>
      </c>
      <c r="D37" s="21">
        <v>9.252713</v>
      </c>
      <c r="E37" s="21">
        <v>9.1958129999999993</v>
      </c>
      <c r="F37" s="21">
        <v>19.304415214000002</v>
      </c>
      <c r="G37" s="21">
        <v>19.991997537</v>
      </c>
      <c r="H37" s="21">
        <v>19.991997537</v>
      </c>
      <c r="I37" s="21">
        <v>21.118577704</v>
      </c>
      <c r="J37" s="67"/>
      <c r="K37" s="67"/>
      <c r="L37" s="67"/>
      <c r="M37" s="67"/>
      <c r="N37" s="69"/>
    </row>
    <row r="38" spans="1:14" x14ac:dyDescent="0.25">
      <c r="A38" s="71"/>
      <c r="B38" s="85"/>
      <c r="C38" s="82" t="s">
        <v>85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67"/>
      <c r="K38" s="67"/>
      <c r="L38" s="67"/>
      <c r="M38" s="67"/>
      <c r="N38" s="69"/>
    </row>
    <row r="39" spans="1:14" x14ac:dyDescent="0.25">
      <c r="A39" s="71"/>
      <c r="B39" s="71"/>
      <c r="C39" s="82" t="s">
        <v>10</v>
      </c>
      <c r="D39" s="70">
        <v>5.2303000000000006</v>
      </c>
      <c r="E39" s="70">
        <v>5.1156000000000006</v>
      </c>
      <c r="F39" s="70">
        <v>4.7948000000000004</v>
      </c>
      <c r="G39" s="70">
        <v>4.7948000000000004</v>
      </c>
      <c r="H39" s="70">
        <v>4.7948000000000004</v>
      </c>
      <c r="I39" s="70">
        <v>4.7948000000000004</v>
      </c>
      <c r="J39" s="67"/>
      <c r="K39" s="67"/>
      <c r="L39" s="67"/>
      <c r="M39" s="67"/>
      <c r="N39" s="69"/>
    </row>
    <row r="40" spans="1:14" x14ac:dyDescent="0.25">
      <c r="A40" s="71"/>
      <c r="B40" s="71"/>
      <c r="C40" s="83" t="s">
        <v>79</v>
      </c>
      <c r="D40" s="70">
        <v>2.0115000000000003</v>
      </c>
      <c r="E40" s="70">
        <v>1.9688000000000001</v>
      </c>
      <c r="F40" s="70">
        <v>0.84610000000000007</v>
      </c>
      <c r="G40" s="70">
        <v>0.84610000000000019</v>
      </c>
      <c r="H40" s="70">
        <v>0.84610000000000019</v>
      </c>
      <c r="I40" s="70">
        <v>0.84610000000000019</v>
      </c>
      <c r="J40" s="67"/>
      <c r="K40" s="67"/>
      <c r="L40" s="67"/>
      <c r="M40" s="67"/>
      <c r="N40" s="69"/>
    </row>
    <row r="41" spans="1:14" x14ac:dyDescent="0.25">
      <c r="A41" s="71"/>
      <c r="B41" s="71"/>
      <c r="C41" s="83" t="s">
        <v>80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67"/>
      <c r="K41" s="67"/>
      <c r="L41" s="67"/>
      <c r="M41" s="67"/>
      <c r="N41" s="69"/>
    </row>
    <row r="42" spans="1:14" x14ac:dyDescent="0.25">
      <c r="A42" s="71"/>
      <c r="B42" s="71"/>
      <c r="C42" s="82" t="s">
        <v>12</v>
      </c>
      <c r="D42" s="70">
        <v>10.0783</v>
      </c>
      <c r="E42" s="70">
        <v>6.6537585430000004</v>
      </c>
      <c r="F42" s="70">
        <v>0.39700000000000107</v>
      </c>
      <c r="G42" s="70">
        <v>6.2527760746888803E-16</v>
      </c>
      <c r="H42" s="70">
        <v>6.2527760746888803E-16</v>
      </c>
      <c r="I42" s="70">
        <v>6.2527760746888803E-16</v>
      </c>
      <c r="J42" s="67"/>
      <c r="K42" s="67"/>
      <c r="L42" s="67"/>
      <c r="M42" s="67"/>
      <c r="N42" s="69"/>
    </row>
    <row r="43" spans="1:14" x14ac:dyDescent="0.25">
      <c r="A43" s="71"/>
      <c r="B43" s="71"/>
      <c r="C43" s="82" t="s">
        <v>13</v>
      </c>
      <c r="D43" s="70">
        <v>5.4193767992872202</v>
      </c>
      <c r="E43" s="70">
        <v>4.3997767992872197</v>
      </c>
      <c r="F43" s="70">
        <v>4.4307006027157891</v>
      </c>
      <c r="G43" s="70">
        <v>4.4307006027157891</v>
      </c>
      <c r="H43" s="70">
        <v>4.4307006027157891</v>
      </c>
      <c r="I43" s="70">
        <v>4.4307006027157891</v>
      </c>
      <c r="J43" s="67"/>
      <c r="K43" s="67"/>
      <c r="L43" s="67"/>
      <c r="M43" s="67"/>
      <c r="N43" s="69"/>
    </row>
    <row r="44" spans="1:14" x14ac:dyDescent="0.25">
      <c r="A44" s="71"/>
      <c r="B44" s="71"/>
      <c r="C44" s="82" t="s">
        <v>14</v>
      </c>
      <c r="D44" s="70">
        <v>6.0232360000000007</v>
      </c>
      <c r="E44" s="70">
        <v>6.0197640000000003</v>
      </c>
      <c r="F44" s="70">
        <v>6.0197640000000003</v>
      </c>
      <c r="G44" s="70">
        <v>6.0197640000000003</v>
      </c>
      <c r="H44" s="70">
        <v>6.0197640000000003</v>
      </c>
      <c r="I44" s="70">
        <v>6.0197640000000003</v>
      </c>
      <c r="J44" s="67"/>
      <c r="K44" s="67"/>
      <c r="L44" s="67"/>
      <c r="M44" s="67"/>
      <c r="N44" s="69"/>
    </row>
    <row r="45" spans="1:14" x14ac:dyDescent="0.25">
      <c r="A45" s="71"/>
      <c r="B45" s="71"/>
      <c r="C45" s="82" t="s">
        <v>15</v>
      </c>
      <c r="D45" s="70">
        <v>1.7051720000000001</v>
      </c>
      <c r="E45" s="70">
        <v>2.2775719999999997</v>
      </c>
      <c r="F45" s="70">
        <v>3.077572</v>
      </c>
      <c r="G45" s="70">
        <v>3.0775719999999991</v>
      </c>
      <c r="H45" s="70">
        <v>3.5931906499999995</v>
      </c>
      <c r="I45" s="70">
        <v>3.5931906500000004</v>
      </c>
      <c r="J45" s="67"/>
      <c r="K45" s="67"/>
      <c r="L45" s="67"/>
      <c r="M45" s="67"/>
      <c r="N45" s="69"/>
    </row>
    <row r="46" spans="1:14" x14ac:dyDescent="0.25">
      <c r="A46" s="71"/>
      <c r="B46" s="71"/>
      <c r="C46" s="82" t="s">
        <v>16</v>
      </c>
      <c r="D46" s="70">
        <v>0.190162</v>
      </c>
      <c r="E46" s="70">
        <v>0.190162</v>
      </c>
      <c r="F46" s="70">
        <v>0.190162</v>
      </c>
      <c r="G46" s="70">
        <v>0.190162</v>
      </c>
      <c r="H46" s="70">
        <v>0.190162</v>
      </c>
      <c r="I46" s="70">
        <v>0.190162</v>
      </c>
      <c r="J46" s="67"/>
      <c r="K46" s="67"/>
      <c r="L46" s="67"/>
      <c r="M46" s="67"/>
      <c r="N46" s="69"/>
    </row>
    <row r="47" spans="1:14" x14ac:dyDescent="0.25">
      <c r="A47" s="71"/>
      <c r="B47" s="85"/>
      <c r="C47" s="83" t="s">
        <v>17</v>
      </c>
      <c r="D47" s="70">
        <v>0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67"/>
      <c r="K47" s="67"/>
      <c r="L47" s="67"/>
      <c r="M47" s="67"/>
      <c r="N47" s="69"/>
    </row>
    <row r="48" spans="1:14" x14ac:dyDescent="0.25">
      <c r="A48" s="71"/>
      <c r="B48" s="85"/>
      <c r="C48" s="83" t="s">
        <v>18</v>
      </c>
      <c r="D48" s="70">
        <v>0.44410427999999996</v>
      </c>
      <c r="E48" s="70">
        <v>0.59432379000000024</v>
      </c>
      <c r="F48" s="70">
        <v>0.71300898800000001</v>
      </c>
      <c r="G48" s="70">
        <v>1.032230612</v>
      </c>
      <c r="H48" s="70">
        <v>1.3452074840000001</v>
      </c>
      <c r="I48" s="70">
        <v>2.0600966959999996</v>
      </c>
      <c r="J48" s="67"/>
      <c r="K48" s="67"/>
      <c r="L48" s="67"/>
      <c r="M48" s="67"/>
      <c r="N48" s="69"/>
    </row>
    <row r="49" spans="1:14" x14ac:dyDescent="0.25">
      <c r="A49" s="71"/>
      <c r="B49" s="71"/>
      <c r="C49" s="82" t="s">
        <v>19</v>
      </c>
      <c r="D49" s="70">
        <v>0.107363</v>
      </c>
      <c r="E49" s="70">
        <v>0.12856299999999998</v>
      </c>
      <c r="F49" s="70">
        <v>0.13056299999999998</v>
      </c>
      <c r="G49" s="70">
        <v>0.15956299999999998</v>
      </c>
      <c r="H49" s="70">
        <v>0.16156299999999998</v>
      </c>
      <c r="I49" s="70">
        <v>0.16656299999999999</v>
      </c>
      <c r="J49" s="67"/>
      <c r="K49" s="67"/>
      <c r="L49" s="67"/>
      <c r="M49" s="67"/>
      <c r="N49" s="69"/>
    </row>
    <row r="50" spans="1:14" x14ac:dyDescent="0.25">
      <c r="A50" s="71"/>
      <c r="B50" s="71"/>
      <c r="C50" s="83" t="s">
        <v>20</v>
      </c>
      <c r="D50" s="70">
        <v>0.17504</v>
      </c>
      <c r="E50" s="70">
        <v>0.17504</v>
      </c>
      <c r="F50" s="70">
        <v>0.17504</v>
      </c>
      <c r="G50" s="70">
        <v>0.17504</v>
      </c>
      <c r="H50" s="70">
        <v>0.17504</v>
      </c>
      <c r="I50" s="70">
        <v>0.17504</v>
      </c>
      <c r="J50" s="67"/>
      <c r="K50" s="67"/>
      <c r="L50" s="67"/>
      <c r="M50" s="67"/>
      <c r="N50" s="69"/>
    </row>
    <row r="51" spans="1:14" ht="15.75" thickBot="1" x14ac:dyDescent="0.3">
      <c r="A51" s="71"/>
      <c r="B51" s="86"/>
      <c r="C51" s="76" t="s">
        <v>21</v>
      </c>
      <c r="D51" s="22">
        <v>40.637267079287227</v>
      </c>
      <c r="E51" s="22">
        <v>36.719173132287217</v>
      </c>
      <c r="F51" s="22">
        <v>40.079125804715801</v>
      </c>
      <c r="G51" s="22">
        <v>40.717929751715786</v>
      </c>
      <c r="H51" s="22">
        <v>41.548525273715789</v>
      </c>
      <c r="I51" s="22">
        <v>43.394994652715788</v>
      </c>
      <c r="J51" s="67"/>
      <c r="K51" s="67"/>
      <c r="L51" s="67"/>
      <c r="M51" s="67"/>
      <c r="N51" s="69"/>
    </row>
    <row r="52" spans="1:14" x14ac:dyDescent="0.25">
      <c r="A52" s="71"/>
      <c r="B52" s="30" t="s">
        <v>33</v>
      </c>
      <c r="C52" s="82" t="s">
        <v>9</v>
      </c>
      <c r="D52" s="21">
        <v>12.21532</v>
      </c>
      <c r="E52" s="21">
        <v>12.21532</v>
      </c>
      <c r="F52" s="21">
        <v>12.21532</v>
      </c>
      <c r="G52" s="21">
        <v>12.21532</v>
      </c>
      <c r="H52" s="21">
        <v>12.21532</v>
      </c>
      <c r="I52" s="21">
        <v>12.844618608999999</v>
      </c>
      <c r="J52" s="67"/>
      <c r="K52" s="67"/>
      <c r="L52" s="67"/>
      <c r="M52" s="67"/>
      <c r="N52" s="69"/>
    </row>
    <row r="53" spans="1:14" x14ac:dyDescent="0.25">
      <c r="A53" s="71"/>
      <c r="B53" s="85"/>
      <c r="C53" s="82" t="s">
        <v>85</v>
      </c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67"/>
      <c r="K53" s="67"/>
      <c r="L53" s="67"/>
      <c r="M53" s="67"/>
      <c r="N53" s="69"/>
    </row>
    <row r="54" spans="1:14" x14ac:dyDescent="0.25">
      <c r="A54" s="71"/>
      <c r="B54" s="71"/>
      <c r="C54" s="82" t="s">
        <v>10</v>
      </c>
      <c r="D54" s="70">
        <v>20.227081000000002</v>
      </c>
      <c r="E54" s="70">
        <v>20.255781000000002</v>
      </c>
      <c r="F54" s="70">
        <v>20.255781000000002</v>
      </c>
      <c r="G54" s="70">
        <v>20.209781000000003</v>
      </c>
      <c r="H54" s="70">
        <v>20.209781000000003</v>
      </c>
      <c r="I54" s="70">
        <v>20.209781000000003</v>
      </c>
      <c r="J54" s="67"/>
      <c r="K54" s="67"/>
      <c r="L54" s="67"/>
      <c r="M54" s="67"/>
      <c r="N54" s="69"/>
    </row>
    <row r="55" spans="1:14" x14ac:dyDescent="0.25">
      <c r="A55" s="71"/>
      <c r="B55" s="71"/>
      <c r="C55" s="83" t="s">
        <v>79</v>
      </c>
      <c r="D55" s="70">
        <v>54.995486433684931</v>
      </c>
      <c r="E55" s="70">
        <v>52.804089445250824</v>
      </c>
      <c r="F55" s="70">
        <v>46.69928126097961</v>
      </c>
      <c r="G55" s="70">
        <v>45.004731562979607</v>
      </c>
      <c r="H55" s="70">
        <v>42.621843640368461</v>
      </c>
      <c r="I55" s="70">
        <v>35.319509788502515</v>
      </c>
      <c r="J55" s="67"/>
      <c r="K55" s="67"/>
      <c r="L55" s="67"/>
      <c r="M55" s="67"/>
      <c r="N55" s="69"/>
    </row>
    <row r="56" spans="1:14" x14ac:dyDescent="0.25">
      <c r="A56" s="71"/>
      <c r="B56" s="71"/>
      <c r="C56" s="83" t="s">
        <v>80</v>
      </c>
      <c r="D56" s="70">
        <v>0</v>
      </c>
      <c r="E56" s="70">
        <v>0</v>
      </c>
      <c r="F56" s="70">
        <v>0</v>
      </c>
      <c r="G56" s="70">
        <v>0</v>
      </c>
      <c r="H56" s="70">
        <v>0.73837439099999991</v>
      </c>
      <c r="I56" s="70">
        <v>0.84889049299999997</v>
      </c>
      <c r="J56" s="67"/>
      <c r="K56" s="67"/>
      <c r="L56" s="67"/>
      <c r="M56" s="67"/>
      <c r="N56" s="69"/>
    </row>
    <row r="57" spans="1:14" x14ac:dyDescent="0.25">
      <c r="A57" s="71"/>
      <c r="B57" s="71"/>
      <c r="C57" s="82" t="s">
        <v>12</v>
      </c>
      <c r="D57" s="70">
        <v>3.7761000000000005</v>
      </c>
      <c r="E57" s="70">
        <v>3.5990000000000002</v>
      </c>
      <c r="F57" s="70">
        <v>3.5990000000000002</v>
      </c>
      <c r="G57" s="70">
        <v>3.5990000000000002</v>
      </c>
      <c r="H57" s="70">
        <v>3.5990000000000002</v>
      </c>
      <c r="I57" s="70">
        <v>3.5990000000000002</v>
      </c>
      <c r="J57" s="67"/>
      <c r="K57" s="67"/>
      <c r="L57" s="67"/>
      <c r="M57" s="67"/>
      <c r="N57" s="69"/>
    </row>
    <row r="58" spans="1:14" x14ac:dyDescent="0.25">
      <c r="A58" s="71"/>
      <c r="B58" s="71"/>
      <c r="C58" s="82" t="s">
        <v>13</v>
      </c>
      <c r="D58" s="70">
        <v>6.7932872881355895</v>
      </c>
      <c r="E58" s="70">
        <v>5.6030500001355907</v>
      </c>
      <c r="F58" s="70">
        <v>5.6817338236650006</v>
      </c>
      <c r="G58" s="70">
        <v>5.6817338236650006</v>
      </c>
      <c r="H58" s="70">
        <v>5.6817338236650006</v>
      </c>
      <c r="I58" s="70">
        <v>5.6817338236650006</v>
      </c>
      <c r="J58" s="67"/>
      <c r="K58" s="67"/>
      <c r="L58" s="67"/>
      <c r="M58" s="67"/>
      <c r="N58" s="69"/>
    </row>
    <row r="59" spans="1:14" x14ac:dyDescent="0.25">
      <c r="A59" s="71"/>
      <c r="B59" s="71"/>
      <c r="C59" s="82" t="s">
        <v>14</v>
      </c>
      <c r="D59" s="70">
        <v>5.9743520000000006</v>
      </c>
      <c r="E59" s="70">
        <v>5.9802020000000002</v>
      </c>
      <c r="F59" s="70">
        <v>5.9917020000000001</v>
      </c>
      <c r="G59" s="70">
        <v>5.9869019999999997</v>
      </c>
      <c r="H59" s="70">
        <v>5.9869019999999997</v>
      </c>
      <c r="I59" s="70">
        <v>5.9869019999999997</v>
      </c>
      <c r="J59" s="67"/>
      <c r="K59" s="67"/>
      <c r="L59" s="67"/>
      <c r="M59" s="67"/>
      <c r="N59" s="69"/>
    </row>
    <row r="60" spans="1:14" x14ac:dyDescent="0.25">
      <c r="A60" s="71"/>
      <c r="B60" s="71"/>
      <c r="C60" s="82" t="s">
        <v>15</v>
      </c>
      <c r="D60" s="70">
        <v>12.439328</v>
      </c>
      <c r="E60" s="70">
        <v>13.478432269999999</v>
      </c>
      <c r="F60" s="70">
        <v>16.725584345999998</v>
      </c>
      <c r="G60" s="70">
        <v>16.875584346000004</v>
      </c>
      <c r="H60" s="70">
        <v>27.012079370999999</v>
      </c>
      <c r="I60" s="70">
        <v>27.012079371000002</v>
      </c>
      <c r="J60" s="67"/>
      <c r="K60" s="67"/>
      <c r="L60" s="67"/>
      <c r="M60" s="67"/>
      <c r="N60" s="69"/>
    </row>
    <row r="61" spans="1:14" x14ac:dyDescent="0.25">
      <c r="A61" s="71"/>
      <c r="B61" s="71"/>
      <c r="C61" s="82" t="s">
        <v>16</v>
      </c>
      <c r="D61" s="70">
        <v>0.61678200000000005</v>
      </c>
      <c r="E61" s="70">
        <v>0.66678199999999999</v>
      </c>
      <c r="F61" s="70">
        <v>0.66678199999999999</v>
      </c>
      <c r="G61" s="70">
        <v>0.66678199999999999</v>
      </c>
      <c r="H61" s="70">
        <v>0.66678199999999999</v>
      </c>
      <c r="I61" s="70">
        <v>0.66678199999999999</v>
      </c>
      <c r="J61" s="67"/>
      <c r="K61" s="67"/>
      <c r="L61" s="67"/>
      <c r="M61" s="67"/>
      <c r="N61" s="69"/>
    </row>
    <row r="62" spans="1:14" x14ac:dyDescent="0.25">
      <c r="A62" s="71"/>
      <c r="B62" s="85"/>
      <c r="C62" s="83" t="s">
        <v>17</v>
      </c>
      <c r="D62" s="70"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67"/>
      <c r="K62" s="67"/>
      <c r="L62" s="67"/>
      <c r="M62" s="67"/>
      <c r="N62" s="69"/>
    </row>
    <row r="63" spans="1:14" x14ac:dyDescent="0.25">
      <c r="A63" s="71"/>
      <c r="B63" s="85"/>
      <c r="C63" s="83" t="s">
        <v>18</v>
      </c>
      <c r="D63" s="70">
        <v>0.700056279</v>
      </c>
      <c r="E63" s="70">
        <v>1.0363254119999996</v>
      </c>
      <c r="F63" s="70">
        <v>1.7199780320000002</v>
      </c>
      <c r="G63" s="70">
        <v>2.8879035679999996</v>
      </c>
      <c r="H63" s="70">
        <v>4.3248267049999995</v>
      </c>
      <c r="I63" s="70">
        <v>7.932685242999999</v>
      </c>
      <c r="J63" s="67"/>
      <c r="K63" s="67"/>
      <c r="L63" s="67"/>
      <c r="M63" s="67"/>
      <c r="N63" s="69"/>
    </row>
    <row r="64" spans="1:14" x14ac:dyDescent="0.25">
      <c r="A64" s="71"/>
      <c r="B64" s="71"/>
      <c r="C64" s="82" t="s">
        <v>19</v>
      </c>
      <c r="D64" s="70">
        <v>0.36661400000000005</v>
      </c>
      <c r="E64" s="70">
        <v>0.36661400000000005</v>
      </c>
      <c r="F64" s="70">
        <v>0.39379542000000006</v>
      </c>
      <c r="G64" s="70">
        <v>0.39379542000000006</v>
      </c>
      <c r="H64" s="70">
        <v>0.45282542000000009</v>
      </c>
      <c r="I64" s="70">
        <v>0.48465542000000006</v>
      </c>
      <c r="J64" s="67"/>
      <c r="K64" s="67"/>
      <c r="L64" s="67"/>
      <c r="M64" s="67"/>
      <c r="N64" s="69"/>
    </row>
    <row r="65" spans="1:14" x14ac:dyDescent="0.25">
      <c r="A65" s="71"/>
      <c r="B65" s="71"/>
      <c r="C65" s="83" t="s">
        <v>20</v>
      </c>
      <c r="D65" s="70">
        <v>0.317494</v>
      </c>
      <c r="E65" s="70">
        <v>0.317494</v>
      </c>
      <c r="F65" s="70">
        <v>0.317494</v>
      </c>
      <c r="G65" s="70">
        <v>0.317494</v>
      </c>
      <c r="H65" s="70">
        <v>0.317494</v>
      </c>
      <c r="I65" s="70">
        <v>0.317494</v>
      </c>
      <c r="J65" s="67"/>
      <c r="K65" s="67"/>
      <c r="L65" s="67"/>
      <c r="M65" s="67"/>
      <c r="N65" s="69"/>
    </row>
    <row r="66" spans="1:14" ht="15.75" thickBot="1" x14ac:dyDescent="0.3">
      <c r="A66" s="71"/>
      <c r="B66" s="86"/>
      <c r="C66" s="76" t="s">
        <v>21</v>
      </c>
      <c r="D66" s="22">
        <v>118.42190100082051</v>
      </c>
      <c r="E66" s="22">
        <v>116.32309012738642</v>
      </c>
      <c r="F66" s="22">
        <v>114.26645188264462</v>
      </c>
      <c r="G66" s="22">
        <v>113.83902772064461</v>
      </c>
      <c r="H66" s="22">
        <v>123.82696235103344</v>
      </c>
      <c r="I66" s="22">
        <v>120.9041317481675</v>
      </c>
      <c r="J66" s="67"/>
      <c r="K66" s="67"/>
      <c r="L66" s="67"/>
      <c r="M66" s="30"/>
      <c r="N66" s="30"/>
    </row>
    <row r="67" spans="1:14" x14ac:dyDescent="0.25">
      <c r="A67" s="71"/>
      <c r="B67" s="30" t="s">
        <v>104</v>
      </c>
      <c r="C67" s="82" t="s">
        <v>9</v>
      </c>
      <c r="D67" s="160">
        <v>25.36307</v>
      </c>
      <c r="E67" s="160">
        <v>25.927569999999999</v>
      </c>
      <c r="F67" s="160">
        <v>30.961569999999998</v>
      </c>
      <c r="G67" s="160">
        <v>31.566569999999999</v>
      </c>
      <c r="H67" s="160">
        <v>31.566569999999999</v>
      </c>
      <c r="I67" s="160">
        <v>39.555630110999999</v>
      </c>
      <c r="J67" s="67"/>
      <c r="K67" s="67"/>
      <c r="L67" s="67"/>
      <c r="M67" s="30"/>
      <c r="N67" s="30"/>
    </row>
    <row r="68" spans="1:14" x14ac:dyDescent="0.25">
      <c r="A68" s="71"/>
      <c r="B68" s="85"/>
      <c r="C68" s="82" t="s">
        <v>85</v>
      </c>
      <c r="D68" s="160">
        <v>0</v>
      </c>
      <c r="E68" s="160">
        <v>0</v>
      </c>
      <c r="F68" s="160">
        <v>0</v>
      </c>
      <c r="G68" s="160">
        <v>0</v>
      </c>
      <c r="H68" s="160">
        <v>0</v>
      </c>
      <c r="I68" s="160">
        <v>0</v>
      </c>
      <c r="J68" s="67"/>
      <c r="K68" s="67"/>
      <c r="L68" s="67"/>
      <c r="M68" s="30"/>
      <c r="N68" s="30"/>
    </row>
    <row r="69" spans="1:14" x14ac:dyDescent="0.25">
      <c r="A69" s="71"/>
      <c r="B69" s="71"/>
      <c r="C69" s="82" t="s">
        <v>10</v>
      </c>
      <c r="D69" s="160">
        <v>30.952444999999997</v>
      </c>
      <c r="E69" s="160">
        <v>28.254729172999994</v>
      </c>
      <c r="F69" s="160">
        <v>27.701729172999997</v>
      </c>
      <c r="G69" s="160">
        <v>27.041729173</v>
      </c>
      <c r="H69" s="160">
        <v>27.041729173</v>
      </c>
      <c r="I69" s="160">
        <v>25.329202025999997</v>
      </c>
      <c r="J69" s="67"/>
      <c r="K69" s="67"/>
      <c r="L69" s="67"/>
      <c r="M69" s="30"/>
      <c r="N69" s="30"/>
    </row>
    <row r="70" spans="1:14" x14ac:dyDescent="0.25">
      <c r="A70" s="71"/>
      <c r="B70" s="71"/>
      <c r="C70" s="83" t="s">
        <v>79</v>
      </c>
      <c r="D70" s="160">
        <v>72.444106129999994</v>
      </c>
      <c r="E70" s="160">
        <v>69.36232613</v>
      </c>
      <c r="F70" s="160">
        <v>47.986468501999994</v>
      </c>
      <c r="G70" s="160">
        <v>47.986468502000008</v>
      </c>
      <c r="H70" s="160">
        <v>47.415458593666699</v>
      </c>
      <c r="I70" s="160">
        <v>37.030943592666702</v>
      </c>
      <c r="J70" s="67"/>
      <c r="K70" s="67"/>
      <c r="L70" s="67"/>
      <c r="M70" s="30"/>
      <c r="N70" s="30"/>
    </row>
    <row r="71" spans="1:14" x14ac:dyDescent="0.25">
      <c r="A71" s="71"/>
      <c r="B71" s="71"/>
      <c r="C71" s="83" t="s">
        <v>80</v>
      </c>
      <c r="D71" s="160">
        <v>0</v>
      </c>
      <c r="E71" s="160">
        <v>0</v>
      </c>
      <c r="F71" s="160">
        <v>0.67645706399999994</v>
      </c>
      <c r="G71" s="160">
        <v>0.67645706399999994</v>
      </c>
      <c r="H71" s="160">
        <v>1.0875841980000001</v>
      </c>
      <c r="I71" s="160">
        <v>1.0875841980000001</v>
      </c>
      <c r="J71" s="67"/>
      <c r="K71" s="67"/>
      <c r="L71" s="67"/>
      <c r="M71" s="30"/>
      <c r="N71" s="30"/>
    </row>
    <row r="72" spans="1:14" x14ac:dyDescent="0.25">
      <c r="A72" s="71"/>
      <c r="B72" s="71"/>
      <c r="C72" s="82" t="s">
        <v>12</v>
      </c>
      <c r="D72" s="160">
        <v>7.8555000000000001</v>
      </c>
      <c r="E72" s="160">
        <v>5.2090548949999995</v>
      </c>
      <c r="F72" s="160">
        <v>5.2090548949999995</v>
      </c>
      <c r="G72" s="160">
        <v>5.2090548949999995</v>
      </c>
      <c r="H72" s="160">
        <v>5.2090548949999995</v>
      </c>
      <c r="I72" s="160">
        <v>3.131690554</v>
      </c>
      <c r="J72" s="67"/>
      <c r="K72" s="67"/>
      <c r="L72" s="67"/>
      <c r="M72" s="30"/>
      <c r="N72" s="30"/>
    </row>
    <row r="73" spans="1:14" x14ac:dyDescent="0.25">
      <c r="A73" s="71"/>
      <c r="B73" s="71"/>
      <c r="C73" s="82" t="s">
        <v>13</v>
      </c>
      <c r="D73" s="160">
        <v>33.871495108954804</v>
      </c>
      <c r="E73" s="160">
        <v>33.871495108954804</v>
      </c>
      <c r="F73" s="160">
        <v>34.256965591240501</v>
      </c>
      <c r="G73" s="160">
        <v>34.256965591240501</v>
      </c>
      <c r="H73" s="160">
        <v>33.607015591240497</v>
      </c>
      <c r="I73" s="160">
        <v>33.607015591240497</v>
      </c>
      <c r="J73" s="67"/>
      <c r="K73" s="67"/>
      <c r="L73" s="67"/>
      <c r="M73" s="30"/>
      <c r="N73" s="30"/>
    </row>
    <row r="74" spans="1:14" x14ac:dyDescent="0.25">
      <c r="A74" s="71"/>
      <c r="B74" s="71"/>
      <c r="C74" s="82" t="s">
        <v>14</v>
      </c>
      <c r="D74" s="160">
        <v>7.4350889999999996</v>
      </c>
      <c r="E74" s="160">
        <v>7.4384889999999997</v>
      </c>
      <c r="F74" s="160">
        <v>7.4734889999999998</v>
      </c>
      <c r="G74" s="160">
        <v>7.4734889999999998</v>
      </c>
      <c r="H74" s="160">
        <v>7.4734889999999998</v>
      </c>
      <c r="I74" s="160">
        <v>7.4734889999999998</v>
      </c>
      <c r="J74" s="67"/>
      <c r="K74" s="67"/>
      <c r="L74" s="67"/>
      <c r="M74" s="30"/>
      <c r="N74" s="30"/>
    </row>
    <row r="75" spans="1:14" x14ac:dyDescent="0.25">
      <c r="A75" s="71"/>
      <c r="B75" s="71"/>
      <c r="C75" s="82" t="s">
        <v>15</v>
      </c>
      <c r="D75" s="160">
        <v>5.4538570000000002</v>
      </c>
      <c r="E75" s="160">
        <v>6.0598735990000003</v>
      </c>
      <c r="F75" s="160">
        <v>6.6680374380000007</v>
      </c>
      <c r="G75" s="160">
        <v>6.6680374380000016</v>
      </c>
      <c r="H75" s="160">
        <v>6.8380374380000006</v>
      </c>
      <c r="I75" s="160">
        <v>7.9380374379999994</v>
      </c>
      <c r="J75" s="67"/>
      <c r="K75" s="67"/>
      <c r="L75" s="67"/>
      <c r="M75" s="30"/>
      <c r="N75" s="30"/>
    </row>
    <row r="76" spans="1:14" x14ac:dyDescent="0.25">
      <c r="A76" s="71"/>
      <c r="B76" s="71"/>
      <c r="C76" s="82" t="s">
        <v>16</v>
      </c>
      <c r="D76" s="160">
        <v>0.65264100000000003</v>
      </c>
      <c r="E76" s="160">
        <v>0.65264100000000003</v>
      </c>
      <c r="F76" s="160">
        <v>0.65264100000000003</v>
      </c>
      <c r="G76" s="160">
        <v>0.65264100000000003</v>
      </c>
      <c r="H76" s="160">
        <v>0.65264100000000003</v>
      </c>
      <c r="I76" s="160">
        <v>0.65264100000000003</v>
      </c>
      <c r="J76" s="67"/>
      <c r="K76" s="67"/>
      <c r="L76" s="67"/>
      <c r="M76" s="30"/>
      <c r="N76" s="30"/>
    </row>
    <row r="77" spans="1:14" x14ac:dyDescent="0.25">
      <c r="A77" s="71"/>
      <c r="B77" s="85"/>
      <c r="C77" s="83" t="s">
        <v>17</v>
      </c>
      <c r="D77" s="160">
        <v>0</v>
      </c>
      <c r="E77" s="160">
        <v>0</v>
      </c>
      <c r="F77" s="160">
        <v>0</v>
      </c>
      <c r="G77" s="160">
        <v>0</v>
      </c>
      <c r="H77" s="160">
        <v>0</v>
      </c>
      <c r="I77" s="160">
        <v>0</v>
      </c>
      <c r="J77" s="67"/>
      <c r="K77" s="67"/>
      <c r="L77" s="67"/>
      <c r="M77" s="30"/>
      <c r="N77" s="30"/>
    </row>
    <row r="78" spans="1:14" x14ac:dyDescent="0.25">
      <c r="A78" s="71"/>
      <c r="B78" s="85"/>
      <c r="C78" s="83" t="s">
        <v>18</v>
      </c>
      <c r="D78" s="160">
        <v>0.64120959600000016</v>
      </c>
      <c r="E78" s="160">
        <v>0.95777027100000001</v>
      </c>
      <c r="F78" s="160">
        <v>1.5742533770000002</v>
      </c>
      <c r="G78" s="160">
        <v>2.7973252729999993</v>
      </c>
      <c r="H78" s="160">
        <v>4.3449112910000007</v>
      </c>
      <c r="I78" s="160">
        <v>8.3744048060000011</v>
      </c>
      <c r="J78" s="67"/>
      <c r="K78" s="67"/>
      <c r="L78" s="67"/>
      <c r="M78" s="30"/>
      <c r="N78" s="30"/>
    </row>
    <row r="79" spans="1:14" x14ac:dyDescent="0.25">
      <c r="A79" s="71"/>
      <c r="B79" s="71"/>
      <c r="C79" s="82" t="s">
        <v>19</v>
      </c>
      <c r="D79" s="160">
        <v>0.62613399999999997</v>
      </c>
      <c r="E79" s="160">
        <v>0.62430199999999991</v>
      </c>
      <c r="F79" s="160">
        <v>0.728742</v>
      </c>
      <c r="G79" s="160">
        <v>0.80350199999999994</v>
      </c>
      <c r="H79" s="160">
        <v>0.80350199999999994</v>
      </c>
      <c r="I79" s="160">
        <v>0.823542</v>
      </c>
      <c r="J79" s="67"/>
      <c r="K79" s="67"/>
      <c r="L79" s="67"/>
      <c r="M79" s="30"/>
      <c r="N79" s="30"/>
    </row>
    <row r="80" spans="1:14" x14ac:dyDescent="0.25">
      <c r="A80" s="71"/>
      <c r="B80" s="71"/>
      <c r="C80" s="83" t="s">
        <v>20</v>
      </c>
      <c r="D80" s="160">
        <v>0.63531700000000002</v>
      </c>
      <c r="E80" s="160">
        <v>0.68031699999999995</v>
      </c>
      <c r="F80" s="160">
        <v>0.71331699999999998</v>
      </c>
      <c r="G80" s="160">
        <v>0.71331699999999998</v>
      </c>
      <c r="H80" s="160">
        <v>0.71331699999999998</v>
      </c>
      <c r="I80" s="160">
        <v>0.71331699999999998</v>
      </c>
      <c r="J80" s="67"/>
      <c r="K80" s="67"/>
      <c r="L80" s="67"/>
      <c r="M80" s="30"/>
      <c r="N80" s="30"/>
    </row>
    <row r="81" spans="1:14" ht="15.75" thickBot="1" x14ac:dyDescent="0.3">
      <c r="A81" s="71"/>
      <c r="B81" s="86"/>
      <c r="C81" s="76" t="s">
        <v>21</v>
      </c>
      <c r="D81" s="161">
        <v>185.93086383495478</v>
      </c>
      <c r="E81" s="161">
        <v>179.03856817695481</v>
      </c>
      <c r="F81" s="161">
        <v>164.6027250402405</v>
      </c>
      <c r="G81" s="161">
        <v>165.84555693624048</v>
      </c>
      <c r="H81" s="161">
        <v>166.75331017990717</v>
      </c>
      <c r="I81" s="161">
        <v>165.71749731690718</v>
      </c>
      <c r="J81" s="67"/>
      <c r="K81" s="67"/>
      <c r="L81" s="67"/>
      <c r="M81" s="30"/>
      <c r="N81" s="30"/>
    </row>
    <row r="82" spans="1:14" x14ac:dyDescent="0.25">
      <c r="A82" s="71"/>
      <c r="B82" s="30" t="s">
        <v>36</v>
      </c>
      <c r="C82" s="82" t="s">
        <v>9</v>
      </c>
      <c r="D82" s="21">
        <v>4.2462999999999997</v>
      </c>
      <c r="E82" s="21">
        <v>4.2462999999999997</v>
      </c>
      <c r="F82" s="21">
        <v>4.2462999999999997</v>
      </c>
      <c r="G82" s="21">
        <v>4.2462999999999997</v>
      </c>
      <c r="H82" s="21">
        <v>4.2462999999999997</v>
      </c>
      <c r="I82" s="21">
        <v>11.881432078</v>
      </c>
      <c r="J82" s="67"/>
      <c r="K82" s="67"/>
      <c r="L82" s="67"/>
      <c r="M82" s="67"/>
      <c r="N82" s="69"/>
    </row>
    <row r="83" spans="1:14" x14ac:dyDescent="0.25">
      <c r="A83" s="71"/>
      <c r="B83" s="85"/>
      <c r="C83" s="82" t="s">
        <v>85</v>
      </c>
      <c r="D83" s="70">
        <v>0</v>
      </c>
      <c r="E83" s="70">
        <v>0</v>
      </c>
      <c r="F83" s="70">
        <v>0</v>
      </c>
      <c r="G83" s="70">
        <v>0</v>
      </c>
      <c r="H83" s="70">
        <v>0</v>
      </c>
      <c r="I83" s="70">
        <v>0</v>
      </c>
      <c r="J83" s="67"/>
      <c r="K83" s="67"/>
      <c r="L83" s="67"/>
      <c r="M83" s="67"/>
      <c r="N83" s="69"/>
    </row>
    <row r="84" spans="1:14" x14ac:dyDescent="0.25">
      <c r="A84" s="71"/>
      <c r="B84" s="71"/>
      <c r="C84" s="82" t="s">
        <v>10</v>
      </c>
      <c r="D84" s="70">
        <v>9.3722000000000012</v>
      </c>
      <c r="E84" s="70">
        <v>9.3722000000000012</v>
      </c>
      <c r="F84" s="70">
        <v>9.3722000000000012</v>
      </c>
      <c r="G84" s="70">
        <v>9.3722000000000012</v>
      </c>
      <c r="H84" s="70">
        <v>9.3722000000000012</v>
      </c>
      <c r="I84" s="70">
        <v>9.3722000000000012</v>
      </c>
      <c r="J84" s="67"/>
      <c r="K84" s="67"/>
      <c r="L84" s="67"/>
      <c r="M84" s="67"/>
      <c r="N84" s="69"/>
    </row>
    <row r="85" spans="1:14" x14ac:dyDescent="0.25">
      <c r="A85" s="71"/>
      <c r="B85" s="71"/>
      <c r="C85" s="83" t="s">
        <v>79</v>
      </c>
      <c r="D85" s="70">
        <v>24.747639919999997</v>
      </c>
      <c r="E85" s="70">
        <v>23.989912045000001</v>
      </c>
      <c r="F85" s="70">
        <v>18.006225819999997</v>
      </c>
      <c r="G85" s="70">
        <v>17.180832819999999</v>
      </c>
      <c r="H85" s="70">
        <v>16.463292067222199</v>
      </c>
      <c r="I85" s="70">
        <v>13.137609825222201</v>
      </c>
      <c r="J85" s="67"/>
      <c r="K85" s="67"/>
      <c r="L85" s="67"/>
      <c r="M85" s="67"/>
      <c r="N85" s="69"/>
    </row>
    <row r="86" spans="1:14" x14ac:dyDescent="0.25">
      <c r="A86" s="71"/>
      <c r="B86" s="71"/>
      <c r="C86" s="83" t="s">
        <v>80</v>
      </c>
      <c r="D86" s="70">
        <v>0</v>
      </c>
      <c r="E86" s="70">
        <v>0.6</v>
      </c>
      <c r="F86" s="70">
        <v>0.6</v>
      </c>
      <c r="G86" s="70">
        <v>0.6</v>
      </c>
      <c r="H86" s="70">
        <v>1.116629342</v>
      </c>
      <c r="I86" s="70">
        <v>1.116629342</v>
      </c>
      <c r="J86" s="67"/>
      <c r="K86" s="67"/>
      <c r="L86" s="67"/>
      <c r="M86" s="67"/>
      <c r="N86" s="69"/>
    </row>
    <row r="87" spans="1:14" x14ac:dyDescent="0.25">
      <c r="A87" s="71"/>
      <c r="B87" s="71"/>
      <c r="C87" s="82" t="s">
        <v>12</v>
      </c>
      <c r="D87" s="70">
        <v>0</v>
      </c>
      <c r="E87" s="70">
        <v>0</v>
      </c>
      <c r="F87" s="70">
        <v>0</v>
      </c>
      <c r="G87" s="70">
        <v>0</v>
      </c>
      <c r="H87" s="70">
        <v>0</v>
      </c>
      <c r="I87" s="70">
        <v>0</v>
      </c>
      <c r="J87" s="67"/>
      <c r="K87" s="67"/>
      <c r="L87" s="67"/>
      <c r="M87" s="67"/>
      <c r="N87" s="69"/>
    </row>
    <row r="88" spans="1:14" x14ac:dyDescent="0.25">
      <c r="A88" s="71"/>
      <c r="B88" s="71"/>
      <c r="C88" s="82" t="s">
        <v>13</v>
      </c>
      <c r="D88" s="70">
        <v>7.2448000000000006</v>
      </c>
      <c r="E88" s="70">
        <v>7.2448000000000006</v>
      </c>
      <c r="F88" s="70">
        <v>8.3667999999999996</v>
      </c>
      <c r="G88" s="70">
        <v>8.3667999999999996</v>
      </c>
      <c r="H88" s="70">
        <v>8.9733000000000001</v>
      </c>
      <c r="I88" s="70">
        <v>8.9733000000000001</v>
      </c>
      <c r="J88" s="67"/>
      <c r="K88" s="67"/>
      <c r="L88" s="67"/>
      <c r="M88" s="67"/>
      <c r="N88" s="69"/>
    </row>
    <row r="89" spans="1:14" x14ac:dyDescent="0.25">
      <c r="A89" s="71"/>
      <c r="B89" s="71"/>
      <c r="C89" s="82" t="s">
        <v>14</v>
      </c>
      <c r="D89" s="70">
        <v>5.7990140000000006</v>
      </c>
      <c r="E89" s="70">
        <v>5.8830140000000002</v>
      </c>
      <c r="F89" s="70">
        <v>6.0120139999999997</v>
      </c>
      <c r="G89" s="70">
        <v>6.0120139999999997</v>
      </c>
      <c r="H89" s="70">
        <v>6.0120139999999997</v>
      </c>
      <c r="I89" s="70">
        <v>6.0120139999999997</v>
      </c>
      <c r="J89" s="67"/>
      <c r="K89" s="67"/>
      <c r="L89" s="67"/>
      <c r="M89" s="67"/>
      <c r="N89" s="69"/>
    </row>
    <row r="90" spans="1:14" x14ac:dyDescent="0.25">
      <c r="A90" s="71"/>
      <c r="B90" s="71"/>
      <c r="C90" s="82" t="s">
        <v>15</v>
      </c>
      <c r="D90" s="70">
        <v>2.8800000000000006E-2</v>
      </c>
      <c r="E90" s="70">
        <v>4.2800000000000032E-2</v>
      </c>
      <c r="F90" s="70">
        <v>4.2800000000000005E-2</v>
      </c>
      <c r="G90" s="70">
        <v>4.2799999999999949E-2</v>
      </c>
      <c r="H90" s="70">
        <v>0.1157999999999999</v>
      </c>
      <c r="I90" s="70">
        <v>0.11580000000000013</v>
      </c>
      <c r="J90" s="67"/>
      <c r="K90" s="67"/>
      <c r="L90" s="67"/>
      <c r="M90" s="67"/>
      <c r="N90" s="69"/>
    </row>
    <row r="91" spans="1:14" x14ac:dyDescent="0.25">
      <c r="A91" s="71"/>
      <c r="B91" s="71"/>
      <c r="C91" s="82" t="s">
        <v>16</v>
      </c>
      <c r="D91" s="70">
        <v>2.5375000000000002E-2</v>
      </c>
      <c r="E91" s="70">
        <v>2.5375000000000002E-2</v>
      </c>
      <c r="F91" s="70">
        <v>2.5375000000000002E-2</v>
      </c>
      <c r="G91" s="70">
        <v>2.5375000000000002E-2</v>
      </c>
      <c r="H91" s="70">
        <v>2.5375000000000002E-2</v>
      </c>
      <c r="I91" s="70">
        <v>2.5375000000000002E-2</v>
      </c>
      <c r="J91" s="67"/>
      <c r="K91" s="67"/>
      <c r="L91" s="67"/>
      <c r="M91" s="67"/>
      <c r="N91" s="69"/>
    </row>
    <row r="92" spans="1:14" x14ac:dyDescent="0.25">
      <c r="A92" s="71"/>
      <c r="B92" s="85"/>
      <c r="C92" s="83" t="s">
        <v>17</v>
      </c>
      <c r="D92" s="70">
        <v>0</v>
      </c>
      <c r="E92" s="70">
        <v>0</v>
      </c>
      <c r="F92" s="70">
        <v>0</v>
      </c>
      <c r="G92" s="70">
        <v>0</v>
      </c>
      <c r="H92" s="70">
        <v>0</v>
      </c>
      <c r="I92" s="70">
        <v>0</v>
      </c>
      <c r="J92" s="67"/>
      <c r="K92" s="67"/>
      <c r="L92" s="67"/>
      <c r="M92" s="67"/>
      <c r="N92" s="69"/>
    </row>
    <row r="93" spans="1:14" x14ac:dyDescent="0.25">
      <c r="A93" s="71"/>
      <c r="B93" s="85"/>
      <c r="C93" s="83" t="s">
        <v>18</v>
      </c>
      <c r="D93" s="70">
        <v>0.12352514099999999</v>
      </c>
      <c r="E93" s="70">
        <v>0.20205889799999999</v>
      </c>
      <c r="F93" s="70">
        <v>0.41743172700000003</v>
      </c>
      <c r="G93" s="70">
        <v>0.71958695699999997</v>
      </c>
      <c r="H93" s="70">
        <v>1.1090958929999999</v>
      </c>
      <c r="I93" s="70">
        <v>2.2070095439999999</v>
      </c>
      <c r="J93" s="67"/>
      <c r="K93" s="67"/>
      <c r="L93" s="67"/>
      <c r="M93" s="67"/>
      <c r="N93" s="69"/>
    </row>
    <row r="94" spans="1:14" x14ac:dyDescent="0.25">
      <c r="A94" s="71"/>
      <c r="B94" s="71"/>
      <c r="C94" s="82" t="s">
        <v>19</v>
      </c>
      <c r="D94" s="70">
        <v>2.6308000000000002E-2</v>
      </c>
      <c r="E94" s="70">
        <v>2.6308000000000002E-2</v>
      </c>
      <c r="F94" s="70">
        <v>2.6308000000000002E-2</v>
      </c>
      <c r="G94" s="70">
        <v>0.13047797</v>
      </c>
      <c r="H94" s="70">
        <v>0.13170799999999999</v>
      </c>
      <c r="I94" s="70">
        <v>0.13170799999999999</v>
      </c>
      <c r="J94" s="67"/>
      <c r="K94" s="67"/>
      <c r="L94" s="67"/>
      <c r="M94" s="67"/>
      <c r="N94" s="69"/>
    </row>
    <row r="95" spans="1:14" x14ac:dyDescent="0.25">
      <c r="A95" s="71"/>
      <c r="B95" s="71"/>
      <c r="C95" s="83" t="s">
        <v>20</v>
      </c>
      <c r="D95" s="70">
        <v>0</v>
      </c>
      <c r="E95" s="70">
        <v>0</v>
      </c>
      <c r="F95" s="70">
        <v>0</v>
      </c>
      <c r="G95" s="70">
        <v>0</v>
      </c>
      <c r="H95" s="70">
        <v>0</v>
      </c>
      <c r="I95" s="70">
        <v>0</v>
      </c>
      <c r="J95" s="67"/>
      <c r="K95" s="67"/>
      <c r="L95" s="67"/>
      <c r="M95" s="67"/>
      <c r="N95" s="69"/>
    </row>
    <row r="96" spans="1:14" ht="15.75" thickBot="1" x14ac:dyDescent="0.3">
      <c r="A96" s="71"/>
      <c r="B96" s="86"/>
      <c r="C96" s="76" t="s">
        <v>21</v>
      </c>
      <c r="D96" s="22">
        <v>51.613962060999988</v>
      </c>
      <c r="E96" s="22">
        <v>51.632767942999998</v>
      </c>
      <c r="F96" s="22">
        <v>47.115454546999999</v>
      </c>
      <c r="G96" s="22">
        <v>46.696386746999998</v>
      </c>
      <c r="H96" s="22">
        <v>47.565714302222204</v>
      </c>
      <c r="I96" s="22">
        <v>52.973077789222209</v>
      </c>
      <c r="J96" s="67"/>
      <c r="K96" s="67"/>
      <c r="L96" s="67"/>
      <c r="M96" s="30"/>
      <c r="N96" s="30"/>
    </row>
    <row r="97" spans="1:14" x14ac:dyDescent="0.25">
      <c r="A97" s="71"/>
      <c r="B97" s="30" t="s">
        <v>37</v>
      </c>
      <c r="C97" s="82" t="s">
        <v>9</v>
      </c>
      <c r="D97" s="21">
        <v>16.200500000000002</v>
      </c>
      <c r="E97" s="21">
        <v>14.545523032</v>
      </c>
      <c r="F97" s="21">
        <v>14.545523032</v>
      </c>
      <c r="G97" s="21">
        <v>14.545523032</v>
      </c>
      <c r="H97" s="21">
        <v>14.545523032</v>
      </c>
      <c r="I97" s="21">
        <v>14.516316916000001</v>
      </c>
      <c r="J97" s="67"/>
      <c r="K97" s="67"/>
      <c r="L97" s="67"/>
      <c r="M97" s="67"/>
      <c r="N97" s="69"/>
    </row>
    <row r="98" spans="1:14" x14ac:dyDescent="0.25">
      <c r="A98" s="71"/>
      <c r="B98" s="85"/>
      <c r="C98" s="82" t="s">
        <v>85</v>
      </c>
      <c r="D98" s="70">
        <v>0</v>
      </c>
      <c r="E98" s="70">
        <v>0</v>
      </c>
      <c r="F98" s="70">
        <v>0</v>
      </c>
      <c r="G98" s="70">
        <v>0</v>
      </c>
      <c r="H98" s="70">
        <v>0</v>
      </c>
      <c r="I98" s="70">
        <v>0</v>
      </c>
      <c r="J98" s="67"/>
      <c r="K98" s="67"/>
      <c r="L98" s="67"/>
      <c r="M98" s="67"/>
      <c r="N98" s="69"/>
    </row>
    <row r="99" spans="1:14" x14ac:dyDescent="0.25">
      <c r="A99" s="71"/>
      <c r="B99" s="71"/>
      <c r="C99" s="82" t="s">
        <v>10</v>
      </c>
      <c r="D99" s="70">
        <v>8.844398</v>
      </c>
      <c r="E99" s="70">
        <v>7.4475639859999996</v>
      </c>
      <c r="F99" s="70">
        <v>7.4475639859999996</v>
      </c>
      <c r="G99" s="70">
        <v>7.4475639859999996</v>
      </c>
      <c r="H99" s="70">
        <v>7.4475639859999996</v>
      </c>
      <c r="I99" s="70">
        <v>7.2834897279999993</v>
      </c>
      <c r="J99" s="67"/>
      <c r="K99" s="67"/>
      <c r="L99" s="67"/>
      <c r="M99" s="67"/>
      <c r="N99" s="69"/>
    </row>
    <row r="100" spans="1:14" x14ac:dyDescent="0.25">
      <c r="A100" s="71"/>
      <c r="B100" s="71"/>
      <c r="C100" s="83" t="s">
        <v>79</v>
      </c>
      <c r="D100" s="70">
        <v>18.153894999999999</v>
      </c>
      <c r="E100" s="70">
        <v>17.511894999999999</v>
      </c>
      <c r="F100" s="70">
        <v>13.49273029835094</v>
      </c>
      <c r="G100" s="70">
        <v>14.36449662335094</v>
      </c>
      <c r="H100" s="70">
        <v>10.476307060208839</v>
      </c>
      <c r="I100" s="70">
        <v>10.239267746504211</v>
      </c>
      <c r="J100" s="67"/>
      <c r="K100" s="67"/>
      <c r="L100" s="67"/>
      <c r="M100" s="67"/>
      <c r="N100" s="69"/>
    </row>
    <row r="101" spans="1:14" x14ac:dyDescent="0.25">
      <c r="A101" s="71"/>
      <c r="B101" s="71"/>
      <c r="C101" s="83" t="s">
        <v>80</v>
      </c>
      <c r="D101" s="70">
        <v>0</v>
      </c>
      <c r="E101" s="70">
        <v>0</v>
      </c>
      <c r="F101" s="70">
        <v>0</v>
      </c>
      <c r="G101" s="70">
        <v>0</v>
      </c>
      <c r="H101" s="70">
        <v>2.7872564189999998</v>
      </c>
      <c r="I101" s="70">
        <v>2.7872564189999998</v>
      </c>
      <c r="J101" s="67"/>
      <c r="K101" s="67"/>
      <c r="L101" s="67"/>
      <c r="M101" s="67"/>
      <c r="N101" s="69"/>
    </row>
    <row r="102" spans="1:14" x14ac:dyDescent="0.25">
      <c r="A102" s="71"/>
      <c r="B102" s="71"/>
      <c r="C102" s="82" t="s">
        <v>12</v>
      </c>
      <c r="D102" s="70">
        <v>16.417843999999999</v>
      </c>
      <c r="E102" s="70">
        <v>2.0632593689999998</v>
      </c>
      <c r="F102" s="70">
        <v>2.0632593689999998</v>
      </c>
      <c r="G102" s="70">
        <v>2.0632593689999998</v>
      </c>
      <c r="H102" s="70">
        <v>2.0632593689999998</v>
      </c>
      <c r="I102" s="70">
        <v>0.76736521499999999</v>
      </c>
      <c r="J102" s="67"/>
      <c r="K102" s="67"/>
      <c r="L102" s="67"/>
      <c r="M102" s="67"/>
      <c r="N102" s="69"/>
    </row>
    <row r="103" spans="1:14" x14ac:dyDescent="0.25">
      <c r="A103" s="71"/>
      <c r="B103" s="71"/>
      <c r="C103" s="82" t="s">
        <v>13</v>
      </c>
      <c r="D103" s="70">
        <v>6.577</v>
      </c>
      <c r="E103" s="70">
        <v>6.577</v>
      </c>
      <c r="F103" s="70">
        <v>6.6774499999999994</v>
      </c>
      <c r="G103" s="70">
        <v>6.6774499999999994</v>
      </c>
      <c r="H103" s="70">
        <v>6.6774499999999994</v>
      </c>
      <c r="I103" s="70">
        <v>6.6774499999999994</v>
      </c>
      <c r="J103" s="67"/>
      <c r="K103" s="67"/>
      <c r="L103" s="67"/>
      <c r="M103" s="67"/>
      <c r="N103" s="69"/>
    </row>
    <row r="104" spans="1:14" x14ac:dyDescent="0.25">
      <c r="A104" s="71"/>
      <c r="B104" s="71"/>
      <c r="C104" s="82" t="s">
        <v>14</v>
      </c>
      <c r="D104" s="70">
        <v>0.76418999999999992</v>
      </c>
      <c r="E104" s="70">
        <v>0.76418999999999992</v>
      </c>
      <c r="F104" s="70">
        <v>0.76418999999999992</v>
      </c>
      <c r="G104" s="70">
        <v>0.76418999999999992</v>
      </c>
      <c r="H104" s="70">
        <v>0.76418999999999992</v>
      </c>
      <c r="I104" s="70">
        <v>0.76418999999999992</v>
      </c>
      <c r="J104" s="67"/>
      <c r="K104" s="67"/>
      <c r="L104" s="67"/>
      <c r="M104" s="67"/>
      <c r="N104" s="69"/>
    </row>
    <row r="105" spans="1:14" x14ac:dyDescent="0.25">
      <c r="A105" s="71"/>
      <c r="B105" s="71"/>
      <c r="C105" s="82" t="s">
        <v>15</v>
      </c>
      <c r="D105" s="70">
        <v>2.9030100000000001</v>
      </c>
      <c r="E105" s="70">
        <v>3.1280100000000002</v>
      </c>
      <c r="F105" s="70">
        <v>3.1280100000000002</v>
      </c>
      <c r="G105" s="70">
        <v>3.1280100000000002</v>
      </c>
      <c r="H105" s="70">
        <v>3.1380099999999995</v>
      </c>
      <c r="I105" s="70">
        <v>3.1380100000000009</v>
      </c>
      <c r="J105" s="67"/>
      <c r="K105" s="67"/>
      <c r="L105" s="67"/>
      <c r="M105" s="67"/>
      <c r="N105" s="69"/>
    </row>
    <row r="106" spans="1:14" x14ac:dyDescent="0.25">
      <c r="A106" s="71"/>
      <c r="B106" s="71"/>
      <c r="C106" s="82" t="s">
        <v>16</v>
      </c>
      <c r="D106" s="70">
        <v>1.95E-2</v>
      </c>
      <c r="E106" s="70">
        <v>1.95E-2</v>
      </c>
      <c r="F106" s="70">
        <v>6.9500000000000006E-2</v>
      </c>
      <c r="G106" s="70">
        <v>6.9500000000000006E-2</v>
      </c>
      <c r="H106" s="70">
        <v>6.9500000000000006E-2</v>
      </c>
      <c r="I106" s="70">
        <v>6.9500000000000006E-2</v>
      </c>
      <c r="J106" s="67"/>
      <c r="K106" s="67"/>
      <c r="L106" s="67"/>
      <c r="M106" s="67"/>
      <c r="N106" s="69"/>
    </row>
    <row r="107" spans="1:14" x14ac:dyDescent="0.25">
      <c r="A107" s="71"/>
      <c r="B107" s="85"/>
      <c r="C107" s="83" t="s">
        <v>17</v>
      </c>
      <c r="D107" s="70">
        <v>0</v>
      </c>
      <c r="E107" s="70">
        <v>0</v>
      </c>
      <c r="F107" s="70">
        <v>0</v>
      </c>
      <c r="G107" s="70">
        <v>0</v>
      </c>
      <c r="H107" s="70">
        <v>0</v>
      </c>
      <c r="I107" s="70">
        <v>0</v>
      </c>
      <c r="J107" s="67"/>
      <c r="K107" s="67"/>
      <c r="L107" s="67"/>
      <c r="M107" s="67"/>
      <c r="N107" s="69"/>
    </row>
    <row r="108" spans="1:14" x14ac:dyDescent="0.25">
      <c r="A108" s="71"/>
      <c r="B108" s="85"/>
      <c r="C108" s="83" t="s">
        <v>18</v>
      </c>
      <c r="D108" s="70">
        <v>0.13464603699999997</v>
      </c>
      <c r="E108" s="70">
        <v>0.19387851599999997</v>
      </c>
      <c r="F108" s="70">
        <v>0.24272720399999995</v>
      </c>
      <c r="G108" s="70">
        <v>0.58270634999999993</v>
      </c>
      <c r="H108" s="70">
        <v>1.0217926830000001</v>
      </c>
      <c r="I108" s="70">
        <v>2.2629129090000002</v>
      </c>
      <c r="J108" s="67"/>
      <c r="K108" s="67"/>
      <c r="L108" s="67"/>
      <c r="M108" s="67"/>
      <c r="N108" s="69"/>
    </row>
    <row r="109" spans="1:14" x14ac:dyDescent="0.25">
      <c r="A109" s="71"/>
      <c r="B109" s="71"/>
      <c r="C109" s="82" t="s">
        <v>19</v>
      </c>
      <c r="D109" s="70">
        <v>0.12802000000000002</v>
      </c>
      <c r="E109" s="70">
        <v>0.12802000000000002</v>
      </c>
      <c r="F109" s="70">
        <v>0.12802000000000002</v>
      </c>
      <c r="G109" s="70">
        <v>0.142579909</v>
      </c>
      <c r="H109" s="70">
        <v>0.17602000000000001</v>
      </c>
      <c r="I109" s="70">
        <v>0.23202</v>
      </c>
      <c r="J109" s="67"/>
      <c r="K109" s="67"/>
      <c r="L109" s="67"/>
      <c r="M109" s="67"/>
      <c r="N109" s="69"/>
    </row>
    <row r="110" spans="1:14" x14ac:dyDescent="0.25">
      <c r="A110" s="71"/>
      <c r="B110" s="71"/>
      <c r="C110" s="83" t="s">
        <v>20</v>
      </c>
      <c r="D110" s="70">
        <v>2.0009999999999997E-3</v>
      </c>
      <c r="E110" s="70">
        <v>6.2629999999999995E-3</v>
      </c>
      <c r="F110" s="70">
        <v>8.7263000000000007E-2</v>
      </c>
      <c r="G110" s="70">
        <v>8.7263000000000007E-2</v>
      </c>
      <c r="H110" s="70">
        <v>8.7263000000000007E-2</v>
      </c>
      <c r="I110" s="70">
        <v>8.7263000000000007E-2</v>
      </c>
      <c r="J110" s="67"/>
      <c r="K110" s="67"/>
      <c r="L110" s="67"/>
      <c r="M110" s="67"/>
      <c r="N110" s="69"/>
    </row>
    <row r="111" spans="1:14" ht="15.75" thickBot="1" x14ac:dyDescent="0.3">
      <c r="A111" s="71"/>
      <c r="B111" s="86"/>
      <c r="C111" s="76" t="s">
        <v>21</v>
      </c>
      <c r="D111" s="22">
        <v>70.145004036999993</v>
      </c>
      <c r="E111" s="22">
        <v>52.385102902999996</v>
      </c>
      <c r="F111" s="22">
        <v>48.646236889350938</v>
      </c>
      <c r="G111" s="22">
        <v>49.872542269350944</v>
      </c>
      <c r="H111" s="22">
        <v>49.25413554920884</v>
      </c>
      <c r="I111" s="22">
        <v>48.82504193350421</v>
      </c>
      <c r="J111" s="67"/>
      <c r="K111" s="67"/>
      <c r="L111" s="67"/>
      <c r="M111" s="30"/>
      <c r="N111" s="30"/>
    </row>
    <row r="112" spans="1:14" ht="15" customHeight="1" x14ac:dyDescent="0.25">
      <c r="A112" s="71"/>
      <c r="B112" s="30" t="s">
        <v>38</v>
      </c>
      <c r="C112" s="82" t="s">
        <v>9</v>
      </c>
      <c r="D112" s="21">
        <v>0.99696000000000007</v>
      </c>
      <c r="E112" s="21">
        <v>0.99696000000000007</v>
      </c>
      <c r="F112" s="21">
        <v>0.99696000000000007</v>
      </c>
      <c r="G112" s="21">
        <v>0.99696000000000007</v>
      </c>
      <c r="H112" s="21">
        <v>0.99696000000000007</v>
      </c>
      <c r="I112" s="21">
        <v>1.0298689200000002</v>
      </c>
    </row>
    <row r="113" spans="1:9" ht="15" customHeight="1" x14ac:dyDescent="0.25">
      <c r="A113" s="71"/>
      <c r="B113" s="85"/>
      <c r="C113" s="82" t="s">
        <v>85</v>
      </c>
      <c r="D113" s="70">
        <v>0</v>
      </c>
      <c r="E113" s="70">
        <v>0</v>
      </c>
      <c r="F113" s="70">
        <v>0</v>
      </c>
      <c r="G113" s="70">
        <v>0</v>
      </c>
      <c r="H113" s="70">
        <v>0</v>
      </c>
      <c r="I113" s="70">
        <v>0</v>
      </c>
    </row>
    <row r="114" spans="1:9" x14ac:dyDescent="0.25">
      <c r="A114" s="71"/>
      <c r="B114" s="71"/>
      <c r="C114" s="82" t="s">
        <v>10</v>
      </c>
      <c r="D114" s="70">
        <v>3.7551790000000005</v>
      </c>
      <c r="E114" s="70">
        <v>3.6191790000000004</v>
      </c>
      <c r="F114" s="70">
        <v>3.6191790000000004</v>
      </c>
      <c r="G114" s="70">
        <v>3.6191790000000004</v>
      </c>
      <c r="H114" s="70">
        <v>3.6191790000000004</v>
      </c>
      <c r="I114" s="70">
        <v>3.6191790000000004</v>
      </c>
    </row>
    <row r="115" spans="1:9" x14ac:dyDescent="0.25">
      <c r="A115" s="71"/>
      <c r="B115" s="71"/>
      <c r="C115" s="83" t="s">
        <v>79</v>
      </c>
      <c r="D115" s="70">
        <v>8.640581000000001</v>
      </c>
      <c r="E115" s="70">
        <v>6.598929</v>
      </c>
      <c r="F115" s="70">
        <v>5.7106889999999995</v>
      </c>
      <c r="G115" s="70">
        <v>5.3518585979489277</v>
      </c>
      <c r="H115" s="70">
        <v>4.3830495069489279</v>
      </c>
      <c r="I115" s="70">
        <v>1.7129739500000001</v>
      </c>
    </row>
    <row r="116" spans="1:9" x14ac:dyDescent="0.25">
      <c r="A116" s="71"/>
      <c r="B116" s="71"/>
      <c r="C116" s="83" t="s">
        <v>80</v>
      </c>
      <c r="D116" s="70">
        <v>0</v>
      </c>
      <c r="E116" s="70">
        <v>0</v>
      </c>
      <c r="F116" s="70">
        <v>0</v>
      </c>
      <c r="G116" s="70">
        <v>0</v>
      </c>
      <c r="H116" s="70">
        <v>0</v>
      </c>
      <c r="I116" s="70">
        <v>0</v>
      </c>
    </row>
    <row r="117" spans="1:9" x14ac:dyDescent="0.25">
      <c r="A117" s="71"/>
      <c r="B117" s="71"/>
      <c r="C117" s="82" t="s">
        <v>12</v>
      </c>
      <c r="D117" s="70">
        <v>0.30943999999999999</v>
      </c>
      <c r="E117" s="70">
        <v>0.30943999999999999</v>
      </c>
      <c r="F117" s="70">
        <v>0.30943999999999999</v>
      </c>
      <c r="G117" s="70">
        <v>0.30943999999999999</v>
      </c>
      <c r="H117" s="70">
        <v>0.30943999999999999</v>
      </c>
      <c r="I117" s="70">
        <v>0.30943999999999999</v>
      </c>
    </row>
    <row r="118" spans="1:9" x14ac:dyDescent="0.25">
      <c r="A118" s="71"/>
      <c r="B118" s="71"/>
      <c r="C118" s="82" t="s">
        <v>13</v>
      </c>
      <c r="D118" s="70">
        <v>1.0429999999999999</v>
      </c>
      <c r="E118" s="70">
        <v>1.0429999999999999</v>
      </c>
      <c r="F118" s="70">
        <v>1.0429999999999999</v>
      </c>
      <c r="G118" s="70">
        <v>1.0429999999999999</v>
      </c>
      <c r="H118" s="70">
        <v>1.0429999999999999</v>
      </c>
      <c r="I118" s="70">
        <v>1.0429999999999999</v>
      </c>
    </row>
    <row r="119" spans="1:9" x14ac:dyDescent="0.25">
      <c r="A119" s="71"/>
      <c r="B119" s="71"/>
      <c r="C119" s="82" t="s">
        <v>14</v>
      </c>
      <c r="D119" s="70">
        <v>3.5999999999999999E-3</v>
      </c>
      <c r="E119" s="70">
        <v>3.5999999999999999E-3</v>
      </c>
      <c r="F119" s="70">
        <v>3.5999999999999999E-3</v>
      </c>
      <c r="G119" s="70">
        <v>3.5999999999999999E-3</v>
      </c>
      <c r="H119" s="70">
        <v>3.5999999999999999E-3</v>
      </c>
      <c r="I119" s="70">
        <v>3.5999999999999999E-3</v>
      </c>
    </row>
    <row r="120" spans="1:9" x14ac:dyDescent="0.25">
      <c r="A120" s="71"/>
      <c r="B120" s="71"/>
      <c r="C120" s="82" t="s">
        <v>15</v>
      </c>
      <c r="D120" s="70">
        <v>0.6028039999999999</v>
      </c>
      <c r="E120" s="70">
        <v>0.9203039999999999</v>
      </c>
      <c r="F120" s="70">
        <v>1.020804</v>
      </c>
      <c r="G120" s="70">
        <v>1.0208039999999998</v>
      </c>
      <c r="H120" s="70">
        <v>1.020804</v>
      </c>
      <c r="I120" s="70">
        <v>1.0208039999999998</v>
      </c>
    </row>
    <row r="121" spans="1:9" x14ac:dyDescent="0.25">
      <c r="A121" s="71"/>
      <c r="B121" s="71"/>
      <c r="C121" s="82" t="s">
        <v>16</v>
      </c>
      <c r="D121" s="70">
        <v>1.4999999999999999E-2</v>
      </c>
      <c r="E121" s="70">
        <v>1.8200000000000001E-2</v>
      </c>
      <c r="F121" s="70">
        <v>1.8200000000000001E-2</v>
      </c>
      <c r="G121" s="70">
        <v>1.8200000000000001E-2</v>
      </c>
      <c r="H121" s="70">
        <v>1.8200000000000001E-2</v>
      </c>
      <c r="I121" s="70">
        <v>1.8200000000000001E-2</v>
      </c>
    </row>
    <row r="122" spans="1:9" x14ac:dyDescent="0.25">
      <c r="A122" s="71"/>
      <c r="B122" s="85"/>
      <c r="C122" s="83" t="s">
        <v>17</v>
      </c>
      <c r="D122" s="70">
        <v>0</v>
      </c>
      <c r="E122" s="70">
        <v>0</v>
      </c>
      <c r="F122" s="70">
        <v>0</v>
      </c>
      <c r="G122" s="70">
        <v>0</v>
      </c>
      <c r="H122" s="70">
        <v>0</v>
      </c>
      <c r="I122" s="70">
        <v>0</v>
      </c>
    </row>
    <row r="123" spans="1:9" x14ac:dyDescent="0.25">
      <c r="A123" s="71"/>
      <c r="B123" s="85"/>
      <c r="C123" s="83" t="s">
        <v>18</v>
      </c>
      <c r="D123" s="70">
        <v>5.8973726999999997E-2</v>
      </c>
      <c r="E123" s="70">
        <v>8.5563363000000003E-2</v>
      </c>
      <c r="F123" s="70">
        <v>0.15398186999999999</v>
      </c>
      <c r="G123" s="70">
        <v>0.24439518900000001</v>
      </c>
      <c r="H123" s="70">
        <v>0.35305720499999993</v>
      </c>
      <c r="I123" s="70">
        <v>0.61961017500000004</v>
      </c>
    </row>
    <row r="124" spans="1:9" x14ac:dyDescent="0.25">
      <c r="A124" s="71"/>
      <c r="B124" s="71"/>
      <c r="C124" s="82" t="s">
        <v>19</v>
      </c>
      <c r="D124" s="70">
        <v>1.3273E-2</v>
      </c>
      <c r="E124" s="70">
        <v>1.3273E-2</v>
      </c>
      <c r="F124" s="70">
        <v>1.3273E-2</v>
      </c>
      <c r="G124" s="70">
        <v>1.3273E-2</v>
      </c>
      <c r="H124" s="70">
        <v>0.100773</v>
      </c>
      <c r="I124" s="70">
        <v>0.100773</v>
      </c>
    </row>
    <row r="125" spans="1:9" x14ac:dyDescent="0.25">
      <c r="A125" s="71"/>
      <c r="B125" s="71"/>
      <c r="C125" s="83" t="s">
        <v>20</v>
      </c>
      <c r="D125" s="70">
        <v>0</v>
      </c>
      <c r="E125" s="70">
        <v>0</v>
      </c>
      <c r="F125" s="70">
        <v>0</v>
      </c>
      <c r="G125" s="70">
        <v>0</v>
      </c>
      <c r="H125" s="70">
        <v>0</v>
      </c>
      <c r="I125" s="70">
        <v>0</v>
      </c>
    </row>
    <row r="126" spans="1:9" ht="15.75" thickBot="1" x14ac:dyDescent="0.3">
      <c r="A126" s="71"/>
      <c r="B126" s="86"/>
      <c r="C126" s="76" t="s">
        <v>21</v>
      </c>
      <c r="D126" s="22">
        <v>15.438810727</v>
      </c>
      <c r="E126" s="22">
        <v>13.608448363000001</v>
      </c>
      <c r="F126" s="22">
        <v>12.88912687</v>
      </c>
      <c r="G126" s="22">
        <v>12.620709786948929</v>
      </c>
      <c r="H126" s="22">
        <v>11.848062711948931</v>
      </c>
      <c r="I126" s="22">
        <v>9.477449045000002</v>
      </c>
    </row>
    <row r="127" spans="1:9" x14ac:dyDescent="0.25">
      <c r="A127" s="71"/>
      <c r="B127" s="30" t="s">
        <v>39</v>
      </c>
      <c r="C127" s="82" t="s">
        <v>9</v>
      </c>
      <c r="D127" s="21">
        <v>23.374503000000001</v>
      </c>
      <c r="E127" s="21">
        <v>23.964503000000001</v>
      </c>
      <c r="F127" s="21">
        <v>23.964503000000001</v>
      </c>
      <c r="G127" s="21">
        <v>23.964503000000001</v>
      </c>
      <c r="H127" s="21">
        <v>23.964503000000001</v>
      </c>
      <c r="I127" s="21">
        <v>23.964503000000001</v>
      </c>
    </row>
    <row r="128" spans="1:9" x14ac:dyDescent="0.25">
      <c r="A128" s="71"/>
      <c r="B128" s="85"/>
      <c r="C128" s="82" t="s">
        <v>85</v>
      </c>
      <c r="D128" s="70">
        <v>0</v>
      </c>
      <c r="E128" s="70">
        <v>0</v>
      </c>
      <c r="F128" s="70">
        <v>0</v>
      </c>
      <c r="G128" s="70">
        <v>0</v>
      </c>
      <c r="H128" s="70">
        <v>0</v>
      </c>
      <c r="I128" s="70">
        <v>0</v>
      </c>
    </row>
    <row r="129" spans="1:9" x14ac:dyDescent="0.25">
      <c r="A129" s="71"/>
      <c r="B129" s="71"/>
      <c r="C129" s="82" t="s">
        <v>10</v>
      </c>
      <c r="D129" s="70">
        <v>21.533242999999999</v>
      </c>
      <c r="E129" s="70">
        <v>21.491242999999997</v>
      </c>
      <c r="F129" s="70">
        <v>21.491242999999997</v>
      </c>
      <c r="G129" s="70">
        <v>21.491242999999997</v>
      </c>
      <c r="H129" s="70">
        <v>21.491242999999997</v>
      </c>
      <c r="I129" s="70">
        <v>21.491242999999997</v>
      </c>
    </row>
    <row r="130" spans="1:9" x14ac:dyDescent="0.25">
      <c r="A130" s="71"/>
      <c r="B130" s="71"/>
      <c r="C130" s="83" t="s">
        <v>79</v>
      </c>
      <c r="D130" s="70">
        <v>41.966975585</v>
      </c>
      <c r="E130" s="70">
        <v>38.079483068999998</v>
      </c>
      <c r="F130" s="70">
        <v>25.476622854999999</v>
      </c>
      <c r="G130" s="70">
        <v>25.456258247000001</v>
      </c>
      <c r="H130" s="70">
        <v>25.456258247000001</v>
      </c>
      <c r="I130" s="70">
        <v>24.588771995999998</v>
      </c>
    </row>
    <row r="131" spans="1:9" x14ac:dyDescent="0.25">
      <c r="A131" s="71"/>
      <c r="B131" s="71"/>
      <c r="C131" s="83" t="s">
        <v>80</v>
      </c>
      <c r="D131" s="70">
        <v>0</v>
      </c>
      <c r="E131" s="70">
        <v>0</v>
      </c>
      <c r="F131" s="70">
        <v>0</v>
      </c>
      <c r="G131" s="70">
        <v>0</v>
      </c>
      <c r="H131" s="70">
        <v>0</v>
      </c>
      <c r="I131" s="70">
        <v>0</v>
      </c>
    </row>
    <row r="132" spans="1:9" x14ac:dyDescent="0.25">
      <c r="A132" s="71"/>
      <c r="B132" s="71"/>
      <c r="C132" s="82" t="s">
        <v>12</v>
      </c>
      <c r="D132" s="70">
        <v>0.88578999999999997</v>
      </c>
      <c r="E132" s="70">
        <v>9.1999999999999998E-2</v>
      </c>
      <c r="F132" s="70">
        <v>9.1999999999999998E-2</v>
      </c>
      <c r="G132" s="70">
        <v>9.1999999999999998E-2</v>
      </c>
      <c r="H132" s="70">
        <v>9.1999999999999998E-2</v>
      </c>
      <c r="I132" s="70">
        <v>9.1999999999999998E-2</v>
      </c>
    </row>
    <row r="133" spans="1:9" x14ac:dyDescent="0.25">
      <c r="A133" s="71"/>
      <c r="B133" s="71"/>
      <c r="C133" s="82" t="s">
        <v>13</v>
      </c>
      <c r="D133" s="70">
        <v>17.259410047618999</v>
      </c>
      <c r="E133" s="70">
        <v>17.351091</v>
      </c>
      <c r="F133" s="70">
        <v>17.494940999999997</v>
      </c>
      <c r="G133" s="70">
        <v>21.928940999999998</v>
      </c>
      <c r="H133" s="70">
        <v>21.928940999999998</v>
      </c>
      <c r="I133" s="70">
        <v>21.928940999999998</v>
      </c>
    </row>
    <row r="134" spans="1:9" x14ac:dyDescent="0.25">
      <c r="A134" s="71"/>
      <c r="B134" s="71"/>
      <c r="C134" s="82" t="s">
        <v>14</v>
      </c>
      <c r="D134" s="70">
        <v>10.847075</v>
      </c>
      <c r="E134" s="70">
        <v>10.847075</v>
      </c>
      <c r="F134" s="70">
        <v>10.847075</v>
      </c>
      <c r="G134" s="70">
        <v>10.847075</v>
      </c>
      <c r="H134" s="70">
        <v>10.847075</v>
      </c>
      <c r="I134" s="70">
        <v>10.847075</v>
      </c>
    </row>
    <row r="135" spans="1:9" x14ac:dyDescent="0.25">
      <c r="A135" s="71"/>
      <c r="B135" s="71"/>
      <c r="C135" s="82" t="s">
        <v>15</v>
      </c>
      <c r="D135" s="70">
        <v>3.6000000000091514E-5</v>
      </c>
      <c r="E135" s="70">
        <v>0.10003600000000001</v>
      </c>
      <c r="F135" s="70">
        <v>0.30003599999999997</v>
      </c>
      <c r="G135" s="70">
        <v>0.35603600000000002</v>
      </c>
      <c r="H135" s="70">
        <v>0.55903600000000031</v>
      </c>
      <c r="I135" s="70">
        <v>0.55903599999999987</v>
      </c>
    </row>
    <row r="136" spans="1:9" x14ac:dyDescent="0.25">
      <c r="A136" s="71"/>
      <c r="B136" s="71"/>
      <c r="C136" s="82" t="s">
        <v>16</v>
      </c>
      <c r="D136" s="70">
        <v>0.33412799999999993</v>
      </c>
      <c r="E136" s="70">
        <v>0.38592799999999999</v>
      </c>
      <c r="F136" s="70">
        <v>0.38592799999999999</v>
      </c>
      <c r="G136" s="70">
        <v>0.38592799999999999</v>
      </c>
      <c r="H136" s="70">
        <v>0.89123055100000004</v>
      </c>
      <c r="I136" s="70">
        <v>0.89123055100000004</v>
      </c>
    </row>
    <row r="137" spans="1:9" x14ac:dyDescent="0.25">
      <c r="A137" s="71"/>
      <c r="B137" s="85"/>
      <c r="C137" s="83" t="s">
        <v>17</v>
      </c>
      <c r="D137" s="70">
        <v>0</v>
      </c>
      <c r="E137" s="70">
        <v>0</v>
      </c>
      <c r="F137" s="70">
        <v>0</v>
      </c>
      <c r="G137" s="70">
        <v>0</v>
      </c>
      <c r="H137" s="70">
        <v>0</v>
      </c>
      <c r="I137" s="70">
        <v>0</v>
      </c>
    </row>
    <row r="138" spans="1:9" x14ac:dyDescent="0.25">
      <c r="A138" s="71"/>
      <c r="B138" s="85"/>
      <c r="C138" s="83" t="s">
        <v>18</v>
      </c>
      <c r="D138" s="70">
        <v>0.29511801599999993</v>
      </c>
      <c r="E138" s="70">
        <v>0.48274561799999993</v>
      </c>
      <c r="F138" s="70">
        <v>0.67230076499999991</v>
      </c>
      <c r="G138" s="70">
        <v>1.3941898619999999</v>
      </c>
      <c r="H138" s="70">
        <v>2.324778588</v>
      </c>
      <c r="I138" s="70">
        <v>4.9478405460000001</v>
      </c>
    </row>
    <row r="139" spans="1:9" x14ac:dyDescent="0.25">
      <c r="A139" s="71"/>
      <c r="B139" s="71"/>
      <c r="C139" s="82" t="s">
        <v>19</v>
      </c>
      <c r="D139" s="70">
        <v>0.14344499999999999</v>
      </c>
      <c r="E139" s="70">
        <v>0.24724499999999999</v>
      </c>
      <c r="F139" s="70">
        <v>0.27444499999999999</v>
      </c>
      <c r="G139" s="70">
        <v>0.27444499999999999</v>
      </c>
      <c r="H139" s="70">
        <v>0.32724487999999996</v>
      </c>
      <c r="I139" s="70">
        <v>0.45944499999999999</v>
      </c>
    </row>
    <row r="140" spans="1:9" x14ac:dyDescent="0.25">
      <c r="A140" s="71"/>
      <c r="B140" s="71"/>
      <c r="C140" s="83" t="s">
        <v>20</v>
      </c>
      <c r="D140" s="70">
        <v>0.128108</v>
      </c>
      <c r="E140" s="70">
        <v>0.15410799999999997</v>
      </c>
      <c r="F140" s="70">
        <v>0.15410799999999997</v>
      </c>
      <c r="G140" s="70">
        <v>0.15410799999999997</v>
      </c>
      <c r="H140" s="70">
        <v>0.15410799999999997</v>
      </c>
      <c r="I140" s="70">
        <v>0.15410799999999997</v>
      </c>
    </row>
    <row r="141" spans="1:9" ht="15.75" thickBot="1" x14ac:dyDescent="0.3">
      <c r="A141" s="71"/>
      <c r="B141" s="86"/>
      <c r="C141" s="76" t="s">
        <v>21</v>
      </c>
      <c r="D141" s="22">
        <v>116.76783164861901</v>
      </c>
      <c r="E141" s="22">
        <v>113.195457687</v>
      </c>
      <c r="F141" s="22">
        <v>101.15320262</v>
      </c>
      <c r="G141" s="22">
        <v>106.344727109</v>
      </c>
      <c r="H141" s="22">
        <v>108.036418266</v>
      </c>
      <c r="I141" s="22">
        <v>109.924194093</v>
      </c>
    </row>
    <row r="142" spans="1:9" x14ac:dyDescent="0.25">
      <c r="A142" s="71"/>
      <c r="B142" s="30" t="s">
        <v>106</v>
      </c>
      <c r="C142" s="82" t="s">
        <v>9</v>
      </c>
      <c r="D142" s="160">
        <v>41.395500999999996</v>
      </c>
      <c r="E142" s="160">
        <v>39.604303685000005</v>
      </c>
      <c r="F142" s="160">
        <v>40.582662640000002</v>
      </c>
      <c r="G142" s="160">
        <v>40.582662640000002</v>
      </c>
      <c r="H142" s="160">
        <v>40.520179232000004</v>
      </c>
      <c r="I142" s="160">
        <v>40.520179232000004</v>
      </c>
    </row>
    <row r="143" spans="1:9" x14ac:dyDescent="0.25">
      <c r="A143" s="71"/>
      <c r="B143" s="85"/>
      <c r="C143" s="82" t="s">
        <v>85</v>
      </c>
      <c r="D143" s="160">
        <v>0</v>
      </c>
      <c r="E143" s="160">
        <v>0</v>
      </c>
      <c r="F143" s="160">
        <v>0</v>
      </c>
      <c r="G143" s="160">
        <v>0</v>
      </c>
      <c r="H143" s="160">
        <v>0</v>
      </c>
      <c r="I143" s="160">
        <v>0</v>
      </c>
    </row>
    <row r="144" spans="1:9" x14ac:dyDescent="0.25">
      <c r="A144" s="71"/>
      <c r="B144" s="71"/>
      <c r="C144" s="82" t="s">
        <v>10</v>
      </c>
      <c r="D144" s="160">
        <v>20.391980924999999</v>
      </c>
      <c r="E144" s="160">
        <v>18.643528924999998</v>
      </c>
      <c r="F144" s="160">
        <v>18.609928924999998</v>
      </c>
      <c r="G144" s="160">
        <v>18.609928924999998</v>
      </c>
      <c r="H144" s="160">
        <v>18.609928924999998</v>
      </c>
      <c r="I144" s="160">
        <v>18.440377314000003</v>
      </c>
    </row>
    <row r="145" spans="1:9" x14ac:dyDescent="0.25">
      <c r="A145" s="71"/>
      <c r="B145" s="71"/>
      <c r="C145" s="83" t="s">
        <v>79</v>
      </c>
      <c r="D145" s="160">
        <v>23.775478499999995</v>
      </c>
      <c r="E145" s="160">
        <v>23.066936175000002</v>
      </c>
      <c r="F145" s="160">
        <v>20.411203759999999</v>
      </c>
      <c r="G145" s="160">
        <v>19.828679676276384</v>
      </c>
      <c r="H145" s="160">
        <v>15.951511479054211</v>
      </c>
      <c r="I145" s="160">
        <v>15.951511479054211</v>
      </c>
    </row>
    <row r="146" spans="1:9" x14ac:dyDescent="0.25">
      <c r="A146" s="71"/>
      <c r="B146" s="71"/>
      <c r="C146" s="83" t="s">
        <v>80</v>
      </c>
      <c r="D146" s="160">
        <v>0</v>
      </c>
      <c r="E146" s="160">
        <v>0</v>
      </c>
      <c r="F146" s="160">
        <v>0</v>
      </c>
      <c r="G146" s="160">
        <v>0</v>
      </c>
      <c r="H146" s="160">
        <v>2.7697451019999999</v>
      </c>
      <c r="I146" s="160">
        <v>2.7697451019999999</v>
      </c>
    </row>
    <row r="147" spans="1:9" x14ac:dyDescent="0.25">
      <c r="A147" s="71"/>
      <c r="B147" s="71"/>
      <c r="C147" s="82" t="s">
        <v>12</v>
      </c>
      <c r="D147" s="160">
        <v>18.979505500000002</v>
      </c>
      <c r="E147" s="160">
        <v>1.4287065890000001</v>
      </c>
      <c r="F147" s="160">
        <v>1.193854304</v>
      </c>
      <c r="G147" s="160">
        <v>0.97878234400000019</v>
      </c>
      <c r="H147" s="160">
        <v>0.97878234400000019</v>
      </c>
      <c r="I147" s="160">
        <v>0.97878234400000019</v>
      </c>
    </row>
    <row r="148" spans="1:9" x14ac:dyDescent="0.25">
      <c r="A148" s="71"/>
      <c r="B148" s="71"/>
      <c r="C148" s="82" t="s">
        <v>13</v>
      </c>
      <c r="D148" s="160">
        <v>8.4249939999999999</v>
      </c>
      <c r="E148" s="160">
        <v>6.1749939999999999</v>
      </c>
      <c r="F148" s="160">
        <v>6.232494</v>
      </c>
      <c r="G148" s="160">
        <v>6.232494</v>
      </c>
      <c r="H148" s="160">
        <v>6.232494</v>
      </c>
      <c r="I148" s="160">
        <v>6.232494</v>
      </c>
    </row>
    <row r="149" spans="1:9" x14ac:dyDescent="0.25">
      <c r="A149" s="71"/>
      <c r="B149" s="71"/>
      <c r="C149" s="82" t="s">
        <v>14</v>
      </c>
      <c r="D149" s="160">
        <v>19.526842000000002</v>
      </c>
      <c r="E149" s="160">
        <v>19.531592</v>
      </c>
      <c r="F149" s="160">
        <v>19.531592</v>
      </c>
      <c r="G149" s="160">
        <v>19.535592000000001</v>
      </c>
      <c r="H149" s="160">
        <v>19.535592000000001</v>
      </c>
      <c r="I149" s="160">
        <v>19.535592000000001</v>
      </c>
    </row>
    <row r="150" spans="1:9" x14ac:dyDescent="0.25">
      <c r="A150" s="71"/>
      <c r="B150" s="71"/>
      <c r="C150" s="82" t="s">
        <v>15</v>
      </c>
      <c r="D150" s="160">
        <v>9.8801899999999989</v>
      </c>
      <c r="E150" s="160">
        <v>10.057067117999999</v>
      </c>
      <c r="F150" s="160">
        <v>10.639972119000001</v>
      </c>
      <c r="G150" s="160">
        <v>10.639972118999999</v>
      </c>
      <c r="H150" s="160">
        <v>12.345607257999999</v>
      </c>
      <c r="I150" s="160">
        <v>12.345607258000001</v>
      </c>
    </row>
    <row r="151" spans="1:9" x14ac:dyDescent="0.25">
      <c r="A151" s="71"/>
      <c r="B151" s="71"/>
      <c r="C151" s="82" t="s">
        <v>16</v>
      </c>
      <c r="D151" s="160">
        <v>0.788941</v>
      </c>
      <c r="E151" s="160">
        <v>0.788941</v>
      </c>
      <c r="F151" s="160">
        <v>0.788941</v>
      </c>
      <c r="G151" s="160">
        <v>0.788941</v>
      </c>
      <c r="H151" s="160">
        <v>0.788941</v>
      </c>
      <c r="I151" s="160">
        <v>0.788941</v>
      </c>
    </row>
    <row r="152" spans="1:9" x14ac:dyDescent="0.25">
      <c r="A152" s="71"/>
      <c r="B152" s="85"/>
      <c r="C152" s="83" t="s">
        <v>17</v>
      </c>
      <c r="D152" s="160">
        <v>0</v>
      </c>
      <c r="E152" s="160">
        <v>0</v>
      </c>
      <c r="F152" s="160">
        <v>0</v>
      </c>
      <c r="G152" s="160">
        <v>0</v>
      </c>
      <c r="H152" s="160">
        <v>0</v>
      </c>
      <c r="I152" s="160">
        <v>0</v>
      </c>
    </row>
    <row r="153" spans="1:9" x14ac:dyDescent="0.25">
      <c r="A153" s="71"/>
      <c r="B153" s="85"/>
      <c r="C153" s="83" t="s">
        <v>18</v>
      </c>
      <c r="D153" s="160">
        <v>1.1230961419999999</v>
      </c>
      <c r="E153" s="160">
        <v>1.5094649700000002</v>
      </c>
      <c r="F153" s="160">
        <v>1.6626829470000004</v>
      </c>
      <c r="G153" s="160">
        <v>2.6480795700000002</v>
      </c>
      <c r="H153" s="160">
        <v>3.7089742110000001</v>
      </c>
      <c r="I153" s="160">
        <v>6.245067669</v>
      </c>
    </row>
    <row r="154" spans="1:9" x14ac:dyDescent="0.25">
      <c r="A154" s="71"/>
      <c r="B154" s="71"/>
      <c r="C154" s="82" t="s">
        <v>19</v>
      </c>
      <c r="D154" s="160">
        <v>2.4784329999999999</v>
      </c>
      <c r="E154" s="160">
        <v>2.5434329999999998</v>
      </c>
      <c r="F154" s="160">
        <v>3.1345015799999998</v>
      </c>
      <c r="G154" s="160">
        <v>3.6555132050000001</v>
      </c>
      <c r="H154" s="160">
        <v>4.1195132050000005</v>
      </c>
      <c r="I154" s="160">
        <v>5.3385132050000008</v>
      </c>
    </row>
    <row r="155" spans="1:9" x14ac:dyDescent="0.25">
      <c r="A155" s="71"/>
      <c r="B155" s="71"/>
      <c r="C155" s="83" t="s">
        <v>20</v>
      </c>
      <c r="D155" s="160">
        <v>0.11667000000000001</v>
      </c>
      <c r="E155" s="160">
        <v>0.11667000000000001</v>
      </c>
      <c r="F155" s="160">
        <v>0.11667000000000001</v>
      </c>
      <c r="G155" s="160">
        <v>0.11667000000000001</v>
      </c>
      <c r="H155" s="160">
        <v>0.11667000000000001</v>
      </c>
      <c r="I155" s="160">
        <v>0.11667000000000001</v>
      </c>
    </row>
    <row r="156" spans="1:9" ht="15.75" thickBot="1" x14ac:dyDescent="0.3">
      <c r="A156" s="71"/>
      <c r="B156" s="86"/>
      <c r="C156" s="76" t="s">
        <v>21</v>
      </c>
      <c r="D156" s="22">
        <v>146.881632067</v>
      </c>
      <c r="E156" s="22">
        <v>123.46563746199999</v>
      </c>
      <c r="F156" s="22">
        <v>122.90450327500001</v>
      </c>
      <c r="G156" s="22">
        <v>123.61731547927639</v>
      </c>
      <c r="H156" s="22">
        <v>125.67793875605422</v>
      </c>
      <c r="I156" s="22">
        <v>129.26348060305421</v>
      </c>
    </row>
    <row r="157" spans="1:9" x14ac:dyDescent="0.25">
      <c r="A157" s="71"/>
      <c r="B157" s="30" t="s">
        <v>105</v>
      </c>
      <c r="C157" s="82" t="s">
        <v>9</v>
      </c>
      <c r="D157" s="160">
        <v>37.917915000000001</v>
      </c>
      <c r="E157" s="160">
        <v>39.266140514999996</v>
      </c>
      <c r="F157" s="160">
        <v>40.034140514999997</v>
      </c>
      <c r="G157" s="160">
        <v>40.034140514999997</v>
      </c>
      <c r="H157" s="160">
        <v>40.034140514999997</v>
      </c>
      <c r="I157" s="160">
        <v>40.034140514999997</v>
      </c>
    </row>
    <row r="158" spans="1:9" x14ac:dyDescent="0.25">
      <c r="A158" s="71"/>
      <c r="B158" s="85"/>
      <c r="C158" s="82" t="s">
        <v>85</v>
      </c>
      <c r="D158" s="160">
        <v>0</v>
      </c>
      <c r="E158" s="160">
        <v>0</v>
      </c>
      <c r="F158" s="160">
        <v>0</v>
      </c>
      <c r="G158" s="160">
        <v>0</v>
      </c>
      <c r="H158" s="160">
        <v>0</v>
      </c>
      <c r="I158" s="160">
        <v>0</v>
      </c>
    </row>
    <row r="159" spans="1:9" x14ac:dyDescent="0.25">
      <c r="A159" s="71"/>
      <c r="B159" s="71"/>
      <c r="C159" s="82" t="s">
        <v>10</v>
      </c>
      <c r="D159" s="160">
        <v>9.3658419999999989</v>
      </c>
      <c r="E159" s="160">
        <v>9.3278420000000004</v>
      </c>
      <c r="F159" s="160">
        <v>9.3278420000000004</v>
      </c>
      <c r="G159" s="160">
        <v>9.3278420000000004</v>
      </c>
      <c r="H159" s="160">
        <v>9.3278420000000004</v>
      </c>
      <c r="I159" s="160">
        <v>9.3278420000000004</v>
      </c>
    </row>
    <row r="160" spans="1:9" x14ac:dyDescent="0.25">
      <c r="A160" s="71"/>
      <c r="B160" s="71"/>
      <c r="C160" s="83" t="s">
        <v>79</v>
      </c>
      <c r="D160" s="160">
        <v>34.330834312999997</v>
      </c>
      <c r="E160" s="160">
        <v>34.330834312999997</v>
      </c>
      <c r="F160" s="160">
        <v>29.01324372560725</v>
      </c>
      <c r="G160" s="160">
        <v>29.01324372560725</v>
      </c>
      <c r="H160" s="160">
        <v>24.872072953579291</v>
      </c>
      <c r="I160" s="160">
        <v>24.699089801579291</v>
      </c>
    </row>
    <row r="161" spans="1:9" x14ac:dyDescent="0.25">
      <c r="A161" s="71"/>
      <c r="B161" s="71"/>
      <c r="C161" s="83" t="s">
        <v>80</v>
      </c>
      <c r="D161" s="160">
        <v>0</v>
      </c>
      <c r="E161" s="160">
        <v>0</v>
      </c>
      <c r="F161" s="160">
        <v>0.4</v>
      </c>
      <c r="G161" s="160">
        <v>0.4</v>
      </c>
      <c r="H161" s="160">
        <v>2.8006185129999999</v>
      </c>
      <c r="I161" s="160">
        <v>2.8006185129999999</v>
      </c>
    </row>
    <row r="162" spans="1:9" x14ac:dyDescent="0.25">
      <c r="A162" s="71"/>
      <c r="B162" s="71"/>
      <c r="C162" s="82" t="s">
        <v>12</v>
      </c>
      <c r="D162" s="160">
        <v>23.642980000000001</v>
      </c>
      <c r="E162" s="160">
        <v>10.834681881</v>
      </c>
      <c r="F162" s="160">
        <v>10.834681881</v>
      </c>
      <c r="G162" s="160">
        <v>10.834681881</v>
      </c>
      <c r="H162" s="160">
        <v>10.834681881</v>
      </c>
      <c r="I162" s="160">
        <v>6.3194054400000006</v>
      </c>
    </row>
    <row r="163" spans="1:9" x14ac:dyDescent="0.25">
      <c r="A163" s="71"/>
      <c r="B163" s="71"/>
      <c r="C163" s="82" t="s">
        <v>13</v>
      </c>
      <c r="D163" s="160">
        <v>6.2184901234567906</v>
      </c>
      <c r="E163" s="160">
        <v>4.9743901234567902</v>
      </c>
      <c r="F163" s="160">
        <v>4.9743901234567902</v>
      </c>
      <c r="G163" s="160">
        <v>4.9743901234567902</v>
      </c>
      <c r="H163" s="160">
        <v>4.9743901234567902</v>
      </c>
      <c r="I163" s="160">
        <v>4.9743901234567902</v>
      </c>
    </row>
    <row r="164" spans="1:9" x14ac:dyDescent="0.25">
      <c r="A164" s="71"/>
      <c r="B164" s="71"/>
      <c r="C164" s="82" t="s">
        <v>14</v>
      </c>
      <c r="D164" s="160">
        <v>3.3526349999999998</v>
      </c>
      <c r="E164" s="160">
        <v>3.326635</v>
      </c>
      <c r="F164" s="160">
        <v>3.3206349999999998</v>
      </c>
      <c r="G164" s="160">
        <v>3.3206349999999998</v>
      </c>
      <c r="H164" s="160">
        <v>3.3206349999999998</v>
      </c>
      <c r="I164" s="160">
        <v>3.3206349999999998</v>
      </c>
    </row>
    <row r="165" spans="1:9" x14ac:dyDescent="0.25">
      <c r="A165" s="71"/>
      <c r="B165" s="71"/>
      <c r="C165" s="82" t="s">
        <v>15</v>
      </c>
      <c r="D165" s="160">
        <v>13.252894</v>
      </c>
      <c r="E165" s="160">
        <v>13.403894000000001</v>
      </c>
      <c r="F165" s="160">
        <v>13.403894000000001</v>
      </c>
      <c r="G165" s="160">
        <v>13.403893999999999</v>
      </c>
      <c r="H165" s="160">
        <v>13.404894000000001</v>
      </c>
      <c r="I165" s="160">
        <v>13.404893999999999</v>
      </c>
    </row>
    <row r="166" spans="1:9" x14ac:dyDescent="0.25">
      <c r="A166" s="71"/>
      <c r="B166" s="71"/>
      <c r="C166" s="82" t="s">
        <v>16</v>
      </c>
      <c r="D166" s="160">
        <v>0.14848500000000003</v>
      </c>
      <c r="E166" s="160">
        <v>0.14848500000000003</v>
      </c>
      <c r="F166" s="160">
        <v>0.14848500000000003</v>
      </c>
      <c r="G166" s="160">
        <v>0.14848500000000003</v>
      </c>
      <c r="H166" s="160">
        <v>0.14848500000000003</v>
      </c>
      <c r="I166" s="160">
        <v>0.14848500000000003</v>
      </c>
    </row>
    <row r="167" spans="1:9" x14ac:dyDescent="0.25">
      <c r="A167" s="71"/>
      <c r="B167" s="85"/>
      <c r="C167" s="83" t="s">
        <v>17</v>
      </c>
      <c r="D167" s="160">
        <v>0</v>
      </c>
      <c r="E167" s="160">
        <v>0</v>
      </c>
      <c r="F167" s="160">
        <v>0</v>
      </c>
      <c r="G167" s="160">
        <v>0</v>
      </c>
      <c r="H167" s="160">
        <v>0</v>
      </c>
      <c r="I167" s="160">
        <v>0</v>
      </c>
    </row>
    <row r="168" spans="1:9" x14ac:dyDescent="0.25">
      <c r="A168" s="71"/>
      <c r="B168" s="85"/>
      <c r="C168" s="83" t="s">
        <v>18</v>
      </c>
      <c r="D168" s="160">
        <v>0.34597003799999992</v>
      </c>
      <c r="E168" s="160">
        <v>0.51548223000000004</v>
      </c>
      <c r="F168" s="160">
        <v>0.5743247560000001</v>
      </c>
      <c r="G168" s="160">
        <v>1.271000578</v>
      </c>
      <c r="H168" s="160">
        <v>2.1571505739999997</v>
      </c>
      <c r="I168" s="160">
        <v>4.5262939300000005</v>
      </c>
    </row>
    <row r="169" spans="1:9" x14ac:dyDescent="0.25">
      <c r="A169" s="71"/>
      <c r="B169" s="71"/>
      <c r="C169" s="82" t="s">
        <v>19</v>
      </c>
      <c r="D169" s="160">
        <v>0.111846</v>
      </c>
      <c r="E169" s="160">
        <v>0.111846</v>
      </c>
      <c r="F169" s="160">
        <v>0.111846</v>
      </c>
      <c r="G169" s="160">
        <v>0.111846</v>
      </c>
      <c r="H169" s="160">
        <v>0.111846</v>
      </c>
      <c r="I169" s="160">
        <v>0.33384600000000003</v>
      </c>
    </row>
    <row r="170" spans="1:9" x14ac:dyDescent="0.25">
      <c r="A170" s="71"/>
      <c r="B170" s="71"/>
      <c r="C170" s="83" t="s">
        <v>20</v>
      </c>
      <c r="D170" s="160">
        <v>0.33600800000000003</v>
      </c>
      <c r="E170" s="160">
        <v>0.33600800000000003</v>
      </c>
      <c r="F170" s="160">
        <v>0.33600800000000003</v>
      </c>
      <c r="G170" s="160">
        <v>0.33600800000000003</v>
      </c>
      <c r="H170" s="160">
        <v>0.33600800000000003</v>
      </c>
      <c r="I170" s="160">
        <v>0.33600800000000003</v>
      </c>
    </row>
    <row r="171" spans="1:9" ht="15.75" thickBot="1" x14ac:dyDescent="0.3">
      <c r="A171" s="71"/>
      <c r="B171" s="86"/>
      <c r="C171" s="76" t="s">
        <v>21</v>
      </c>
      <c r="D171" s="161">
        <v>129.02389947445678</v>
      </c>
      <c r="E171" s="161">
        <v>116.57623906245678</v>
      </c>
      <c r="F171" s="161">
        <v>112.47949100106403</v>
      </c>
      <c r="G171" s="161">
        <v>113.17616682306405</v>
      </c>
      <c r="H171" s="161">
        <v>112.32276456003606</v>
      </c>
      <c r="I171" s="161">
        <v>110.22564832303607</v>
      </c>
    </row>
    <row r="172" spans="1:9" x14ac:dyDescent="0.25">
      <c r="A172" s="71"/>
      <c r="B172" s="30" t="s">
        <v>31</v>
      </c>
      <c r="C172" s="82" t="s">
        <v>9</v>
      </c>
      <c r="D172" s="21">
        <v>23.326802999999998</v>
      </c>
      <c r="E172" s="21">
        <v>24.545802999999999</v>
      </c>
      <c r="F172" s="21">
        <v>24.567409522999998</v>
      </c>
      <c r="G172" s="21">
        <v>24.616918992999999</v>
      </c>
      <c r="H172" s="21">
        <v>24.665122209</v>
      </c>
      <c r="I172" s="21">
        <v>24.802322984</v>
      </c>
    </row>
    <row r="173" spans="1:9" x14ac:dyDescent="0.25">
      <c r="A173" s="71"/>
      <c r="B173" s="85"/>
      <c r="C173" s="82" t="s">
        <v>85</v>
      </c>
      <c r="D173" s="70">
        <v>0</v>
      </c>
      <c r="E173" s="70">
        <v>0</v>
      </c>
      <c r="F173" s="70">
        <v>0</v>
      </c>
      <c r="G173" s="70">
        <v>0</v>
      </c>
      <c r="H173" s="70">
        <v>0</v>
      </c>
      <c r="I173" s="70">
        <v>0</v>
      </c>
    </row>
    <row r="174" spans="1:9" x14ac:dyDescent="0.25">
      <c r="A174" s="71"/>
      <c r="B174" s="71"/>
      <c r="C174" s="82" t="s">
        <v>10</v>
      </c>
      <c r="D174" s="70">
        <v>11.030737942</v>
      </c>
      <c r="E174" s="70">
        <v>11.030155493000001</v>
      </c>
      <c r="F174" s="70">
        <v>11.030155493000001</v>
      </c>
      <c r="G174" s="70">
        <v>10.409155493</v>
      </c>
      <c r="H174" s="70">
        <v>10.392748598000001</v>
      </c>
      <c r="I174" s="70">
        <v>10.392748598000001</v>
      </c>
    </row>
    <row r="175" spans="1:9" x14ac:dyDescent="0.25">
      <c r="A175" s="71"/>
      <c r="B175" s="71"/>
      <c r="C175" s="83" t="s">
        <v>79</v>
      </c>
      <c r="D175" s="70">
        <v>9.3931780000000007</v>
      </c>
      <c r="E175" s="70">
        <v>9.1431780000000007</v>
      </c>
      <c r="F175" s="70">
        <v>8.6391501698190947</v>
      </c>
      <c r="G175" s="70">
        <v>7.773150169819095</v>
      </c>
      <c r="H175" s="70">
        <v>7.7698680000000007</v>
      </c>
      <c r="I175" s="70">
        <v>7.7698680000000007</v>
      </c>
    </row>
    <row r="176" spans="1:9" x14ac:dyDescent="0.25">
      <c r="A176" s="71"/>
      <c r="B176" s="71"/>
      <c r="C176" s="83" t="s">
        <v>80</v>
      </c>
      <c r="D176" s="70">
        <v>0</v>
      </c>
      <c r="E176" s="70">
        <v>0</v>
      </c>
      <c r="F176" s="70">
        <v>0</v>
      </c>
      <c r="G176" s="70">
        <v>0</v>
      </c>
      <c r="H176" s="70">
        <v>0</v>
      </c>
      <c r="I176" s="70">
        <v>0</v>
      </c>
    </row>
    <row r="177" spans="1:9" x14ac:dyDescent="0.25">
      <c r="A177" s="71"/>
      <c r="B177" s="71"/>
      <c r="C177" s="82" t="s">
        <v>12</v>
      </c>
      <c r="D177" s="70">
        <v>8.0298300000000005</v>
      </c>
      <c r="E177" s="70">
        <v>1.7134966030000001</v>
      </c>
      <c r="F177" s="70">
        <v>1.7134966030000001</v>
      </c>
      <c r="G177" s="70">
        <v>1.7134966030000001</v>
      </c>
      <c r="H177" s="70">
        <v>1.7134966030000001</v>
      </c>
      <c r="I177" s="70">
        <v>1.7134966030000001</v>
      </c>
    </row>
    <row r="178" spans="1:9" x14ac:dyDescent="0.25">
      <c r="A178" s="71"/>
      <c r="B178" s="71"/>
      <c r="C178" s="82" t="s">
        <v>13</v>
      </c>
      <c r="D178" s="70">
        <v>3.4863499999999998</v>
      </c>
      <c r="E178" s="70">
        <v>3.4863499999999998</v>
      </c>
      <c r="F178" s="70">
        <v>3.4863499999999998</v>
      </c>
      <c r="G178" s="70">
        <v>3.4863499999999998</v>
      </c>
      <c r="H178" s="70">
        <v>3.4863499999999998</v>
      </c>
      <c r="I178" s="70">
        <v>3.4863499999999998</v>
      </c>
    </row>
    <row r="179" spans="1:9" x14ac:dyDescent="0.25">
      <c r="A179" s="71"/>
      <c r="B179" s="71"/>
      <c r="C179" s="82" t="s">
        <v>14</v>
      </c>
      <c r="D179" s="70">
        <v>5.45E-2</v>
      </c>
      <c r="E179" s="70">
        <v>5.45E-2</v>
      </c>
      <c r="F179" s="70">
        <v>5.45E-2</v>
      </c>
      <c r="G179" s="70">
        <v>5.45E-2</v>
      </c>
      <c r="H179" s="70">
        <v>5.45E-2</v>
      </c>
      <c r="I179" s="70">
        <v>5.45E-2</v>
      </c>
    </row>
    <row r="180" spans="1:9" x14ac:dyDescent="0.25">
      <c r="A180" s="71"/>
      <c r="B180" s="71"/>
      <c r="C180" s="82" t="s">
        <v>15</v>
      </c>
      <c r="D180" s="70">
        <v>0</v>
      </c>
      <c r="E180" s="70">
        <v>0</v>
      </c>
      <c r="F180" s="70">
        <v>0</v>
      </c>
      <c r="G180" s="70">
        <v>0</v>
      </c>
      <c r="H180" s="70">
        <v>0</v>
      </c>
      <c r="I180" s="70">
        <v>0</v>
      </c>
    </row>
    <row r="181" spans="1:9" x14ac:dyDescent="0.25">
      <c r="A181" s="71"/>
      <c r="B181" s="71"/>
      <c r="C181" s="82" t="s">
        <v>16</v>
      </c>
      <c r="D181" s="70">
        <v>0.37269000000000002</v>
      </c>
      <c r="E181" s="70">
        <v>0.37269000000000002</v>
      </c>
      <c r="F181" s="70">
        <v>0.37269000000000002</v>
      </c>
      <c r="G181" s="70">
        <v>0.37269000000000002</v>
      </c>
      <c r="H181" s="70">
        <v>0.37269000000000002</v>
      </c>
      <c r="I181" s="70">
        <v>0.37269000000000002</v>
      </c>
    </row>
    <row r="182" spans="1:9" x14ac:dyDescent="0.25">
      <c r="A182" s="71"/>
      <c r="B182" s="85"/>
      <c r="C182" s="83" t="s">
        <v>17</v>
      </c>
      <c r="D182" s="70">
        <v>0</v>
      </c>
      <c r="E182" s="70">
        <v>0</v>
      </c>
      <c r="F182" s="70">
        <v>0</v>
      </c>
      <c r="G182" s="70">
        <v>0</v>
      </c>
      <c r="H182" s="70">
        <v>0</v>
      </c>
      <c r="I182" s="70">
        <v>0</v>
      </c>
    </row>
    <row r="183" spans="1:9" x14ac:dyDescent="0.25">
      <c r="A183" s="71"/>
      <c r="B183" s="85"/>
      <c r="C183" s="83" t="s">
        <v>18</v>
      </c>
      <c r="D183" s="70">
        <v>0.13759760400000004</v>
      </c>
      <c r="E183" s="70">
        <v>0.18304160800000002</v>
      </c>
      <c r="F183" s="70">
        <v>0.20177350900000002</v>
      </c>
      <c r="G183" s="70">
        <v>0.53835142600000019</v>
      </c>
      <c r="H183" s="70">
        <v>0.97223470899999986</v>
      </c>
      <c r="I183" s="70">
        <v>2.1910697969999999</v>
      </c>
    </row>
    <row r="184" spans="1:9" x14ac:dyDescent="0.25">
      <c r="A184" s="71"/>
      <c r="B184" s="71"/>
      <c r="C184" s="82" t="s">
        <v>19</v>
      </c>
      <c r="D184" s="70">
        <v>4.07E-2</v>
      </c>
      <c r="E184" s="70">
        <v>4.07E-2</v>
      </c>
      <c r="F184" s="70">
        <v>4.07E-2</v>
      </c>
      <c r="G184" s="70">
        <v>4.07E-2</v>
      </c>
      <c r="H184" s="70">
        <v>4.07E-2</v>
      </c>
      <c r="I184" s="70">
        <v>4.07E-2</v>
      </c>
    </row>
    <row r="185" spans="1:9" x14ac:dyDescent="0.25">
      <c r="A185" s="71"/>
      <c r="B185" s="71"/>
      <c r="C185" s="83" t="s">
        <v>20</v>
      </c>
      <c r="D185" s="70">
        <v>0.38783799999999996</v>
      </c>
      <c r="E185" s="70">
        <v>0.38783799999999996</v>
      </c>
      <c r="F185" s="70">
        <v>0.48283799999999999</v>
      </c>
      <c r="G185" s="70">
        <v>0.48283799999999999</v>
      </c>
      <c r="H185" s="70">
        <v>0.48283799999999999</v>
      </c>
      <c r="I185" s="70">
        <v>0.48283799999999999</v>
      </c>
    </row>
    <row r="186" spans="1:9" ht="15.75" thickBot="1" x14ac:dyDescent="0.3">
      <c r="A186" s="71"/>
      <c r="B186" s="86"/>
      <c r="C186" s="76" t="s">
        <v>21</v>
      </c>
      <c r="D186" s="22">
        <v>56.260224545999996</v>
      </c>
      <c r="E186" s="22">
        <v>50.957752704000008</v>
      </c>
      <c r="F186" s="22">
        <v>50.589063297819095</v>
      </c>
      <c r="G186" s="22">
        <v>49.488150684819097</v>
      </c>
      <c r="H186" s="22">
        <v>49.950548119000004</v>
      </c>
      <c r="I186" s="22">
        <v>51.306583981999999</v>
      </c>
    </row>
    <row r="187" spans="1:9" x14ac:dyDescent="0.25">
      <c r="A187" s="71"/>
      <c r="B187" s="30" t="s">
        <v>35</v>
      </c>
      <c r="C187" s="82" t="s">
        <v>9</v>
      </c>
      <c r="D187" s="21">
        <v>8.4083610000000011</v>
      </c>
      <c r="E187" s="21">
        <v>9.0373610000000006</v>
      </c>
      <c r="F187" s="21">
        <v>9.0373610000000006</v>
      </c>
      <c r="G187" s="21">
        <v>9.0373610000000006</v>
      </c>
      <c r="H187" s="21">
        <v>9.0373610000000006</v>
      </c>
      <c r="I187" s="21">
        <v>9.0373610000000006</v>
      </c>
    </row>
    <row r="188" spans="1:9" x14ac:dyDescent="0.25">
      <c r="A188" s="71"/>
      <c r="B188" s="85"/>
      <c r="C188" s="82" t="s">
        <v>85</v>
      </c>
      <c r="D188" s="70">
        <v>0</v>
      </c>
      <c r="E188" s="70">
        <v>0</v>
      </c>
      <c r="F188" s="70">
        <v>0</v>
      </c>
      <c r="G188" s="70">
        <v>0</v>
      </c>
      <c r="H188" s="70">
        <v>0</v>
      </c>
      <c r="I188" s="70">
        <v>0</v>
      </c>
    </row>
    <row r="189" spans="1:9" x14ac:dyDescent="0.25">
      <c r="A189" s="71"/>
      <c r="B189" s="71"/>
      <c r="C189" s="82" t="s">
        <v>10</v>
      </c>
      <c r="D189" s="70">
        <v>2.5647699999999993</v>
      </c>
      <c r="E189" s="70">
        <v>2.2147283710000001</v>
      </c>
      <c r="F189" s="70">
        <v>2.2147283710000001</v>
      </c>
      <c r="G189" s="70">
        <v>2.2147283710000001</v>
      </c>
      <c r="H189" s="70">
        <v>2.2147283710000001</v>
      </c>
      <c r="I189" s="70">
        <v>2.2147283710000001</v>
      </c>
    </row>
    <row r="190" spans="1:9" x14ac:dyDescent="0.25">
      <c r="A190" s="71"/>
      <c r="B190" s="71"/>
      <c r="C190" s="83" t="s">
        <v>79</v>
      </c>
      <c r="D190" s="70">
        <v>11.348791549999998</v>
      </c>
      <c r="E190" s="70">
        <v>11.125791549999999</v>
      </c>
      <c r="F190" s="70">
        <v>8.0676426603216083</v>
      </c>
      <c r="G190" s="70">
        <v>8.0676426603216083</v>
      </c>
      <c r="H190" s="70">
        <v>5.1701013516739263</v>
      </c>
      <c r="I190" s="70">
        <v>5.1701013516739263</v>
      </c>
    </row>
    <row r="191" spans="1:9" x14ac:dyDescent="0.25">
      <c r="A191" s="71"/>
      <c r="B191" s="71"/>
      <c r="C191" s="83" t="s">
        <v>80</v>
      </c>
      <c r="D191" s="70">
        <v>0</v>
      </c>
      <c r="E191" s="70">
        <v>0</v>
      </c>
      <c r="F191" s="70">
        <v>0</v>
      </c>
      <c r="G191" s="70">
        <v>0</v>
      </c>
      <c r="H191" s="70">
        <v>2.0821670920000002</v>
      </c>
      <c r="I191" s="70">
        <v>2.0821670920000002</v>
      </c>
    </row>
    <row r="192" spans="1:9" x14ac:dyDescent="0.25">
      <c r="A192" s="71"/>
      <c r="B192" s="71"/>
      <c r="C192" s="82" t="s">
        <v>12</v>
      </c>
      <c r="D192" s="70">
        <v>0.75699000000000005</v>
      </c>
      <c r="E192" s="70">
        <v>2.2204460492503131E-18</v>
      </c>
      <c r="F192" s="70">
        <v>2.2204460492503131E-18</v>
      </c>
      <c r="G192" s="70">
        <v>2.2204460492503131E-18</v>
      </c>
      <c r="H192" s="70">
        <v>2.2204460492503131E-18</v>
      </c>
      <c r="I192" s="70">
        <v>2.2204460492503131E-18</v>
      </c>
    </row>
    <row r="193" spans="1:9" x14ac:dyDescent="0.25">
      <c r="A193" s="71"/>
      <c r="B193" s="71"/>
      <c r="C193" s="82" t="s">
        <v>13</v>
      </c>
      <c r="D193" s="70">
        <v>1.131</v>
      </c>
      <c r="E193" s="70">
        <v>1.131</v>
      </c>
      <c r="F193" s="70">
        <v>1.2441000000000002</v>
      </c>
      <c r="G193" s="70">
        <v>1.2441000000000002</v>
      </c>
      <c r="H193" s="70">
        <v>1.2441000000000002</v>
      </c>
      <c r="I193" s="70">
        <v>1.2441000000000002</v>
      </c>
    </row>
    <row r="194" spans="1:9" x14ac:dyDescent="0.25">
      <c r="A194" s="71"/>
      <c r="B194" s="71"/>
      <c r="C194" s="82" t="s">
        <v>14</v>
      </c>
      <c r="D194" s="70">
        <v>32.656320000000001</v>
      </c>
      <c r="E194" s="70">
        <v>32.687820000000002</v>
      </c>
      <c r="F194" s="70">
        <v>32.719859999999997</v>
      </c>
      <c r="G194" s="70">
        <v>32.533460000000005</v>
      </c>
      <c r="H194" s="70">
        <v>32.253860000000003</v>
      </c>
      <c r="I194" s="70">
        <v>31.787860000000006</v>
      </c>
    </row>
    <row r="195" spans="1:9" x14ac:dyDescent="0.25">
      <c r="A195" s="71"/>
      <c r="B195" s="71"/>
      <c r="C195" s="82" t="s">
        <v>15</v>
      </c>
      <c r="D195" s="70">
        <v>8.8926470000000002</v>
      </c>
      <c r="E195" s="70">
        <v>9.2246470000000009</v>
      </c>
      <c r="F195" s="70">
        <v>9.4256470000000014</v>
      </c>
      <c r="G195" s="70">
        <v>9.4256470000000014</v>
      </c>
      <c r="H195" s="70">
        <v>10.124647000000001</v>
      </c>
      <c r="I195" s="70">
        <v>10.124647000000003</v>
      </c>
    </row>
    <row r="196" spans="1:9" x14ac:dyDescent="0.25">
      <c r="A196" s="71"/>
      <c r="B196" s="71"/>
      <c r="C196" s="82" t="s">
        <v>16</v>
      </c>
      <c r="D196" s="70">
        <v>0.36310300000000001</v>
      </c>
      <c r="E196" s="70">
        <v>0.36310300000000001</v>
      </c>
      <c r="F196" s="70">
        <v>0.36310300000000001</v>
      </c>
      <c r="G196" s="70">
        <v>0.36310300000000001</v>
      </c>
      <c r="H196" s="70">
        <v>0.36310300000000001</v>
      </c>
      <c r="I196" s="70">
        <v>0.36310300000000001</v>
      </c>
    </row>
    <row r="197" spans="1:9" x14ac:dyDescent="0.25">
      <c r="A197" s="71"/>
      <c r="B197" s="85"/>
      <c r="C197" s="83" t="s">
        <v>17</v>
      </c>
      <c r="D197" s="70">
        <v>0</v>
      </c>
      <c r="E197" s="70">
        <v>0</v>
      </c>
      <c r="F197" s="70">
        <v>0</v>
      </c>
      <c r="G197" s="70">
        <v>0</v>
      </c>
      <c r="H197" s="70">
        <v>0</v>
      </c>
      <c r="I197" s="70">
        <v>0</v>
      </c>
    </row>
    <row r="198" spans="1:9" x14ac:dyDescent="0.25">
      <c r="A198" s="71"/>
      <c r="B198" s="85"/>
      <c r="C198" s="83" t="s">
        <v>18</v>
      </c>
      <c r="D198" s="70">
        <v>0.24004006199999997</v>
      </c>
      <c r="E198" s="70">
        <v>0.27477229300000006</v>
      </c>
      <c r="F198" s="70">
        <v>0.27477229300000006</v>
      </c>
      <c r="G198" s="70">
        <v>0.70453492600000001</v>
      </c>
      <c r="H198" s="70">
        <v>1.1382919869999999</v>
      </c>
      <c r="I198" s="70">
        <v>2.1566631399999996</v>
      </c>
    </row>
    <row r="199" spans="1:9" x14ac:dyDescent="0.25">
      <c r="A199" s="71"/>
      <c r="B199" s="71"/>
      <c r="C199" s="82" t="s">
        <v>19</v>
      </c>
      <c r="D199" s="70">
        <v>0.63264000000000009</v>
      </c>
      <c r="E199" s="70">
        <v>0.76994000000000007</v>
      </c>
      <c r="F199" s="70">
        <v>0.83194000000000001</v>
      </c>
      <c r="G199" s="70">
        <v>0.91643849499999996</v>
      </c>
      <c r="H199" s="70">
        <v>1.0164384950000001</v>
      </c>
      <c r="I199" s="70">
        <v>1.0604883749999998</v>
      </c>
    </row>
    <row r="200" spans="1:9" x14ac:dyDescent="0.25">
      <c r="A200" s="71"/>
      <c r="B200" s="71"/>
      <c r="C200" s="83" t="s">
        <v>20</v>
      </c>
      <c r="D200" s="70">
        <v>6.0147999999999993E-2</v>
      </c>
      <c r="E200" s="70">
        <v>6.0147999999999993E-2</v>
      </c>
      <c r="F200" s="70">
        <v>6.0147999999999993E-2</v>
      </c>
      <c r="G200" s="70">
        <v>6.0147999999999993E-2</v>
      </c>
      <c r="H200" s="70">
        <v>6.0147999999999993E-2</v>
      </c>
      <c r="I200" s="70">
        <v>6.0147999999999993E-2</v>
      </c>
    </row>
    <row r="201" spans="1:9" ht="15.75" thickBot="1" x14ac:dyDescent="0.3">
      <c r="A201" s="71"/>
      <c r="B201" s="86"/>
      <c r="C201" s="76" t="s">
        <v>21</v>
      </c>
      <c r="D201" s="22">
        <v>67.054810611999997</v>
      </c>
      <c r="E201" s="22">
        <v>66.889311214000003</v>
      </c>
      <c r="F201" s="22">
        <v>64.239302324321599</v>
      </c>
      <c r="G201" s="22">
        <v>64.567163452321608</v>
      </c>
      <c r="H201" s="22">
        <v>64.704946296673938</v>
      </c>
      <c r="I201" s="22">
        <v>65.301367329673937</v>
      </c>
    </row>
  </sheetData>
  <mergeCells count="1">
    <mergeCell ref="B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7"/>
  <sheetViews>
    <sheetView zoomScale="85" zoomScaleNormal="85" workbookViewId="0">
      <pane xSplit="3" ySplit="6" topLeftCell="D7" activePane="bottomRight" state="frozen"/>
      <selection activeCell="B5" sqref="B5"/>
      <selection pane="topRight" activeCell="B5" sqref="B5"/>
      <selection pane="bottomLeft" activeCell="B5" sqref="B5"/>
      <selection pane="bottomRight" activeCell="D7" sqref="D7"/>
    </sheetView>
  </sheetViews>
  <sheetFormatPr defaultColWidth="9.140625" defaultRowHeight="15" x14ac:dyDescent="0.25"/>
  <cols>
    <col min="1" max="1" width="5.140625" style="82" customWidth="1"/>
    <col min="2" max="2" width="38.28515625" style="82" bestFit="1" customWidth="1"/>
    <col min="3" max="3" width="27.140625" style="82" bestFit="1" customWidth="1"/>
    <col min="4" max="9" width="10.85546875" style="82" customWidth="1"/>
    <col min="10" max="16384" width="9.140625" style="82"/>
  </cols>
  <sheetData>
    <row r="1" spans="1:28" ht="15.75" thickBot="1" x14ac:dyDescent="0.3">
      <c r="A1" s="5"/>
    </row>
    <row r="2" spans="1:28" s="26" customFormat="1" ht="19.5" thickBot="1" x14ac:dyDescent="0.3">
      <c r="A2" s="5"/>
      <c r="B2" s="166" t="s">
        <v>7</v>
      </c>
      <c r="C2" s="167"/>
      <c r="D2" s="167"/>
      <c r="E2" s="167"/>
      <c r="F2" s="167"/>
      <c r="G2" s="167"/>
      <c r="H2" s="167"/>
      <c r="I2" s="167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</row>
    <row r="3" spans="1:28" x14ac:dyDescent="0.25">
      <c r="A3" s="5"/>
      <c r="B3" s="80" t="s">
        <v>114</v>
      </c>
    </row>
    <row r="4" spans="1:28" x14ac:dyDescent="0.25">
      <c r="A4" s="6"/>
      <c r="B4" s="79">
        <v>41715</v>
      </c>
      <c r="C4" s="56"/>
      <c r="D4" s="56"/>
      <c r="E4" s="56"/>
      <c r="F4" s="56"/>
      <c r="G4" s="56"/>
      <c r="H4" s="56"/>
      <c r="I4" s="56"/>
    </row>
    <row r="6" spans="1:28" ht="15.75" thickBot="1" x14ac:dyDescent="0.3">
      <c r="A6" s="20"/>
      <c r="B6" s="3"/>
      <c r="C6" s="4"/>
      <c r="D6" s="4">
        <v>2013</v>
      </c>
      <c r="E6" s="4">
        <v>2014</v>
      </c>
      <c r="F6" s="4">
        <v>2016</v>
      </c>
      <c r="G6" s="4">
        <v>2018</v>
      </c>
      <c r="H6" s="4">
        <v>2020</v>
      </c>
      <c r="I6" s="4">
        <v>2025</v>
      </c>
    </row>
    <row r="7" spans="1:28" x14ac:dyDescent="0.25">
      <c r="B7" s="30" t="s">
        <v>8</v>
      </c>
      <c r="C7" s="82" t="s">
        <v>9</v>
      </c>
      <c r="D7" s="1">
        <v>0.53573156239215225</v>
      </c>
      <c r="E7" s="1">
        <v>0.55949833381332703</v>
      </c>
      <c r="F7" s="1">
        <v>0.5385249823855629</v>
      </c>
      <c r="G7" s="1">
        <v>0.50819818439313713</v>
      </c>
      <c r="H7" s="1">
        <v>0.54690107903578411</v>
      </c>
      <c r="I7" s="1">
        <v>0.54001133690149683</v>
      </c>
    </row>
    <row r="8" spans="1:28" x14ac:dyDescent="0.25">
      <c r="B8" s="30"/>
      <c r="C8" s="82" t="s">
        <v>85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</row>
    <row r="9" spans="1:28" x14ac:dyDescent="0.25">
      <c r="C9" s="82" t="s">
        <v>10</v>
      </c>
      <c r="D9" s="73">
        <v>5.0448063164124209E-2</v>
      </c>
      <c r="E9" s="73">
        <v>6.2262573583174809E-2</v>
      </c>
      <c r="F9" s="73">
        <v>6.5890457985283479E-2</v>
      </c>
      <c r="G9" s="73">
        <v>6.2309216476016165E-2</v>
      </c>
      <c r="H9" s="73">
        <v>6.2190578368823198E-2</v>
      </c>
      <c r="I9" s="73">
        <v>6.1136480162558286E-2</v>
      </c>
    </row>
    <row r="10" spans="1:28" x14ac:dyDescent="0.25">
      <c r="C10" s="83" t="s">
        <v>79</v>
      </c>
      <c r="D10" s="73">
        <v>0.56260762295468947</v>
      </c>
      <c r="E10" s="73">
        <v>0.57668532171399045</v>
      </c>
      <c r="F10" s="73">
        <v>0.72169242883387774</v>
      </c>
      <c r="G10" s="73">
        <v>0.76160893904745253</v>
      </c>
      <c r="H10" s="73">
        <v>0.70677130356064544</v>
      </c>
      <c r="I10" s="73">
        <v>0.74004034213276182</v>
      </c>
    </row>
    <row r="11" spans="1:28" x14ac:dyDescent="0.25">
      <c r="C11" s="83" t="s">
        <v>80</v>
      </c>
      <c r="D11" s="73">
        <v>0</v>
      </c>
      <c r="E11" s="73">
        <v>0.50721628468493163</v>
      </c>
      <c r="F11" s="73">
        <v>0.4875327067971339</v>
      </c>
      <c r="G11" s="73">
        <v>0.50297383217454383</v>
      </c>
      <c r="H11" s="73">
        <v>0.83680563438195688</v>
      </c>
      <c r="I11" s="73">
        <v>0.82542266438657486</v>
      </c>
    </row>
    <row r="12" spans="1:28" x14ac:dyDescent="0.25">
      <c r="C12" s="82" t="s">
        <v>12</v>
      </c>
      <c r="D12" s="73">
        <v>2.0059696705300542E-2</v>
      </c>
      <c r="E12" s="73">
        <v>3.3468350334998238E-2</v>
      </c>
      <c r="F12" s="73">
        <v>6.8237963849047479E-3</v>
      </c>
      <c r="G12" s="73">
        <v>6.6255449274106757E-3</v>
      </c>
      <c r="H12" s="73">
        <v>6.9125406560686655E-3</v>
      </c>
      <c r="I12" s="73">
        <v>1.6980949573542507E-2</v>
      </c>
    </row>
    <row r="13" spans="1:28" x14ac:dyDescent="0.25">
      <c r="C13" s="82" t="s">
        <v>13</v>
      </c>
      <c r="D13" s="73">
        <v>0.87244531106729284</v>
      </c>
      <c r="E13" s="73">
        <v>0.88904006732359231</v>
      </c>
      <c r="F13" s="73">
        <v>0.89500138310030342</v>
      </c>
      <c r="G13" s="73">
        <v>0.88181290248554833</v>
      </c>
      <c r="H13" s="73">
        <v>0.89780151202392</v>
      </c>
      <c r="I13" s="73">
        <v>0.9043161593776895</v>
      </c>
    </row>
    <row r="14" spans="1:28" x14ac:dyDescent="0.25">
      <c r="C14" s="82" t="s">
        <v>14</v>
      </c>
      <c r="D14" s="73">
        <v>0.36552105567365739</v>
      </c>
      <c r="E14" s="73">
        <v>0.36671820315466197</v>
      </c>
      <c r="F14" s="73">
        <v>0.36728735549045494</v>
      </c>
      <c r="G14" s="73">
        <v>0.36599819293027031</v>
      </c>
      <c r="H14" s="73">
        <v>0.36661743427594679</v>
      </c>
      <c r="I14" s="73">
        <v>0.36492745385009545</v>
      </c>
    </row>
    <row r="15" spans="1:28" x14ac:dyDescent="0.25">
      <c r="C15" s="82" t="s">
        <v>15</v>
      </c>
      <c r="D15" s="73">
        <v>0.31599534529855194</v>
      </c>
      <c r="E15" s="73">
        <v>0.31684686661762151</v>
      </c>
      <c r="F15" s="73">
        <v>0.31631781658509855</v>
      </c>
      <c r="G15" s="73">
        <v>0.3162717283057217</v>
      </c>
      <c r="H15" s="73">
        <v>0.33604495534402651</v>
      </c>
      <c r="I15" s="73">
        <v>0.33762710741341112</v>
      </c>
    </row>
    <row r="16" spans="1:28" x14ac:dyDescent="0.25">
      <c r="C16" s="82" t="s">
        <v>16</v>
      </c>
      <c r="D16" s="73">
        <v>0.77438660421805405</v>
      </c>
      <c r="E16" s="73">
        <v>0.88162930047079724</v>
      </c>
      <c r="F16" s="73">
        <v>0.90418850672840767</v>
      </c>
      <c r="G16" s="73">
        <v>0.91717350214050486</v>
      </c>
      <c r="H16" s="73">
        <v>0.94002913000259269</v>
      </c>
      <c r="I16" s="73">
        <v>0.94716224980479125</v>
      </c>
    </row>
    <row r="17" spans="2:9" x14ac:dyDescent="0.25">
      <c r="B17" s="75"/>
      <c r="C17" s="83" t="s">
        <v>17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</row>
    <row r="18" spans="2:9" x14ac:dyDescent="0.25">
      <c r="B18" s="75"/>
      <c r="C18" s="83" t="s">
        <v>18</v>
      </c>
      <c r="D18" s="73">
        <v>1.0000000000000002</v>
      </c>
      <c r="E18" s="73">
        <v>0.99999999861945199</v>
      </c>
      <c r="F18" s="73">
        <v>0.99999999758577329</v>
      </c>
      <c r="G18" s="73">
        <v>0.99999999890824942</v>
      </c>
      <c r="H18" s="73">
        <v>0.99999999920188443</v>
      </c>
      <c r="I18" s="73">
        <v>0.99999999946798213</v>
      </c>
    </row>
    <row r="19" spans="2:9" x14ac:dyDescent="0.25">
      <c r="C19" s="82" t="s">
        <v>19</v>
      </c>
      <c r="D19" s="73">
        <v>0.86023662366733344</v>
      </c>
      <c r="E19" s="73">
        <v>0.88313240532278536</v>
      </c>
      <c r="F19" s="73">
        <v>0.89135442912306717</v>
      </c>
      <c r="G19" s="73">
        <v>0.89677662283750459</v>
      </c>
      <c r="H19" s="73">
        <v>0.90105697722939404</v>
      </c>
      <c r="I19" s="73">
        <v>0.90887116395989598</v>
      </c>
    </row>
    <row r="20" spans="2:9" x14ac:dyDescent="0.25">
      <c r="C20" s="83" t="s">
        <v>20</v>
      </c>
      <c r="D20" s="73">
        <v>0.88029153609924848</v>
      </c>
      <c r="E20" s="73">
        <v>0.9030122534378805</v>
      </c>
      <c r="F20" s="73">
        <v>0.90227964614883005</v>
      </c>
      <c r="G20" s="73">
        <v>0.9017126949920502</v>
      </c>
      <c r="H20" s="73">
        <v>0.90166995058308452</v>
      </c>
      <c r="I20" s="73">
        <v>0.901473956508823</v>
      </c>
    </row>
    <row r="21" spans="2:9" x14ac:dyDescent="0.25">
      <c r="C21" s="83" t="s">
        <v>75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</row>
    <row r="22" spans="2:9" x14ac:dyDescent="0.25">
      <c r="C22" s="83" t="s">
        <v>76</v>
      </c>
      <c r="D22" s="73">
        <v>0</v>
      </c>
      <c r="E22" s="73">
        <v>0</v>
      </c>
      <c r="F22" s="73">
        <v>0.84005149359426101</v>
      </c>
      <c r="G22" s="73">
        <v>0.84005149359426101</v>
      </c>
      <c r="H22" s="73">
        <v>0.84005149359426101</v>
      </c>
      <c r="I22" s="73">
        <v>0.84005149359426101</v>
      </c>
    </row>
    <row r="23" spans="2:9" ht="15.75" thickBot="1" x14ac:dyDescent="0.3">
      <c r="B23" s="76"/>
      <c r="C23" s="76" t="s">
        <v>21</v>
      </c>
      <c r="D23" s="2">
        <v>0.43740469957591915</v>
      </c>
      <c r="E23" s="2">
        <v>0.47937804555391617</v>
      </c>
      <c r="F23" s="2">
        <v>0.51037290262574608</v>
      </c>
      <c r="G23" s="2">
        <v>0.51629109649327287</v>
      </c>
      <c r="H23" s="2">
        <v>0.51918252004677701</v>
      </c>
      <c r="I23" s="2">
        <v>0.53674780174567671</v>
      </c>
    </row>
    <row r="24" spans="2:9" x14ac:dyDescent="0.25">
      <c r="B24" s="30" t="s">
        <v>32</v>
      </c>
      <c r="C24" s="52" t="s">
        <v>9</v>
      </c>
      <c r="D24" s="1">
        <v>0.35102272584068278</v>
      </c>
      <c r="E24" s="1">
        <v>0.48396938818324775</v>
      </c>
      <c r="F24" s="1">
        <v>0.47877202448978379</v>
      </c>
      <c r="G24" s="1">
        <v>0.47795766069691081</v>
      </c>
      <c r="H24" s="1">
        <v>0.41691611857600169</v>
      </c>
      <c r="I24" s="1">
        <v>0.37880321006464862</v>
      </c>
    </row>
    <row r="25" spans="2:9" x14ac:dyDescent="0.25">
      <c r="B25" s="30"/>
      <c r="C25" s="82" t="s">
        <v>85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</row>
    <row r="26" spans="2:9" x14ac:dyDescent="0.25">
      <c r="B26" s="75"/>
      <c r="C26" s="83" t="s">
        <v>10</v>
      </c>
      <c r="D26" s="73">
        <v>9.2026514906722839E-2</v>
      </c>
      <c r="E26" s="73">
        <v>0.12040775789324101</v>
      </c>
      <c r="F26" s="73">
        <v>0.11010060173988115</v>
      </c>
      <c r="G26" s="73">
        <v>0.10544167926831211</v>
      </c>
      <c r="H26" s="73">
        <v>0.10021631017289745</v>
      </c>
      <c r="I26" s="73">
        <v>0.10018751447161692</v>
      </c>
    </row>
    <row r="27" spans="2:9" x14ac:dyDescent="0.25">
      <c r="B27" s="75"/>
      <c r="C27" s="83" t="s">
        <v>79</v>
      </c>
      <c r="D27" s="73">
        <v>0.3837055369867573</v>
      </c>
      <c r="E27" s="73">
        <v>0.22589026015798677</v>
      </c>
      <c r="F27" s="73">
        <v>0.41171628706025942</v>
      </c>
      <c r="G27" s="73">
        <v>0.44041584281822799</v>
      </c>
      <c r="H27" s="73">
        <v>0.7827189463214087</v>
      </c>
      <c r="I27" s="73">
        <v>0.7827189463214087</v>
      </c>
    </row>
    <row r="28" spans="2:9" x14ac:dyDescent="0.25">
      <c r="B28" s="75"/>
      <c r="C28" s="83" t="s">
        <v>80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</row>
    <row r="29" spans="2:9" x14ac:dyDescent="0.25">
      <c r="B29" s="75"/>
      <c r="C29" s="83" t="s">
        <v>12</v>
      </c>
      <c r="D29" s="73">
        <v>4.326268958318006E-2</v>
      </c>
      <c r="E29" s="73">
        <v>0.82261879661332793</v>
      </c>
      <c r="F29" s="73">
        <v>0.82261879661332793</v>
      </c>
      <c r="G29" s="73">
        <v>0.82261879661332793</v>
      </c>
      <c r="H29" s="73">
        <v>0.78227894596645153</v>
      </c>
      <c r="I29" s="73">
        <v>0.78227894596645153</v>
      </c>
    </row>
    <row r="30" spans="2:9" x14ac:dyDescent="0.25">
      <c r="B30" s="75"/>
      <c r="C30" s="83" t="s">
        <v>13</v>
      </c>
      <c r="D30" s="73">
        <v>0.94433834148766116</v>
      </c>
      <c r="E30" s="73">
        <v>0.91909146375212725</v>
      </c>
      <c r="F30" s="73">
        <v>0.94311933803448877</v>
      </c>
      <c r="G30" s="73">
        <v>0.89855157092099469</v>
      </c>
      <c r="H30" s="73">
        <v>0.91909146375212725</v>
      </c>
      <c r="I30" s="73">
        <v>0.94311933803448877</v>
      </c>
    </row>
    <row r="31" spans="2:9" x14ac:dyDescent="0.25">
      <c r="B31" s="75"/>
      <c r="C31" s="83" t="s">
        <v>14</v>
      </c>
      <c r="D31" s="73">
        <v>0.29912865140374717</v>
      </c>
      <c r="E31" s="73">
        <v>0.29942083889924553</v>
      </c>
      <c r="F31" s="73">
        <v>0.29905043595311298</v>
      </c>
      <c r="G31" s="73">
        <v>0.29823657508949963</v>
      </c>
      <c r="H31" s="73">
        <v>0.29388569881981469</v>
      </c>
      <c r="I31" s="73">
        <v>0.29407365919205902</v>
      </c>
    </row>
    <row r="32" spans="2:9" x14ac:dyDescent="0.25">
      <c r="B32" s="75"/>
      <c r="C32" s="83" t="s">
        <v>15</v>
      </c>
      <c r="D32" s="73">
        <v>0.31798406484949576</v>
      </c>
      <c r="E32" s="73">
        <v>0.32563129908734989</v>
      </c>
      <c r="F32" s="73">
        <v>0.31418761045793198</v>
      </c>
      <c r="G32" s="73">
        <v>0.31290239699685513</v>
      </c>
      <c r="H32" s="73">
        <v>0.34615574638319807</v>
      </c>
      <c r="I32" s="73">
        <v>0.35554950129281604</v>
      </c>
    </row>
    <row r="33" spans="2:9" x14ac:dyDescent="0.25">
      <c r="B33" s="75"/>
      <c r="C33" s="83" t="s">
        <v>16</v>
      </c>
      <c r="D33" s="73">
        <v>0.86344845814531124</v>
      </c>
      <c r="E33" s="73">
        <v>0.90977969907379241</v>
      </c>
      <c r="F33" s="73">
        <v>0.90344939315827899</v>
      </c>
      <c r="G33" s="73">
        <v>0.92640427253515667</v>
      </c>
      <c r="H33" s="73">
        <v>0.94731569634372392</v>
      </c>
      <c r="I33" s="73">
        <v>0.94767599633749799</v>
      </c>
    </row>
    <row r="34" spans="2:9" x14ac:dyDescent="0.25">
      <c r="B34" s="75"/>
      <c r="C34" s="83" t="s">
        <v>17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</row>
    <row r="35" spans="2:9" x14ac:dyDescent="0.25">
      <c r="B35" s="75"/>
      <c r="C35" s="83" t="s">
        <v>18</v>
      </c>
      <c r="D35" s="73">
        <v>1.0000000000000007</v>
      </c>
      <c r="E35" s="73">
        <v>0.99999999999999978</v>
      </c>
      <c r="F35" s="73">
        <v>0.99999999389253158</v>
      </c>
      <c r="G35" s="73">
        <v>1.0000000039945762</v>
      </c>
      <c r="H35" s="73">
        <v>1.0000000059656822</v>
      </c>
      <c r="I35" s="73">
        <v>0.99999999999999967</v>
      </c>
    </row>
    <row r="36" spans="2:9" x14ac:dyDescent="0.25">
      <c r="B36" s="75"/>
      <c r="C36" s="83" t="s">
        <v>19</v>
      </c>
      <c r="D36" s="73">
        <v>0.6816854440527208</v>
      </c>
      <c r="E36" s="73">
        <v>0.87449832192573496</v>
      </c>
      <c r="F36" s="73">
        <v>0.91020812978318222</v>
      </c>
      <c r="G36" s="73">
        <v>0.91020812978318222</v>
      </c>
      <c r="H36" s="73">
        <v>0.91020812978318222</v>
      </c>
      <c r="I36" s="73">
        <v>0.91965480361130825</v>
      </c>
    </row>
    <row r="37" spans="2:9" x14ac:dyDescent="0.25">
      <c r="B37" s="75"/>
      <c r="C37" s="83" t="s">
        <v>20</v>
      </c>
      <c r="D37" s="73">
        <v>3.4873312221737958E-2</v>
      </c>
      <c r="E37" s="73">
        <v>0.51822977882017818</v>
      </c>
      <c r="F37" s="73">
        <v>0.47438538149216802</v>
      </c>
      <c r="G37" s="73">
        <v>0.47438538149216802</v>
      </c>
      <c r="H37" s="73">
        <v>0.47438538149216802</v>
      </c>
      <c r="I37" s="73">
        <v>0.47438538149216802</v>
      </c>
    </row>
    <row r="38" spans="2:9" x14ac:dyDescent="0.25">
      <c r="B38" s="75"/>
      <c r="C38" s="83" t="s">
        <v>75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</row>
    <row r="39" spans="2:9" x14ac:dyDescent="0.25">
      <c r="B39" s="75"/>
      <c r="C39" s="83" t="s">
        <v>76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</row>
    <row r="40" spans="2:9" ht="15.75" thickBot="1" x14ac:dyDescent="0.3">
      <c r="B40" s="76"/>
      <c r="C40" s="76" t="s">
        <v>21</v>
      </c>
      <c r="D40" s="2">
        <v>0.37295292607144365</v>
      </c>
      <c r="E40" s="2">
        <v>0.49116609881775769</v>
      </c>
      <c r="F40" s="2">
        <v>0.50231359706172973</v>
      </c>
      <c r="G40" s="2">
        <v>0.49859206531380462</v>
      </c>
      <c r="H40" s="2">
        <v>0.48573890381404899</v>
      </c>
      <c r="I40" s="2">
        <v>0.48685566540725822</v>
      </c>
    </row>
    <row r="41" spans="2:9" x14ac:dyDescent="0.25">
      <c r="B41" s="30" t="s">
        <v>34</v>
      </c>
      <c r="C41" s="82" t="s">
        <v>9</v>
      </c>
      <c r="D41" s="1">
        <v>0.53323943404746099</v>
      </c>
      <c r="E41" s="1">
        <v>0.55025903255222652</v>
      </c>
      <c r="F41" s="1">
        <v>0.34212970213515276</v>
      </c>
      <c r="G41" s="1">
        <v>0.32300858581124509</v>
      </c>
      <c r="H41" s="1">
        <v>0.30109437480627582</v>
      </c>
      <c r="I41" s="1">
        <v>0.29084647269322944</v>
      </c>
    </row>
    <row r="42" spans="2:9" x14ac:dyDescent="0.25">
      <c r="B42" s="30"/>
      <c r="C42" s="82" t="s">
        <v>85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</row>
    <row r="43" spans="2:9" x14ac:dyDescent="0.25">
      <c r="C43" s="82" t="s">
        <v>10</v>
      </c>
      <c r="D43" s="73">
        <v>4.2516072797996428E-2</v>
      </c>
      <c r="E43" s="73">
        <v>4.4317723601185341E-2</v>
      </c>
      <c r="F43" s="73">
        <v>1.3735481698400052E-2</v>
      </c>
      <c r="G43" s="73">
        <v>1.2247167397433596E-2</v>
      </c>
      <c r="H43" s="73">
        <v>1.2139716909190626E-2</v>
      </c>
      <c r="I43" s="73">
        <v>1.1174424554183127E-2</v>
      </c>
    </row>
    <row r="44" spans="2:9" x14ac:dyDescent="0.25">
      <c r="C44" s="83" t="s">
        <v>79</v>
      </c>
      <c r="D44" s="73">
        <v>0.22563035955447952</v>
      </c>
      <c r="E44" s="73">
        <v>0.16315777750690449</v>
      </c>
      <c r="F44" s="73">
        <v>0.32690309996996697</v>
      </c>
      <c r="G44" s="73">
        <v>0.41286417414511051</v>
      </c>
      <c r="H44" s="73">
        <v>0.75610503188467715</v>
      </c>
      <c r="I44" s="73">
        <v>0.78464601576357029</v>
      </c>
    </row>
    <row r="45" spans="2:9" x14ac:dyDescent="0.25">
      <c r="C45" s="83" t="s">
        <v>80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</row>
    <row r="46" spans="2:9" x14ac:dyDescent="0.25">
      <c r="C46" s="82" t="s">
        <v>12</v>
      </c>
      <c r="D46" s="73">
        <v>4.1151358153353301E-2</v>
      </c>
      <c r="E46" s="73">
        <v>6.1519142506956857E-2</v>
      </c>
      <c r="F46" s="73">
        <v>0</v>
      </c>
      <c r="G46" s="73">
        <v>0</v>
      </c>
      <c r="H46" s="73">
        <v>0</v>
      </c>
      <c r="I46" s="73">
        <v>0</v>
      </c>
    </row>
    <row r="47" spans="2:9" x14ac:dyDescent="0.25">
      <c r="C47" s="82" t="s">
        <v>13</v>
      </c>
      <c r="D47" s="73">
        <v>0.90440064242613583</v>
      </c>
      <c r="E47" s="73">
        <v>0.87805519108514729</v>
      </c>
      <c r="F47" s="73">
        <v>0.88610809072375907</v>
      </c>
      <c r="G47" s="73">
        <v>0.87769125014019134</v>
      </c>
      <c r="H47" s="73">
        <v>0.87801374574452473</v>
      </c>
      <c r="I47" s="73">
        <v>0.89523982782463929</v>
      </c>
    </row>
    <row r="48" spans="2:9" x14ac:dyDescent="0.25">
      <c r="C48" s="82" t="s">
        <v>14</v>
      </c>
      <c r="D48" s="73">
        <v>0.51665036327491143</v>
      </c>
      <c r="E48" s="73">
        <v>0.51683538191348755</v>
      </c>
      <c r="F48" s="73">
        <v>0.51382222944273015</v>
      </c>
      <c r="G48" s="73">
        <v>0.51563838085131064</v>
      </c>
      <c r="H48" s="73">
        <v>0.5169384884939201</v>
      </c>
      <c r="I48" s="73">
        <v>0.51682145144237357</v>
      </c>
    </row>
    <row r="49" spans="2:9" x14ac:dyDescent="0.25">
      <c r="C49" s="82" t="s">
        <v>15</v>
      </c>
      <c r="D49" s="73">
        <v>0.29336447924636311</v>
      </c>
      <c r="E49" s="73">
        <v>0.29792388819297588</v>
      </c>
      <c r="F49" s="73">
        <v>0.30348711693272384</v>
      </c>
      <c r="G49" s="73">
        <v>0.30348711693272384</v>
      </c>
      <c r="H49" s="73">
        <v>0.31603865260020209</v>
      </c>
      <c r="I49" s="73">
        <v>0.31603865260020203</v>
      </c>
    </row>
    <row r="50" spans="2:9" x14ac:dyDescent="0.25">
      <c r="C50" s="82" t="s">
        <v>16</v>
      </c>
      <c r="D50" s="73">
        <v>0.91907139803269833</v>
      </c>
      <c r="E50" s="73">
        <v>0.91907139803269833</v>
      </c>
      <c r="F50" s="73">
        <v>0.92473382013288397</v>
      </c>
      <c r="G50" s="73">
        <v>0.95972355616617011</v>
      </c>
      <c r="H50" s="73">
        <v>0.96377263421012915</v>
      </c>
      <c r="I50" s="73">
        <v>0.96949293654403434</v>
      </c>
    </row>
    <row r="51" spans="2:9" x14ac:dyDescent="0.25">
      <c r="B51" s="75"/>
      <c r="C51" s="83" t="s">
        <v>17</v>
      </c>
      <c r="D51" s="73">
        <v>0</v>
      </c>
      <c r="E51" s="73">
        <v>0</v>
      </c>
      <c r="F51" s="73">
        <v>0</v>
      </c>
      <c r="G51" s="73">
        <v>0</v>
      </c>
      <c r="H51" s="73">
        <v>0</v>
      </c>
      <c r="I51" s="73">
        <v>0</v>
      </c>
    </row>
    <row r="52" spans="2:9" x14ac:dyDescent="0.25">
      <c r="B52" s="75"/>
      <c r="C52" s="83" t="s">
        <v>18</v>
      </c>
      <c r="D52" s="73">
        <v>1.0000000000000002</v>
      </c>
      <c r="E52" s="73">
        <v>0.99999998990449246</v>
      </c>
      <c r="F52" s="73">
        <v>0.99999999719498633</v>
      </c>
      <c r="G52" s="73">
        <v>0.99999999903122438</v>
      </c>
      <c r="H52" s="73">
        <v>0.99999999702648101</v>
      </c>
      <c r="I52" s="73">
        <v>1.0000000000000002</v>
      </c>
    </row>
    <row r="53" spans="2:9" x14ac:dyDescent="0.25">
      <c r="C53" s="82" t="s">
        <v>19</v>
      </c>
      <c r="D53" s="73">
        <v>0.84981024566637908</v>
      </c>
      <c r="E53" s="73">
        <v>0.88523040843788658</v>
      </c>
      <c r="F53" s="73">
        <v>0.88698848065684766</v>
      </c>
      <c r="G53" s="73">
        <v>0.90752791687295942</v>
      </c>
      <c r="H53" s="73">
        <v>0.90867263544252108</v>
      </c>
      <c r="I53" s="73">
        <v>0.91141416160852051</v>
      </c>
    </row>
    <row r="54" spans="2:9" x14ac:dyDescent="0.25">
      <c r="C54" s="83" t="s">
        <v>20</v>
      </c>
      <c r="D54" s="73">
        <v>0.90406133567904634</v>
      </c>
      <c r="E54" s="73">
        <v>0.90406133567904634</v>
      </c>
      <c r="F54" s="73">
        <v>0.90406133567904634</v>
      </c>
      <c r="G54" s="73">
        <v>0.90406133567904634</v>
      </c>
      <c r="H54" s="73">
        <v>0.90406133567904634</v>
      </c>
      <c r="I54" s="73">
        <v>0.90406133567904634</v>
      </c>
    </row>
    <row r="55" spans="2:9" x14ac:dyDescent="0.25">
      <c r="C55" s="83" t="s">
        <v>75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</row>
    <row r="56" spans="2:9" x14ac:dyDescent="0.25">
      <c r="C56" s="83" t="s">
        <v>76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</row>
    <row r="57" spans="2:9" ht="15.75" thickBot="1" x14ac:dyDescent="0.3">
      <c r="B57" s="76"/>
      <c r="C57" s="76" t="s">
        <v>21</v>
      </c>
      <c r="D57" s="2">
        <v>0.37912658006887917</v>
      </c>
      <c r="E57" s="2">
        <v>0.40064947578210719</v>
      </c>
      <c r="F57" s="2">
        <v>0.40078593934490492</v>
      </c>
      <c r="G57" s="2">
        <v>0.40056639296210067</v>
      </c>
      <c r="H57" s="2">
        <v>0.4016655687257713</v>
      </c>
      <c r="I57" s="2">
        <v>0.4062107675888238</v>
      </c>
    </row>
    <row r="58" spans="2:9" x14ac:dyDescent="0.25">
      <c r="B58" s="30" t="s">
        <v>33</v>
      </c>
      <c r="C58" s="82" t="s">
        <v>9</v>
      </c>
      <c r="D58" s="1">
        <v>0.43689542213882604</v>
      </c>
      <c r="E58" s="1">
        <v>0.45671898909121378</v>
      </c>
      <c r="F58" s="1">
        <v>0.46611981874302216</v>
      </c>
      <c r="G58" s="1">
        <v>0.45620169165246111</v>
      </c>
      <c r="H58" s="1">
        <v>0.52412839243164555</v>
      </c>
      <c r="I58" s="1">
        <v>0.53276100657760694</v>
      </c>
    </row>
    <row r="59" spans="2:9" x14ac:dyDescent="0.25">
      <c r="B59" s="30"/>
      <c r="C59" s="82" t="s">
        <v>85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</row>
    <row r="60" spans="2:9" x14ac:dyDescent="0.25">
      <c r="C60" s="82" t="s">
        <v>10</v>
      </c>
      <c r="D60" s="73">
        <v>2.0209095627759101E-2</v>
      </c>
      <c r="E60" s="73">
        <v>2.3928903658112989E-2</v>
      </c>
      <c r="F60" s="73">
        <v>3.344464724782524E-2</v>
      </c>
      <c r="G60" s="73">
        <v>3.2170562397569387E-2</v>
      </c>
      <c r="H60" s="73">
        <v>2.984685361715601E-2</v>
      </c>
      <c r="I60" s="73">
        <v>2.6120944753180941E-2</v>
      </c>
    </row>
    <row r="61" spans="2:9" x14ac:dyDescent="0.25">
      <c r="C61" s="83" t="s">
        <v>79</v>
      </c>
      <c r="D61" s="73">
        <v>0.62553193379244854</v>
      </c>
      <c r="E61" s="73">
        <v>0.6571917761375089</v>
      </c>
      <c r="F61" s="73">
        <v>0.72537341281660783</v>
      </c>
      <c r="G61" s="73">
        <v>0.7499283548732254</v>
      </c>
      <c r="H61" s="73">
        <v>0.69824154613317657</v>
      </c>
      <c r="I61" s="73">
        <v>0.72107728529650716</v>
      </c>
    </row>
    <row r="62" spans="2:9" x14ac:dyDescent="0.25">
      <c r="C62" s="83" t="s">
        <v>80</v>
      </c>
      <c r="D62" s="73">
        <v>0</v>
      </c>
      <c r="E62" s="73">
        <v>0</v>
      </c>
      <c r="F62" s="73">
        <v>0</v>
      </c>
      <c r="G62" s="73">
        <v>0</v>
      </c>
      <c r="H62" s="73">
        <v>0.81018912523062625</v>
      </c>
      <c r="I62" s="73">
        <v>0.83162043768376448</v>
      </c>
    </row>
    <row r="63" spans="2:9" x14ac:dyDescent="0.25">
      <c r="C63" s="82" t="s">
        <v>12</v>
      </c>
      <c r="D63" s="73">
        <v>2.5601742088760853E-2</v>
      </c>
      <c r="E63" s="73">
        <v>1.5564162162625081E-2</v>
      </c>
      <c r="F63" s="73">
        <v>1.545677265754947E-2</v>
      </c>
      <c r="G63" s="73">
        <v>1.4740581335378549E-2</v>
      </c>
      <c r="H63" s="73">
        <v>1.6022200611280912E-2</v>
      </c>
      <c r="I63" s="73">
        <v>1.6022200611280912E-2</v>
      </c>
    </row>
    <row r="64" spans="2:9" x14ac:dyDescent="0.25">
      <c r="C64" s="82" t="s">
        <v>13</v>
      </c>
      <c r="D64" s="73">
        <v>0.80572987866089396</v>
      </c>
      <c r="E64" s="73">
        <v>0.89915433709820247</v>
      </c>
      <c r="F64" s="73">
        <v>0.82637277441037027</v>
      </c>
      <c r="G64" s="73">
        <v>0.86941394581902909</v>
      </c>
      <c r="H64" s="73">
        <v>0.87977239544296393</v>
      </c>
      <c r="I64" s="73">
        <v>0.87242391095056337</v>
      </c>
    </row>
    <row r="65" spans="2:9" x14ac:dyDescent="0.25">
      <c r="C65" s="82" t="s">
        <v>14</v>
      </c>
      <c r="D65" s="73">
        <v>0.30862298155668877</v>
      </c>
      <c r="E65" s="73">
        <v>0.30539534161648801</v>
      </c>
      <c r="F65" s="73">
        <v>0.30920545058635918</v>
      </c>
      <c r="G65" s="73">
        <v>0.30811665010887523</v>
      </c>
      <c r="H65" s="73">
        <v>0.30906468961011868</v>
      </c>
      <c r="I65" s="73">
        <v>0.30906468963017764</v>
      </c>
    </row>
    <row r="66" spans="2:9" x14ac:dyDescent="0.25">
      <c r="C66" s="82" t="s">
        <v>15</v>
      </c>
      <c r="D66" s="73">
        <v>0.33354214996950721</v>
      </c>
      <c r="E66" s="73">
        <v>0.33283158470733043</v>
      </c>
      <c r="F66" s="73">
        <v>0.33039763953006779</v>
      </c>
      <c r="G66" s="73">
        <v>0.3302791300715871</v>
      </c>
      <c r="H66" s="73">
        <v>0.36159670952456019</v>
      </c>
      <c r="I66" s="73">
        <v>0.36159670952456058</v>
      </c>
    </row>
    <row r="67" spans="2:9" x14ac:dyDescent="0.25">
      <c r="C67" s="82" t="s">
        <v>16</v>
      </c>
      <c r="D67" s="73">
        <v>0.62269641881620541</v>
      </c>
      <c r="E67" s="73">
        <v>0.73779004572962315</v>
      </c>
      <c r="F67" s="73">
        <v>0.76056622599838186</v>
      </c>
      <c r="G67" s="73">
        <v>0.7727485641730556</v>
      </c>
      <c r="H67" s="73">
        <v>0.85618268606311942</v>
      </c>
      <c r="I67" s="73">
        <v>0.89470289564562866</v>
      </c>
    </row>
    <row r="68" spans="2:9" x14ac:dyDescent="0.25">
      <c r="B68" s="75"/>
      <c r="C68" s="83" t="s">
        <v>17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</row>
    <row r="69" spans="2:9" x14ac:dyDescent="0.25">
      <c r="B69" s="75"/>
      <c r="C69" s="83" t="s">
        <v>18</v>
      </c>
      <c r="D69" s="73">
        <v>0.99999999999999989</v>
      </c>
      <c r="E69" s="73">
        <v>0.99999999421031305</v>
      </c>
      <c r="F69" s="73">
        <v>0.9999999941859723</v>
      </c>
      <c r="G69" s="73">
        <v>0.99999999792236882</v>
      </c>
      <c r="H69" s="73">
        <v>1.0000000000000004</v>
      </c>
      <c r="I69" s="73">
        <v>0.99999999911757509</v>
      </c>
    </row>
    <row r="70" spans="2:9" x14ac:dyDescent="0.25">
      <c r="C70" s="82" t="s">
        <v>19</v>
      </c>
      <c r="D70" s="73">
        <v>0.82165828319599465</v>
      </c>
      <c r="E70" s="73">
        <v>0.86537782517852568</v>
      </c>
      <c r="F70" s="73">
        <v>0.87467001520738863</v>
      </c>
      <c r="G70" s="73">
        <v>0.87467001520738863</v>
      </c>
      <c r="H70" s="73">
        <v>0.89100794297281272</v>
      </c>
      <c r="I70" s="73">
        <v>0.89816605372947234</v>
      </c>
    </row>
    <row r="71" spans="2:9" x14ac:dyDescent="0.25">
      <c r="C71" s="83" t="s">
        <v>20</v>
      </c>
      <c r="D71" s="73">
        <v>0.74515434900031752</v>
      </c>
      <c r="E71" s="73">
        <v>0.90296940380464663</v>
      </c>
      <c r="F71" s="73">
        <v>0.9029702737315598</v>
      </c>
      <c r="G71" s="73">
        <v>0.9029702737315598</v>
      </c>
      <c r="H71" s="73">
        <v>0.90184304462532816</v>
      </c>
      <c r="I71" s="73">
        <v>0.90112287661107904</v>
      </c>
    </row>
    <row r="72" spans="2:9" x14ac:dyDescent="0.25">
      <c r="C72" s="83" t="s">
        <v>75</v>
      </c>
      <c r="D72" s="73">
        <v>0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</row>
    <row r="73" spans="2:9" x14ac:dyDescent="0.25">
      <c r="C73" s="83" t="s">
        <v>76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</row>
    <row r="74" spans="2:9" ht="15.75" thickBot="1" x14ac:dyDescent="0.3">
      <c r="B74" s="76"/>
      <c r="C74" s="76" t="s">
        <v>21</v>
      </c>
      <c r="D74" s="2">
        <v>0.45035631441098034</v>
      </c>
      <c r="E74" s="2">
        <v>0.466843633187357</v>
      </c>
      <c r="F74" s="2">
        <v>0.48337481791704301</v>
      </c>
      <c r="G74" s="2">
        <v>0.49559952915212874</v>
      </c>
      <c r="H74" s="2">
        <v>0.48150894114820059</v>
      </c>
      <c r="I74" s="2">
        <v>0.49153062941012504</v>
      </c>
    </row>
    <row r="75" spans="2:9" x14ac:dyDescent="0.25">
      <c r="B75" s="30" t="s">
        <v>104</v>
      </c>
      <c r="C75" s="82" t="s">
        <v>9</v>
      </c>
      <c r="D75" s="163">
        <v>0.6635574139540843</v>
      </c>
      <c r="E75" s="163">
        <v>0.68954341901238236</v>
      </c>
      <c r="F75" s="163">
        <v>0.64069940365338351</v>
      </c>
      <c r="G75" s="163">
        <v>0.57069969707691004</v>
      </c>
      <c r="H75" s="163">
        <v>0.59859404523474113</v>
      </c>
      <c r="I75" s="163">
        <v>0.63008212375543149</v>
      </c>
    </row>
    <row r="76" spans="2:9" x14ac:dyDescent="0.25">
      <c r="B76" s="30"/>
      <c r="C76" s="82" t="s">
        <v>85</v>
      </c>
      <c r="D76" s="163">
        <v>0</v>
      </c>
      <c r="E76" s="163">
        <v>0</v>
      </c>
      <c r="F76" s="163">
        <v>0</v>
      </c>
      <c r="G76" s="163">
        <v>0</v>
      </c>
      <c r="H76" s="163">
        <v>0</v>
      </c>
      <c r="I76" s="163">
        <v>0</v>
      </c>
    </row>
    <row r="77" spans="2:9" x14ac:dyDescent="0.25">
      <c r="C77" s="82" t="s">
        <v>10</v>
      </c>
      <c r="D77" s="163">
        <v>1.4733936675483722E-2</v>
      </c>
      <c r="E77" s="163">
        <v>2.0093632653580031E-2</v>
      </c>
      <c r="F77" s="163">
        <v>2.0631185967405756E-2</v>
      </c>
      <c r="G77" s="163">
        <v>1.6921535320613822E-2</v>
      </c>
      <c r="H77" s="163">
        <v>2.1694541985742659E-2</v>
      </c>
      <c r="I77" s="163">
        <v>1.5324930595952723E-2</v>
      </c>
    </row>
    <row r="78" spans="2:9" x14ac:dyDescent="0.25">
      <c r="C78" s="83" t="s">
        <v>79</v>
      </c>
      <c r="D78" s="163">
        <v>0.48925449674855376</v>
      </c>
      <c r="E78" s="163">
        <v>0.49753507070776881</v>
      </c>
      <c r="F78" s="163">
        <v>0.6800774124645983</v>
      </c>
      <c r="G78" s="163">
        <v>0.72721138738897961</v>
      </c>
      <c r="H78" s="163">
        <v>0.70684058654224491</v>
      </c>
      <c r="I78" s="163">
        <v>0.70586389243880643</v>
      </c>
    </row>
    <row r="79" spans="2:9" x14ac:dyDescent="0.25">
      <c r="C79" s="83" t="s">
        <v>80</v>
      </c>
      <c r="D79" s="163">
        <v>0</v>
      </c>
      <c r="E79" s="163">
        <v>0</v>
      </c>
      <c r="F79" s="163">
        <v>0</v>
      </c>
      <c r="G79" s="163">
        <v>0</v>
      </c>
      <c r="H79" s="163">
        <v>0.78767280641624915</v>
      </c>
      <c r="I79" s="163">
        <v>0.62979089061211857</v>
      </c>
    </row>
    <row r="80" spans="2:9" x14ac:dyDescent="0.25">
      <c r="C80" s="82" t="s">
        <v>12</v>
      </c>
      <c r="D80" s="163">
        <v>2.7462618264869252E-3</v>
      </c>
      <c r="E80" s="163">
        <v>9.7258532368667855E-2</v>
      </c>
      <c r="F80" s="163">
        <v>4.0543692071880509E-3</v>
      </c>
      <c r="G80" s="163">
        <v>3.8522989619674923E-3</v>
      </c>
      <c r="H80" s="163">
        <v>4.1328019904378777E-3</v>
      </c>
      <c r="I80" s="163">
        <v>6.8720925635808875E-3</v>
      </c>
    </row>
    <row r="81" spans="2:9" x14ac:dyDescent="0.25">
      <c r="C81" s="82" t="s">
        <v>13</v>
      </c>
      <c r="D81" s="163">
        <v>0.90754347070604169</v>
      </c>
      <c r="E81" s="163">
        <v>0.90789393704052335</v>
      </c>
      <c r="F81" s="163">
        <v>0.90056125382676655</v>
      </c>
      <c r="G81" s="163">
        <v>0.89467954079504586</v>
      </c>
      <c r="H81" s="163">
        <v>0.90550271398013837</v>
      </c>
      <c r="I81" s="163">
        <v>0.91679082415716773</v>
      </c>
    </row>
    <row r="82" spans="2:9" x14ac:dyDescent="0.25">
      <c r="C82" s="82" t="s">
        <v>14</v>
      </c>
      <c r="D82" s="163">
        <v>0.23519078633877563</v>
      </c>
      <c r="E82" s="163">
        <v>0.24246280492353589</v>
      </c>
      <c r="F82" s="163">
        <v>0.23966278088357379</v>
      </c>
      <c r="G82" s="163">
        <v>0.24086135453390478</v>
      </c>
      <c r="H82" s="163">
        <v>0.23751533519653187</v>
      </c>
      <c r="I82" s="163">
        <v>0.23650972088369199</v>
      </c>
    </row>
    <row r="83" spans="2:9" x14ac:dyDescent="0.25">
      <c r="C83" s="82" t="s">
        <v>15</v>
      </c>
      <c r="D83" s="163">
        <v>0.28495387036840569</v>
      </c>
      <c r="E83" s="163">
        <v>0.28856075811261173</v>
      </c>
      <c r="F83" s="163">
        <v>0.29125119427037238</v>
      </c>
      <c r="G83" s="163">
        <v>0.29125119427037244</v>
      </c>
      <c r="H83" s="163">
        <v>0.29628064206804361</v>
      </c>
      <c r="I83" s="163">
        <v>0.3146914817222643</v>
      </c>
    </row>
    <row r="84" spans="2:9" x14ac:dyDescent="0.25">
      <c r="C84" s="82" t="s">
        <v>16</v>
      </c>
      <c r="D84" s="163">
        <v>0.67742905696985478</v>
      </c>
      <c r="E84" s="163">
        <v>0.95541944192902373</v>
      </c>
      <c r="F84" s="163">
        <v>0.94723563156061541</v>
      </c>
      <c r="G84" s="163">
        <v>0.94723563156061541</v>
      </c>
      <c r="H84" s="163">
        <v>0.95541944192902373</v>
      </c>
      <c r="I84" s="163">
        <v>0.95541944192902373</v>
      </c>
    </row>
    <row r="85" spans="2:9" x14ac:dyDescent="0.25">
      <c r="B85" s="75"/>
      <c r="C85" s="83" t="s">
        <v>17</v>
      </c>
      <c r="D85" s="163">
        <v>0</v>
      </c>
      <c r="E85" s="163">
        <v>0</v>
      </c>
      <c r="F85" s="163">
        <v>0</v>
      </c>
      <c r="G85" s="163">
        <v>0</v>
      </c>
      <c r="H85" s="163">
        <v>0</v>
      </c>
      <c r="I85" s="163">
        <v>0</v>
      </c>
    </row>
    <row r="86" spans="2:9" x14ac:dyDescent="0.25">
      <c r="B86" s="75"/>
      <c r="C86" s="83" t="s">
        <v>18</v>
      </c>
      <c r="D86" s="163">
        <v>0.99999999999999989</v>
      </c>
      <c r="E86" s="163">
        <v>1.0000000031322751</v>
      </c>
      <c r="F86" s="163">
        <v>0.99999999809433471</v>
      </c>
      <c r="G86" s="163">
        <v>1.0000000000000002</v>
      </c>
      <c r="H86" s="163">
        <v>0.99999999769845649</v>
      </c>
      <c r="I86" s="163">
        <v>0.99999999988058841</v>
      </c>
    </row>
    <row r="87" spans="2:9" x14ac:dyDescent="0.25">
      <c r="C87" s="82" t="s">
        <v>19</v>
      </c>
      <c r="D87" s="163">
        <v>0.85562043945602106</v>
      </c>
      <c r="E87" s="163">
        <v>0.86379071987595768</v>
      </c>
      <c r="F87" s="163">
        <v>0.88331161645685297</v>
      </c>
      <c r="G87" s="163">
        <v>0.8941686193687135</v>
      </c>
      <c r="H87" s="163">
        <v>0.8941686193687135</v>
      </c>
      <c r="I87" s="163">
        <v>0.89674391105735962</v>
      </c>
    </row>
    <row r="88" spans="2:9" x14ac:dyDescent="0.25">
      <c r="C88" s="83" t="s">
        <v>20</v>
      </c>
      <c r="D88" s="163">
        <v>0.90850349966377475</v>
      </c>
      <c r="E88" s="163">
        <v>0.89716537779883221</v>
      </c>
      <c r="F88" s="163">
        <v>0.89576667178392655</v>
      </c>
      <c r="G88" s="163">
        <v>0.89381334852354177</v>
      </c>
      <c r="H88" s="163">
        <v>0.89416788213554232</v>
      </c>
      <c r="I88" s="163">
        <v>0.89381334852354177</v>
      </c>
    </row>
    <row r="89" spans="2:9" x14ac:dyDescent="0.25">
      <c r="C89" s="83" t="s">
        <v>75</v>
      </c>
      <c r="D89" s="163">
        <v>0</v>
      </c>
      <c r="E89" s="163">
        <v>0</v>
      </c>
      <c r="F89" s="163">
        <v>0</v>
      </c>
      <c r="G89" s="163">
        <v>0</v>
      </c>
      <c r="H89" s="163">
        <v>0</v>
      </c>
      <c r="I89" s="163">
        <v>0</v>
      </c>
    </row>
    <row r="90" spans="2:9" x14ac:dyDescent="0.25">
      <c r="C90" s="83" t="s">
        <v>76</v>
      </c>
      <c r="D90" s="163">
        <v>0.18595403025496518</v>
      </c>
      <c r="E90" s="163">
        <v>0.17537873555860087</v>
      </c>
      <c r="F90" s="163">
        <v>0.25309733153802355</v>
      </c>
      <c r="G90" s="163">
        <v>0.24639668980869095</v>
      </c>
      <c r="H90" s="163">
        <v>0.29216234021335286</v>
      </c>
      <c r="I90" s="163">
        <v>0.2675152051076074</v>
      </c>
    </row>
    <row r="91" spans="2:9" ht="15.75" thickBot="1" x14ac:dyDescent="0.3">
      <c r="B91" s="76"/>
      <c r="C91" s="76" t="s">
        <v>21</v>
      </c>
      <c r="D91" s="164">
        <v>0.4786184782479348</v>
      </c>
      <c r="E91" s="164">
        <v>0.5054642928935863</v>
      </c>
      <c r="F91" s="164">
        <v>0.55362852885651281</v>
      </c>
      <c r="G91" s="164">
        <v>0.55809425121081391</v>
      </c>
      <c r="H91" s="164">
        <v>0.56633569872717004</v>
      </c>
      <c r="I91" s="164">
        <v>0.58903071361482173</v>
      </c>
    </row>
    <row r="92" spans="2:9" x14ac:dyDescent="0.25">
      <c r="B92" s="30" t="s">
        <v>36</v>
      </c>
      <c r="C92" s="82" t="s">
        <v>9</v>
      </c>
      <c r="D92" s="1">
        <v>0.82065979646059317</v>
      </c>
      <c r="E92" s="1">
        <v>0.8266046471617462</v>
      </c>
      <c r="F92" s="1">
        <v>0.80688383435710942</v>
      </c>
      <c r="G92" s="1">
        <v>0.77708434772910551</v>
      </c>
      <c r="H92" s="1">
        <v>0.85681036725365101</v>
      </c>
      <c r="I92" s="1">
        <v>0.9133277737929143</v>
      </c>
    </row>
    <row r="93" spans="2:9" x14ac:dyDescent="0.25">
      <c r="B93" s="30"/>
      <c r="C93" s="82" t="s">
        <v>85</v>
      </c>
      <c r="D93" s="73">
        <v>0</v>
      </c>
      <c r="E93" s="73">
        <v>0</v>
      </c>
      <c r="F93" s="73">
        <v>0</v>
      </c>
      <c r="G93" s="73">
        <v>0</v>
      </c>
      <c r="H93" s="73">
        <v>0</v>
      </c>
      <c r="I93" s="73">
        <v>0</v>
      </c>
    </row>
    <row r="94" spans="2:9" x14ac:dyDescent="0.25">
      <c r="C94" s="82" t="s">
        <v>10</v>
      </c>
      <c r="D94" s="73">
        <v>2.9725194636018647E-2</v>
      </c>
      <c r="E94" s="73">
        <v>3.2583149648835144E-2</v>
      </c>
      <c r="F94" s="73">
        <v>4.9934630466009981E-2</v>
      </c>
      <c r="G94" s="73">
        <v>5.1119673577491725E-2</v>
      </c>
      <c r="H94" s="73">
        <v>6.3089688201134822E-2</v>
      </c>
      <c r="I94" s="73">
        <v>3.08718119938945E-2</v>
      </c>
    </row>
    <row r="95" spans="2:9" x14ac:dyDescent="0.25">
      <c r="C95" s="83" t="s">
        <v>79</v>
      </c>
      <c r="D95" s="73">
        <v>0.5552264678801353</v>
      </c>
      <c r="E95" s="73">
        <v>0.59566507078959163</v>
      </c>
      <c r="F95" s="73">
        <v>0.70495839474971322</v>
      </c>
      <c r="G95" s="73">
        <v>0.72971591434860206</v>
      </c>
      <c r="H95" s="73">
        <v>0.6165811889970374</v>
      </c>
      <c r="I95" s="73">
        <v>0.70389685929286872</v>
      </c>
    </row>
    <row r="96" spans="2:9" x14ac:dyDescent="0.25">
      <c r="C96" s="83" t="s">
        <v>80</v>
      </c>
      <c r="D96" s="73">
        <v>0</v>
      </c>
      <c r="E96" s="73">
        <v>0.50721628468493163</v>
      </c>
      <c r="F96" s="73">
        <v>0.8491896385114156</v>
      </c>
      <c r="G96" s="73">
        <v>0.8491896385114156</v>
      </c>
      <c r="H96" s="73">
        <v>0.83255414336490874</v>
      </c>
      <c r="I96" s="73">
        <v>0.83255414336490874</v>
      </c>
    </row>
    <row r="97" spans="2:9" x14ac:dyDescent="0.25">
      <c r="C97" s="82" t="s">
        <v>12</v>
      </c>
      <c r="D97" s="73">
        <v>0</v>
      </c>
      <c r="E97" s="73">
        <v>0</v>
      </c>
      <c r="F97" s="73">
        <v>0</v>
      </c>
      <c r="G97" s="73">
        <v>0</v>
      </c>
      <c r="H97" s="73">
        <v>0</v>
      </c>
      <c r="I97" s="73">
        <v>0</v>
      </c>
    </row>
    <row r="98" spans="2:9" x14ac:dyDescent="0.25">
      <c r="C98" s="82" t="s">
        <v>13</v>
      </c>
      <c r="D98" s="73">
        <v>0.92848839961548224</v>
      </c>
      <c r="E98" s="73">
        <v>0.90004031174820898</v>
      </c>
      <c r="F98" s="73">
        <v>0.93807820881749859</v>
      </c>
      <c r="G98" s="73">
        <v>0.90378117404896452</v>
      </c>
      <c r="H98" s="73">
        <v>0.91929524818666775</v>
      </c>
      <c r="I98" s="73">
        <v>0.9422634657856348</v>
      </c>
    </row>
    <row r="99" spans="2:9" x14ac:dyDescent="0.25">
      <c r="C99" s="82" t="s">
        <v>14</v>
      </c>
      <c r="D99" s="73">
        <v>0.42789843949483858</v>
      </c>
      <c r="E99" s="73">
        <v>0.42547252923634571</v>
      </c>
      <c r="F99" s="73">
        <v>0.42944588262230032</v>
      </c>
      <c r="G99" s="73">
        <v>0.42944588262230032</v>
      </c>
      <c r="H99" s="73">
        <v>0.42708684634060595</v>
      </c>
      <c r="I99" s="73">
        <v>0.42944588262230032</v>
      </c>
    </row>
    <row r="100" spans="2:9" x14ac:dyDescent="0.25">
      <c r="C100" s="82" t="s">
        <v>15</v>
      </c>
      <c r="D100" s="73">
        <v>0.25972340325342436</v>
      </c>
      <c r="E100" s="73">
        <v>0.27920029471258517</v>
      </c>
      <c r="F100" s="73">
        <v>0.27920029471258234</v>
      </c>
      <c r="G100" s="73">
        <v>0.27920029471258628</v>
      </c>
      <c r="H100" s="73">
        <v>0.37696574400832844</v>
      </c>
      <c r="I100" s="73">
        <v>0.37696574400832772</v>
      </c>
    </row>
    <row r="101" spans="2:9" x14ac:dyDescent="0.25">
      <c r="C101" s="82" t="s">
        <v>16</v>
      </c>
      <c r="D101" s="73">
        <v>0.96538313426457023</v>
      </c>
      <c r="E101" s="73">
        <v>0.96538313426457023</v>
      </c>
      <c r="F101" s="73">
        <v>0.96999999999999986</v>
      </c>
      <c r="G101" s="73">
        <v>0.96999999999999986</v>
      </c>
      <c r="H101" s="73">
        <v>0.96999999999999986</v>
      </c>
      <c r="I101" s="73">
        <v>0.96999999999999986</v>
      </c>
    </row>
    <row r="102" spans="2:9" x14ac:dyDescent="0.25">
      <c r="B102" s="75"/>
      <c r="C102" s="83" t="s">
        <v>17</v>
      </c>
      <c r="D102" s="73">
        <v>0</v>
      </c>
      <c r="E102" s="73">
        <v>0</v>
      </c>
      <c r="F102" s="73">
        <v>0</v>
      </c>
      <c r="G102" s="73">
        <v>0</v>
      </c>
      <c r="H102" s="73">
        <v>0</v>
      </c>
      <c r="I102" s="73">
        <v>0</v>
      </c>
    </row>
    <row r="103" spans="2:9" x14ac:dyDescent="0.25">
      <c r="B103" s="75"/>
      <c r="C103" s="83" t="s">
        <v>18</v>
      </c>
      <c r="D103" s="73">
        <v>1.0000000000000002</v>
      </c>
      <c r="E103" s="73">
        <v>0.99999998515284405</v>
      </c>
      <c r="F103" s="73">
        <v>0.99999999281319629</v>
      </c>
      <c r="G103" s="73">
        <v>0.99999999583094157</v>
      </c>
      <c r="H103" s="73">
        <v>0.99999999459018829</v>
      </c>
      <c r="I103" s="73">
        <v>0.99999999592208377</v>
      </c>
    </row>
    <row r="104" spans="2:9" x14ac:dyDescent="0.25">
      <c r="C104" s="82" t="s">
        <v>19</v>
      </c>
      <c r="D104" s="73">
        <v>0.87823224874562877</v>
      </c>
      <c r="E104" s="73">
        <v>0.87823224874562877</v>
      </c>
      <c r="F104" s="73">
        <v>0.87823224874562877</v>
      </c>
      <c r="G104" s="73">
        <v>0.9754482231751459</v>
      </c>
      <c r="H104" s="73">
        <v>0.97567751389437241</v>
      </c>
      <c r="I104" s="73">
        <v>0.97567751389437241</v>
      </c>
    </row>
    <row r="105" spans="2:9" x14ac:dyDescent="0.25">
      <c r="C105" s="83" t="s">
        <v>20</v>
      </c>
      <c r="D105" s="73">
        <v>0</v>
      </c>
      <c r="E105" s="73">
        <v>0</v>
      </c>
      <c r="F105" s="73">
        <v>0</v>
      </c>
      <c r="G105" s="73">
        <v>0</v>
      </c>
      <c r="H105" s="73">
        <v>0</v>
      </c>
      <c r="I105" s="73">
        <v>0</v>
      </c>
    </row>
    <row r="106" spans="2:9" x14ac:dyDescent="0.25">
      <c r="C106" s="83" t="s">
        <v>75</v>
      </c>
      <c r="D106" s="73">
        <v>0</v>
      </c>
      <c r="E106" s="73">
        <v>0</v>
      </c>
      <c r="F106" s="73">
        <v>0</v>
      </c>
      <c r="G106" s="73">
        <v>0</v>
      </c>
      <c r="H106" s="73">
        <v>0</v>
      </c>
      <c r="I106" s="73">
        <v>0</v>
      </c>
    </row>
    <row r="107" spans="2:9" x14ac:dyDescent="0.25">
      <c r="C107" s="83" t="s">
        <v>76</v>
      </c>
      <c r="D107" s="73">
        <v>0</v>
      </c>
      <c r="E107" s="73">
        <v>0</v>
      </c>
      <c r="F107" s="73">
        <v>0</v>
      </c>
      <c r="G107" s="73">
        <v>0</v>
      </c>
      <c r="H107" s="73">
        <v>0</v>
      </c>
      <c r="I107" s="73">
        <v>0</v>
      </c>
    </row>
    <row r="108" spans="2:9" ht="15.75" thickBot="1" x14ac:dyDescent="0.3">
      <c r="B108" s="76"/>
      <c r="C108" s="76" t="s">
        <v>21</v>
      </c>
      <c r="D108" s="2">
        <v>0.52099489934598109</v>
      </c>
      <c r="E108" s="2">
        <v>0.53638325688058142</v>
      </c>
      <c r="F108" s="2">
        <v>0.59439242321090513</v>
      </c>
      <c r="G108" s="2">
        <v>0.59645929568827438</v>
      </c>
      <c r="H108" s="2">
        <v>0.57673483889991073</v>
      </c>
      <c r="I108" s="2">
        <v>0.65616318145751817</v>
      </c>
    </row>
    <row r="109" spans="2:9" x14ac:dyDescent="0.25">
      <c r="B109" s="30" t="s">
        <v>37</v>
      </c>
      <c r="C109" s="82" t="s">
        <v>9</v>
      </c>
      <c r="D109" s="1">
        <v>0.55900191635064944</v>
      </c>
      <c r="E109" s="1">
        <v>0.64145839237593527</v>
      </c>
      <c r="F109" s="1">
        <v>0.64210083474080548</v>
      </c>
      <c r="G109" s="1">
        <v>0.61285380666322642</v>
      </c>
      <c r="H109" s="1">
        <v>0.69565464878027561</v>
      </c>
      <c r="I109" s="1">
        <v>0.5800615905205182</v>
      </c>
    </row>
    <row r="110" spans="2:9" x14ac:dyDescent="0.25">
      <c r="B110" s="30"/>
      <c r="C110" s="82" t="s">
        <v>85</v>
      </c>
      <c r="D110" s="73">
        <v>0</v>
      </c>
      <c r="E110" s="73">
        <v>0</v>
      </c>
      <c r="F110" s="73">
        <v>0</v>
      </c>
      <c r="G110" s="73">
        <v>0</v>
      </c>
      <c r="H110" s="73">
        <v>0</v>
      </c>
      <c r="I110" s="73">
        <v>0</v>
      </c>
    </row>
    <row r="111" spans="2:9" x14ac:dyDescent="0.25">
      <c r="C111" s="82" t="s">
        <v>10</v>
      </c>
      <c r="D111" s="73">
        <v>7.8813207579410946E-2</v>
      </c>
      <c r="E111" s="73">
        <v>9.4952306667306474E-2</v>
      </c>
      <c r="F111" s="73">
        <v>0.10849973283306114</v>
      </c>
      <c r="G111" s="73">
        <v>0.10570010095147714</v>
      </c>
      <c r="H111" s="73">
        <v>0.10958528241584249</v>
      </c>
      <c r="I111" s="73">
        <v>0.11253910560008545</v>
      </c>
    </row>
    <row r="112" spans="2:9" x14ac:dyDescent="0.25">
      <c r="C112" s="83" t="s">
        <v>79</v>
      </c>
      <c r="D112" s="73">
        <v>0.62441269711463909</v>
      </c>
      <c r="E112" s="73">
        <v>0.69016025393885549</v>
      </c>
      <c r="F112" s="73">
        <v>0.79714885815578085</v>
      </c>
      <c r="G112" s="73">
        <v>0.82015634182527808</v>
      </c>
      <c r="H112" s="73">
        <v>0.78459906946107183</v>
      </c>
      <c r="I112" s="73">
        <v>0.7893069078538314</v>
      </c>
    </row>
    <row r="113" spans="2:9" x14ac:dyDescent="0.25">
      <c r="C113" s="83" t="s">
        <v>80</v>
      </c>
      <c r="D113" s="73">
        <v>0</v>
      </c>
      <c r="E113" s="73">
        <v>0</v>
      </c>
      <c r="F113" s="73">
        <v>0</v>
      </c>
      <c r="G113" s="73">
        <v>0</v>
      </c>
      <c r="H113" s="73">
        <v>0.85965693008618316</v>
      </c>
      <c r="I113" s="73">
        <v>0.85986485722194461</v>
      </c>
    </row>
    <row r="114" spans="2:9" x14ac:dyDescent="0.25">
      <c r="C114" s="82" t="s">
        <v>12</v>
      </c>
      <c r="D114" s="73">
        <v>4.0343004260518324E-2</v>
      </c>
      <c r="E114" s="73">
        <v>0</v>
      </c>
      <c r="F114" s="73">
        <v>0</v>
      </c>
      <c r="G114" s="73">
        <v>0</v>
      </c>
      <c r="H114" s="73">
        <v>0</v>
      </c>
      <c r="I114" s="73">
        <v>0</v>
      </c>
    </row>
    <row r="115" spans="2:9" x14ac:dyDescent="0.25">
      <c r="C115" s="82" t="s">
        <v>13</v>
      </c>
      <c r="D115" s="73">
        <v>0.90625420520910349</v>
      </c>
      <c r="E115" s="73">
        <v>0.89407170796861635</v>
      </c>
      <c r="F115" s="73">
        <v>0.90658611647317999</v>
      </c>
      <c r="G115" s="73">
        <v>0.89881112351169268</v>
      </c>
      <c r="H115" s="73">
        <v>0.89511607729388154</v>
      </c>
      <c r="I115" s="73">
        <v>0.90658611647317999</v>
      </c>
    </row>
    <row r="116" spans="2:9" x14ac:dyDescent="0.25">
      <c r="C116" s="82" t="s">
        <v>14</v>
      </c>
      <c r="D116" s="73">
        <v>0.44157417268133198</v>
      </c>
      <c r="E116" s="73">
        <v>0.44157417268133198</v>
      </c>
      <c r="F116" s="73">
        <v>0.44157417268133198</v>
      </c>
      <c r="G116" s="73">
        <v>0.44157417268133198</v>
      </c>
      <c r="H116" s="73">
        <v>0.44157417268133198</v>
      </c>
      <c r="I116" s="73">
        <v>0.44035934787951986</v>
      </c>
    </row>
    <row r="117" spans="2:9" x14ac:dyDescent="0.25">
      <c r="C117" s="82" t="s">
        <v>15</v>
      </c>
      <c r="D117" s="73">
        <v>0.34873433302694373</v>
      </c>
      <c r="E117" s="73">
        <v>0.34894510719034327</v>
      </c>
      <c r="F117" s="73">
        <v>0.34894510719034327</v>
      </c>
      <c r="G117" s="73">
        <v>0.34894510719034338</v>
      </c>
      <c r="H117" s="73">
        <v>0.34932049858489422</v>
      </c>
      <c r="I117" s="73">
        <v>0.34932049858489395</v>
      </c>
    </row>
    <row r="118" spans="2:9" x14ac:dyDescent="0.25">
      <c r="C118" s="82" t="s">
        <v>16</v>
      </c>
      <c r="D118" s="73">
        <v>0.5828171058424072</v>
      </c>
      <c r="E118" s="73">
        <v>0.72334618311673105</v>
      </c>
      <c r="F118" s="73">
        <v>0.91673730987812496</v>
      </c>
      <c r="G118" s="73">
        <v>0.91036384809960258</v>
      </c>
      <c r="H118" s="73">
        <v>0.90079497224138494</v>
      </c>
      <c r="I118" s="73">
        <v>0.92361439670181666</v>
      </c>
    </row>
    <row r="119" spans="2:9" x14ac:dyDescent="0.25">
      <c r="B119" s="75"/>
      <c r="C119" s="83" t="s">
        <v>17</v>
      </c>
      <c r="D119" s="73">
        <v>0</v>
      </c>
      <c r="E119" s="73">
        <v>0</v>
      </c>
      <c r="F119" s="73">
        <v>0</v>
      </c>
      <c r="G119" s="73">
        <v>0</v>
      </c>
      <c r="H119" s="73">
        <v>0</v>
      </c>
      <c r="I119" s="73">
        <v>0</v>
      </c>
    </row>
    <row r="120" spans="2:9" x14ac:dyDescent="0.25">
      <c r="B120" s="75"/>
      <c r="C120" s="83" t="s">
        <v>18</v>
      </c>
      <c r="D120" s="73">
        <v>1.0000000000000007</v>
      </c>
      <c r="E120" s="73">
        <v>1.0000000412629528</v>
      </c>
      <c r="F120" s="73">
        <v>1.0000000329588108</v>
      </c>
      <c r="G120" s="73">
        <v>1.0000000102967816</v>
      </c>
      <c r="H120" s="73">
        <v>1.0000000039146884</v>
      </c>
      <c r="I120" s="73">
        <v>1.000000003093358</v>
      </c>
    </row>
    <row r="121" spans="2:9" x14ac:dyDescent="0.25">
      <c r="C121" s="82" t="s">
        <v>19</v>
      </c>
      <c r="D121" s="73">
        <v>0.67668332542218346</v>
      </c>
      <c r="E121" s="73">
        <v>0.8598070301515387</v>
      </c>
      <c r="F121" s="73">
        <v>0.8598070301515387</v>
      </c>
      <c r="G121" s="73">
        <v>0.87412319080663758</v>
      </c>
      <c r="H121" s="73">
        <v>0.89803713214407455</v>
      </c>
      <c r="I121" s="73">
        <v>0.9226467373502284</v>
      </c>
    </row>
    <row r="122" spans="2:9" x14ac:dyDescent="0.25">
      <c r="C122" s="83" t="s">
        <v>20</v>
      </c>
      <c r="D122" s="73">
        <v>0.90264707791463861</v>
      </c>
      <c r="E122" s="73">
        <v>0.83105870170029916</v>
      </c>
      <c r="F122" s="73">
        <v>0.89763120934819685</v>
      </c>
      <c r="G122" s="73">
        <v>0.89763000845220442</v>
      </c>
      <c r="H122" s="73">
        <v>0.89762928765297578</v>
      </c>
      <c r="I122" s="73">
        <v>0.89762737133348969</v>
      </c>
    </row>
    <row r="123" spans="2:9" x14ac:dyDescent="0.25">
      <c r="C123" s="83" t="s">
        <v>75</v>
      </c>
      <c r="D123" s="73">
        <v>0</v>
      </c>
      <c r="E123" s="73">
        <v>0</v>
      </c>
      <c r="F123" s="73">
        <v>0</v>
      </c>
      <c r="G123" s="73">
        <v>0</v>
      </c>
      <c r="H123" s="73">
        <v>0</v>
      </c>
      <c r="I123" s="73">
        <v>0</v>
      </c>
    </row>
    <row r="124" spans="2:9" x14ac:dyDescent="0.25">
      <c r="C124" s="83" t="s">
        <v>76</v>
      </c>
      <c r="D124" s="73">
        <v>0</v>
      </c>
      <c r="E124" s="73">
        <v>0</v>
      </c>
      <c r="F124" s="73">
        <v>0</v>
      </c>
      <c r="G124" s="73">
        <v>0</v>
      </c>
      <c r="H124" s="73">
        <v>0</v>
      </c>
      <c r="I124" s="73">
        <v>0</v>
      </c>
    </row>
    <row r="125" spans="2:9" ht="15.75" thickBot="1" x14ac:dyDescent="0.3">
      <c r="B125" s="76"/>
      <c r="C125" s="76" t="s">
        <v>21</v>
      </c>
      <c r="D125" s="2">
        <v>0.41764541768207447</v>
      </c>
      <c r="E125" s="2">
        <v>0.56802496544559322</v>
      </c>
      <c r="F125" s="2">
        <v>0.59369325027583186</v>
      </c>
      <c r="G125" s="2">
        <v>0.59676677181581106</v>
      </c>
      <c r="H125" s="2">
        <v>0.61481335002160065</v>
      </c>
      <c r="I125" s="2">
        <v>0.61084439224107157</v>
      </c>
    </row>
    <row r="126" spans="2:9" ht="15" customHeight="1" x14ac:dyDescent="0.25">
      <c r="B126" s="30" t="s">
        <v>38</v>
      </c>
      <c r="C126" s="82" t="s">
        <v>9</v>
      </c>
      <c r="D126" s="1">
        <v>0.71228578560559264</v>
      </c>
      <c r="E126" s="1">
        <v>0.73803373304159725</v>
      </c>
      <c r="F126" s="1">
        <v>0.7216401527759686</v>
      </c>
      <c r="G126" s="1">
        <v>0.71228578560559264</v>
      </c>
      <c r="H126" s="1">
        <v>0.81753384877252877</v>
      </c>
      <c r="I126" s="1">
        <v>0.78327722263014576</v>
      </c>
    </row>
    <row r="127" spans="2:9" ht="15" customHeight="1" x14ac:dyDescent="0.25">
      <c r="B127" s="30"/>
      <c r="C127" s="82" t="s">
        <v>85</v>
      </c>
      <c r="D127" s="73">
        <v>0</v>
      </c>
      <c r="E127" s="73">
        <v>0</v>
      </c>
      <c r="F127" s="73">
        <v>0</v>
      </c>
      <c r="G127" s="73">
        <v>0</v>
      </c>
      <c r="H127" s="73">
        <v>0</v>
      </c>
      <c r="I127" s="73">
        <v>0</v>
      </c>
    </row>
    <row r="128" spans="2:9" x14ac:dyDescent="0.25">
      <c r="C128" s="82" t="s">
        <v>10</v>
      </c>
      <c r="D128" s="73">
        <v>1.8273486122394513E-2</v>
      </c>
      <c r="E128" s="73">
        <v>2.7155030280392269E-2</v>
      </c>
      <c r="F128" s="73">
        <v>3.4753761500181599E-2</v>
      </c>
      <c r="G128" s="73">
        <v>3.452352875179248E-2</v>
      </c>
      <c r="H128" s="73">
        <v>6.3081785304265905E-2</v>
      </c>
      <c r="I128" s="73">
        <v>3.7610144584892681E-2</v>
      </c>
    </row>
    <row r="129" spans="2:9" x14ac:dyDescent="0.25">
      <c r="C129" s="83" t="s">
        <v>79</v>
      </c>
      <c r="D129" s="73">
        <v>0.65960705951616361</v>
      </c>
      <c r="E129" s="73">
        <v>0.69980453312267499</v>
      </c>
      <c r="F129" s="73">
        <v>0.76684457054874922</v>
      </c>
      <c r="G129" s="73">
        <v>0.7895423653550856</v>
      </c>
      <c r="H129" s="73">
        <v>0.65113114804424244</v>
      </c>
      <c r="I129" s="73">
        <v>0.76655749606410872</v>
      </c>
    </row>
    <row r="130" spans="2:9" x14ac:dyDescent="0.25">
      <c r="C130" s="83" t="s">
        <v>80</v>
      </c>
      <c r="D130" s="73">
        <v>0</v>
      </c>
      <c r="E130" s="73">
        <v>0</v>
      </c>
      <c r="F130" s="73">
        <v>0</v>
      </c>
      <c r="G130" s="73">
        <v>0</v>
      </c>
      <c r="H130" s="73">
        <v>0</v>
      </c>
      <c r="I130" s="73">
        <v>0</v>
      </c>
    </row>
    <row r="131" spans="2:9" x14ac:dyDescent="0.25">
      <c r="C131" s="82" t="s">
        <v>12</v>
      </c>
      <c r="D131" s="73">
        <v>0.23657328655860285</v>
      </c>
      <c r="E131" s="73">
        <v>0.24190766823512083</v>
      </c>
      <c r="F131" s="73">
        <v>0.23657328655860285</v>
      </c>
      <c r="G131" s="73">
        <v>0.23657328655860285</v>
      </c>
      <c r="H131" s="73">
        <v>0.25465495087900719</v>
      </c>
      <c r="I131" s="73">
        <v>0.25465495087900719</v>
      </c>
    </row>
    <row r="132" spans="2:9" x14ac:dyDescent="0.25">
      <c r="C132" s="82" t="s">
        <v>13</v>
      </c>
      <c r="D132" s="73">
        <v>0.93094486105675167</v>
      </c>
      <c r="E132" s="73">
        <v>0.8554380117416831</v>
      </c>
      <c r="F132" s="73">
        <v>0.8554380117416831</v>
      </c>
      <c r="G132" s="73">
        <v>0.8554380117416831</v>
      </c>
      <c r="H132" s="73">
        <v>0.8554380117416831</v>
      </c>
      <c r="I132" s="73">
        <v>0.93094486105675167</v>
      </c>
    </row>
    <row r="133" spans="2:9" x14ac:dyDescent="0.25">
      <c r="C133" s="82" t="s">
        <v>14</v>
      </c>
      <c r="D133" s="73">
        <v>0.44396848706240483</v>
      </c>
      <c r="E133" s="73">
        <v>0.44396848706240483</v>
      </c>
      <c r="F133" s="73">
        <v>0.44396848706240483</v>
      </c>
      <c r="G133" s="73">
        <v>0.44396848706240483</v>
      </c>
      <c r="H133" s="73">
        <v>0.44396848706240483</v>
      </c>
      <c r="I133" s="73">
        <v>0.44396848706240483</v>
      </c>
    </row>
    <row r="134" spans="2:9" x14ac:dyDescent="0.25">
      <c r="C134" s="82" t="s">
        <v>15</v>
      </c>
      <c r="D134" s="73">
        <v>0.30947951413453834</v>
      </c>
      <c r="E134" s="73">
        <v>0.30947951428259451</v>
      </c>
      <c r="F134" s="73">
        <v>0.30947951375475025</v>
      </c>
      <c r="G134" s="73">
        <v>0.30947951375475041</v>
      </c>
      <c r="H134" s="73">
        <v>0.30947951375475036</v>
      </c>
      <c r="I134" s="73">
        <v>0.30947951375475036</v>
      </c>
    </row>
    <row r="135" spans="2:9" x14ac:dyDescent="0.25">
      <c r="C135" s="82" t="s">
        <v>16</v>
      </c>
      <c r="D135" s="73">
        <v>0.97</v>
      </c>
      <c r="E135" s="73">
        <v>0.89378013116563815</v>
      </c>
      <c r="F135" s="73">
        <v>0.94578042049274946</v>
      </c>
      <c r="G135" s="73">
        <v>0.96283536554769433</v>
      </c>
      <c r="H135" s="73">
        <v>0.9700000000000002</v>
      </c>
      <c r="I135" s="73">
        <v>0.9700000000000002</v>
      </c>
    </row>
    <row r="136" spans="2:9" x14ac:dyDescent="0.25">
      <c r="B136" s="75"/>
      <c r="C136" s="83" t="s">
        <v>17</v>
      </c>
      <c r="D136" s="73">
        <v>0</v>
      </c>
      <c r="E136" s="73">
        <v>0</v>
      </c>
      <c r="F136" s="73">
        <v>0</v>
      </c>
      <c r="G136" s="73">
        <v>0</v>
      </c>
      <c r="H136" s="73">
        <v>0</v>
      </c>
      <c r="I136" s="73">
        <v>0</v>
      </c>
    </row>
    <row r="137" spans="2:9" x14ac:dyDescent="0.25">
      <c r="B137" s="75"/>
      <c r="C137" s="83" t="s">
        <v>18</v>
      </c>
      <c r="D137" s="73">
        <v>1.0000000000000002</v>
      </c>
      <c r="E137" s="73">
        <v>0.99999996493826449</v>
      </c>
      <c r="F137" s="73">
        <v>0.99999998051718686</v>
      </c>
      <c r="G137" s="73">
        <v>0.99999998772479926</v>
      </c>
      <c r="H137" s="73">
        <v>0.99999999150279362</v>
      </c>
      <c r="I137" s="73">
        <v>0.999999995158246</v>
      </c>
    </row>
    <row r="138" spans="2:9" x14ac:dyDescent="0.25">
      <c r="C138" s="82" t="s">
        <v>19</v>
      </c>
      <c r="D138" s="73">
        <v>0.85679996986363305</v>
      </c>
      <c r="E138" s="73">
        <v>0.85679996986363305</v>
      </c>
      <c r="F138" s="73">
        <v>0.85679996986363305</v>
      </c>
      <c r="G138" s="73">
        <v>0.85679996986363305</v>
      </c>
      <c r="H138" s="73">
        <v>0.9811388566381869</v>
      </c>
      <c r="I138" s="73">
        <v>0.9811388566381869</v>
      </c>
    </row>
    <row r="139" spans="2:9" x14ac:dyDescent="0.25">
      <c r="C139" s="83" t="s">
        <v>20</v>
      </c>
      <c r="D139" s="73">
        <v>0</v>
      </c>
      <c r="E139" s="73">
        <v>0</v>
      </c>
      <c r="F139" s="73">
        <v>0</v>
      </c>
      <c r="G139" s="73">
        <v>0</v>
      </c>
      <c r="H139" s="73">
        <v>0</v>
      </c>
      <c r="I139" s="73">
        <v>0</v>
      </c>
    </row>
    <row r="140" spans="2:9" x14ac:dyDescent="0.25">
      <c r="C140" s="83" t="s">
        <v>75</v>
      </c>
      <c r="D140" s="73">
        <v>0</v>
      </c>
      <c r="E140" s="73">
        <v>0</v>
      </c>
      <c r="F140" s="73">
        <v>0</v>
      </c>
      <c r="G140" s="73">
        <v>0</v>
      </c>
      <c r="H140" s="73">
        <v>0</v>
      </c>
      <c r="I140" s="73">
        <v>0</v>
      </c>
    </row>
    <row r="141" spans="2:9" x14ac:dyDescent="0.25">
      <c r="C141" s="83" t="s">
        <v>76</v>
      </c>
      <c r="D141" s="73">
        <v>0</v>
      </c>
      <c r="E141" s="73">
        <v>0</v>
      </c>
      <c r="F141" s="73">
        <v>0</v>
      </c>
      <c r="G141" s="73">
        <v>0</v>
      </c>
      <c r="H141" s="73">
        <v>0</v>
      </c>
      <c r="I141" s="73">
        <v>0</v>
      </c>
    </row>
    <row r="142" spans="2:9" ht="15.75" thickBot="1" x14ac:dyDescent="0.3">
      <c r="B142" s="76"/>
      <c r="C142" s="76" t="s">
        <v>21</v>
      </c>
      <c r="D142" s="2">
        <v>0.50491968250611619</v>
      </c>
      <c r="E142" s="2">
        <v>0.50106544205881909</v>
      </c>
      <c r="F142" s="2">
        <v>0.51903810432824349</v>
      </c>
      <c r="G142" s="2">
        <v>0.52428277545842161</v>
      </c>
      <c r="H142" s="2">
        <v>0.47732823565980254</v>
      </c>
      <c r="I142" s="2">
        <v>0.45996684574407859</v>
      </c>
    </row>
    <row r="143" spans="2:9" x14ac:dyDescent="0.25">
      <c r="B143" s="30" t="s">
        <v>39</v>
      </c>
      <c r="C143" s="82" t="s">
        <v>9</v>
      </c>
      <c r="D143" s="1">
        <v>0.75852899435908594</v>
      </c>
      <c r="E143" s="1">
        <v>0.78048405074893956</v>
      </c>
      <c r="F143" s="1">
        <v>0.7661148997604782</v>
      </c>
      <c r="G143" s="1">
        <v>0.69706125398824914</v>
      </c>
      <c r="H143" s="1">
        <v>0.76395947021877253</v>
      </c>
      <c r="I143" s="1">
        <v>0.70160626569259144</v>
      </c>
    </row>
    <row r="144" spans="2:9" x14ac:dyDescent="0.25">
      <c r="B144" s="30"/>
      <c r="C144" s="82" t="s">
        <v>85</v>
      </c>
      <c r="D144" s="73">
        <v>0</v>
      </c>
      <c r="E144" s="73">
        <v>0</v>
      </c>
      <c r="F144" s="73">
        <v>0</v>
      </c>
      <c r="G144" s="73">
        <v>0</v>
      </c>
      <c r="H144" s="73">
        <v>0</v>
      </c>
      <c r="I144" s="73">
        <v>0</v>
      </c>
    </row>
    <row r="145" spans="2:9" x14ac:dyDescent="0.25">
      <c r="C145" s="82" t="s">
        <v>10</v>
      </c>
      <c r="D145" s="73">
        <v>2.7214433678222034E-2</v>
      </c>
      <c r="E145" s="73">
        <v>3.806862306836125E-2</v>
      </c>
      <c r="F145" s="73">
        <v>3.8720132065877398E-2</v>
      </c>
      <c r="G145" s="73">
        <v>3.0315709292474052E-2</v>
      </c>
      <c r="H145" s="73">
        <v>3.0394336390437694E-2</v>
      </c>
      <c r="I145" s="73">
        <v>2.8504530785534353E-2</v>
      </c>
    </row>
    <row r="146" spans="2:9" x14ac:dyDescent="0.25">
      <c r="C146" s="83" t="s">
        <v>79</v>
      </c>
      <c r="D146" s="73">
        <v>0.4187993081281508</v>
      </c>
      <c r="E146" s="73">
        <v>0.41526319227574282</v>
      </c>
      <c r="F146" s="73">
        <v>0.69855737133591345</v>
      </c>
      <c r="G146" s="73">
        <v>0.74121544992780197</v>
      </c>
      <c r="H146" s="73">
        <v>0.64595599808756288</v>
      </c>
      <c r="I146" s="73">
        <v>0.72214772593864673</v>
      </c>
    </row>
    <row r="147" spans="2:9" x14ac:dyDescent="0.25">
      <c r="C147" s="83" t="s">
        <v>80</v>
      </c>
      <c r="D147" s="73">
        <v>0</v>
      </c>
      <c r="E147" s="73">
        <v>0</v>
      </c>
      <c r="F147" s="73">
        <v>0</v>
      </c>
      <c r="G147" s="73">
        <v>0</v>
      </c>
      <c r="H147" s="73">
        <v>0</v>
      </c>
      <c r="I147" s="73">
        <v>0</v>
      </c>
    </row>
    <row r="148" spans="2:9" x14ac:dyDescent="0.25">
      <c r="C148" s="82" t="s">
        <v>12</v>
      </c>
      <c r="D148" s="73">
        <v>2.8979528528593083E-2</v>
      </c>
      <c r="E148" s="73">
        <v>0</v>
      </c>
      <c r="F148" s="73">
        <v>0</v>
      </c>
      <c r="G148" s="73">
        <v>0</v>
      </c>
      <c r="H148" s="73">
        <v>0</v>
      </c>
      <c r="I148" s="73">
        <v>0</v>
      </c>
    </row>
    <row r="149" spans="2:9" x14ac:dyDescent="0.25">
      <c r="C149" s="82" t="s">
        <v>13</v>
      </c>
      <c r="D149" s="73">
        <v>0.87363430263329456</v>
      </c>
      <c r="E149" s="73">
        <v>0.88199065384324005</v>
      </c>
      <c r="F149" s="73">
        <v>0.88674365081068518</v>
      </c>
      <c r="G149" s="73">
        <v>0.83876587264741298</v>
      </c>
      <c r="H149" s="73">
        <v>0.91230282533985385</v>
      </c>
      <c r="I149" s="73">
        <v>0.91281635028714758</v>
      </c>
    </row>
    <row r="150" spans="2:9" x14ac:dyDescent="0.25">
      <c r="C150" s="82" t="s">
        <v>14</v>
      </c>
      <c r="D150" s="73">
        <v>0.20025679803132126</v>
      </c>
      <c r="E150" s="73">
        <v>0.19748337455750148</v>
      </c>
      <c r="F150" s="73">
        <v>0.20822933522039172</v>
      </c>
      <c r="G150" s="73">
        <v>0.19687295077150663</v>
      </c>
      <c r="H150" s="73">
        <v>0.20727682231480729</v>
      </c>
      <c r="I150" s="73">
        <v>0.19121634356985345</v>
      </c>
    </row>
    <row r="151" spans="2:9" x14ac:dyDescent="0.25">
      <c r="C151" s="82" t="s">
        <v>15</v>
      </c>
      <c r="D151" s="73">
        <v>0.27356064337730951</v>
      </c>
      <c r="E151" s="73">
        <v>0.32954511928730379</v>
      </c>
      <c r="F151" s="73">
        <v>0.32257919212118313</v>
      </c>
      <c r="G151" s="73">
        <v>0.32203116861858044</v>
      </c>
      <c r="H151" s="73">
        <v>0.36496221240170956</v>
      </c>
      <c r="I151" s="73">
        <v>0.36496221240171062</v>
      </c>
    </row>
    <row r="152" spans="2:9" x14ac:dyDescent="0.25">
      <c r="C152" s="82" t="s">
        <v>16</v>
      </c>
      <c r="D152" s="73">
        <v>0.90297694446029741</v>
      </c>
      <c r="E152" s="73">
        <v>0.95730804926918023</v>
      </c>
      <c r="F152" s="73">
        <v>0.9615840001243755</v>
      </c>
      <c r="G152" s="73">
        <v>0.9615840001243755</v>
      </c>
      <c r="H152" s="73">
        <v>0.94764556606857153</v>
      </c>
      <c r="I152" s="73">
        <v>0.94764556606857153</v>
      </c>
    </row>
    <row r="153" spans="2:9" x14ac:dyDescent="0.25">
      <c r="B153" s="75"/>
      <c r="C153" s="83" t="s">
        <v>17</v>
      </c>
      <c r="D153" s="73">
        <v>0</v>
      </c>
      <c r="E153" s="73">
        <v>0</v>
      </c>
      <c r="F153" s="73">
        <v>0</v>
      </c>
      <c r="G153" s="73">
        <v>0</v>
      </c>
      <c r="H153" s="73">
        <v>0</v>
      </c>
      <c r="I153" s="73">
        <v>0</v>
      </c>
    </row>
    <row r="154" spans="2:9" x14ac:dyDescent="0.25">
      <c r="B154" s="75"/>
      <c r="C154" s="83" t="s">
        <v>18</v>
      </c>
      <c r="D154" s="73">
        <v>1.0000000000000004</v>
      </c>
      <c r="E154" s="73">
        <v>1.0000000000000002</v>
      </c>
      <c r="F154" s="73">
        <v>1</v>
      </c>
      <c r="G154" s="73">
        <v>0.99999999354463809</v>
      </c>
      <c r="H154" s="73">
        <v>0.9999999987095548</v>
      </c>
      <c r="I154" s="73">
        <v>0.9999999993936749</v>
      </c>
    </row>
    <row r="155" spans="2:9" x14ac:dyDescent="0.25">
      <c r="C155" s="82" t="s">
        <v>19</v>
      </c>
      <c r="D155" s="73">
        <v>0.82543457601285775</v>
      </c>
      <c r="E155" s="73">
        <v>0.92775191813787949</v>
      </c>
      <c r="F155" s="73">
        <v>0.93491236131100941</v>
      </c>
      <c r="G155" s="73">
        <v>0.93491236131100941</v>
      </c>
      <c r="H155" s="73">
        <v>0.94541403672992541</v>
      </c>
      <c r="I155" s="73">
        <v>0.96112053238146034</v>
      </c>
    </row>
    <row r="156" spans="2:9" x14ac:dyDescent="0.25">
      <c r="C156" s="83" t="s">
        <v>20</v>
      </c>
      <c r="D156" s="73">
        <v>0.90615283427382121</v>
      </c>
      <c r="E156" s="73">
        <v>0.90558356850612887</v>
      </c>
      <c r="F156" s="73">
        <v>0.90558356850612887</v>
      </c>
      <c r="G156" s="73">
        <v>0.90558356850612887</v>
      </c>
      <c r="H156" s="73">
        <v>0.90558356850612887</v>
      </c>
      <c r="I156" s="73">
        <v>0.90558356850612887</v>
      </c>
    </row>
    <row r="157" spans="2:9" x14ac:dyDescent="0.25">
      <c r="C157" s="83" t="s">
        <v>75</v>
      </c>
      <c r="D157" s="73">
        <v>0</v>
      </c>
      <c r="E157" s="73">
        <v>0</v>
      </c>
      <c r="F157" s="73">
        <v>0</v>
      </c>
      <c r="G157" s="73">
        <v>0</v>
      </c>
      <c r="H157" s="73">
        <v>0</v>
      </c>
      <c r="I157" s="73">
        <v>0</v>
      </c>
    </row>
    <row r="158" spans="2:9" x14ac:dyDescent="0.25">
      <c r="C158" s="83" t="s">
        <v>76</v>
      </c>
      <c r="D158" s="73">
        <v>0</v>
      </c>
      <c r="E158" s="73">
        <v>0</v>
      </c>
      <c r="F158" s="73">
        <v>0.83651449809537792</v>
      </c>
      <c r="G158" s="73">
        <v>0.83651449809537792</v>
      </c>
      <c r="H158" s="73">
        <v>0.83651449809537792</v>
      </c>
      <c r="I158" s="73">
        <v>0.83651449809537792</v>
      </c>
    </row>
    <row r="159" spans="2:9" ht="15.75" thickBot="1" x14ac:dyDescent="0.3">
      <c r="B159" s="76"/>
      <c r="C159" s="76" t="s">
        <v>21</v>
      </c>
      <c r="D159" s="2">
        <v>0.4624527442548203</v>
      </c>
      <c r="E159" s="2">
        <v>0.47735822575626158</v>
      </c>
      <c r="F159" s="2">
        <v>0.55717163854533047</v>
      </c>
      <c r="G159" s="2">
        <v>0.5556666796064037</v>
      </c>
      <c r="H159" s="2">
        <v>0.56965802814695177</v>
      </c>
      <c r="I159" s="2">
        <v>0.58144026155696338</v>
      </c>
    </row>
    <row r="160" spans="2:9" x14ac:dyDescent="0.25">
      <c r="B160" s="30" t="s">
        <v>106</v>
      </c>
      <c r="C160" s="82" t="s">
        <v>9</v>
      </c>
      <c r="D160" s="163">
        <v>0.38746989852454217</v>
      </c>
      <c r="E160" s="163">
        <v>0.4030142806953726</v>
      </c>
      <c r="F160" s="163">
        <v>0.42207353028885197</v>
      </c>
      <c r="G160" s="163">
        <v>0.42811978805370149</v>
      </c>
      <c r="H160" s="163">
        <v>0.46601333849716658</v>
      </c>
      <c r="I160" s="163">
        <v>0.46458582260631393</v>
      </c>
    </row>
    <row r="161" spans="2:9" x14ac:dyDescent="0.25">
      <c r="B161" s="30"/>
      <c r="C161" s="82" t="s">
        <v>85</v>
      </c>
      <c r="D161" s="163">
        <v>0</v>
      </c>
      <c r="E161" s="163">
        <v>0</v>
      </c>
      <c r="F161" s="163">
        <v>0</v>
      </c>
      <c r="G161" s="163">
        <v>0</v>
      </c>
      <c r="H161" s="163">
        <v>0</v>
      </c>
      <c r="I161" s="163">
        <v>0</v>
      </c>
    </row>
    <row r="162" spans="2:9" x14ac:dyDescent="0.25">
      <c r="C162" s="82" t="s">
        <v>10</v>
      </c>
      <c r="D162" s="163">
        <v>0.11743810569452401</v>
      </c>
      <c r="E162" s="163">
        <v>0.15857230461275595</v>
      </c>
      <c r="F162" s="163">
        <v>0.16787760097465207</v>
      </c>
      <c r="G162" s="163">
        <v>0.16407764889616308</v>
      </c>
      <c r="H162" s="163">
        <v>0.14971477614421333</v>
      </c>
      <c r="I162" s="163">
        <v>0.16796240540513838</v>
      </c>
    </row>
    <row r="163" spans="2:9" x14ac:dyDescent="0.25">
      <c r="C163" s="83" t="s">
        <v>79</v>
      </c>
      <c r="D163" s="163">
        <v>0.80903026435327485</v>
      </c>
      <c r="E163" s="163">
        <v>0.82730142122635297</v>
      </c>
      <c r="F163" s="163">
        <v>0.83971389242881955</v>
      </c>
      <c r="G163" s="163">
        <v>0.84319512416619125</v>
      </c>
      <c r="H163" s="163">
        <v>0.80612603825197471</v>
      </c>
      <c r="I163" s="163">
        <v>0.79510204908262849</v>
      </c>
    </row>
    <row r="164" spans="2:9" x14ac:dyDescent="0.25">
      <c r="C164" s="83" t="s">
        <v>80</v>
      </c>
      <c r="D164" s="163">
        <v>0</v>
      </c>
      <c r="E164" s="163">
        <v>0</v>
      </c>
      <c r="F164" s="163">
        <v>0</v>
      </c>
      <c r="G164" s="163">
        <v>0</v>
      </c>
      <c r="H164" s="163">
        <v>0.82953802282159506</v>
      </c>
      <c r="I164" s="163">
        <v>0.82953802303129742</v>
      </c>
    </row>
    <row r="165" spans="2:9" x14ac:dyDescent="0.25">
      <c r="C165" s="82" t="s">
        <v>12</v>
      </c>
      <c r="D165" s="163">
        <v>1.0259692276123363E-2</v>
      </c>
      <c r="E165" s="163">
        <v>5.9601724210911727E-4</v>
      </c>
      <c r="F165" s="163">
        <v>0</v>
      </c>
      <c r="G165" s="163">
        <v>0</v>
      </c>
      <c r="H165" s="163">
        <v>0</v>
      </c>
      <c r="I165" s="163">
        <v>0</v>
      </c>
    </row>
    <row r="166" spans="2:9" x14ac:dyDescent="0.25">
      <c r="C166" s="82" t="s">
        <v>13</v>
      </c>
      <c r="D166" s="163">
        <v>0.62840210421449805</v>
      </c>
      <c r="E166" s="163">
        <v>0.80720222290538224</v>
      </c>
      <c r="F166" s="163">
        <v>0.83754118869391148</v>
      </c>
      <c r="G166" s="163">
        <v>0.8423798846259708</v>
      </c>
      <c r="H166" s="163">
        <v>0.8310635224375601</v>
      </c>
      <c r="I166" s="163">
        <v>0.79491687154979651</v>
      </c>
    </row>
    <row r="167" spans="2:9" x14ac:dyDescent="0.25">
      <c r="C167" s="82" t="s">
        <v>14</v>
      </c>
      <c r="D167" s="163">
        <v>0.3361463588380369</v>
      </c>
      <c r="E167" s="163">
        <v>0.34165409387851153</v>
      </c>
      <c r="F167" s="163">
        <v>0.33739630210748844</v>
      </c>
      <c r="G167" s="163">
        <v>0.33863176991928928</v>
      </c>
      <c r="H167" s="163">
        <v>0.33878736788050867</v>
      </c>
      <c r="I167" s="163">
        <v>0.34033431573042922</v>
      </c>
    </row>
    <row r="168" spans="2:9" x14ac:dyDescent="0.25">
      <c r="C168" s="82" t="s">
        <v>15</v>
      </c>
      <c r="D168" s="163">
        <v>0.29722582683126547</v>
      </c>
      <c r="E168" s="163">
        <v>0.29862790742592438</v>
      </c>
      <c r="F168" s="163">
        <v>0.29775672223031141</v>
      </c>
      <c r="G168" s="163">
        <v>0.29775672223031158</v>
      </c>
      <c r="H168" s="163">
        <v>0.32298342971063221</v>
      </c>
      <c r="I168" s="163">
        <v>0.32298342971063243</v>
      </c>
    </row>
    <row r="169" spans="2:9" x14ac:dyDescent="0.25">
      <c r="C169" s="82" t="s">
        <v>16</v>
      </c>
      <c r="D169" s="163">
        <v>0.78720451704640149</v>
      </c>
      <c r="E169" s="163">
        <v>0.87170572390725565</v>
      </c>
      <c r="F169" s="163">
        <v>0.95145565460766568</v>
      </c>
      <c r="G169" s="163">
        <v>0.96114618643259719</v>
      </c>
      <c r="H169" s="163">
        <v>0.96730068534909452</v>
      </c>
      <c r="I169" s="163">
        <v>0.96730068534909452</v>
      </c>
    </row>
    <row r="170" spans="2:9" x14ac:dyDescent="0.25">
      <c r="B170" s="75"/>
      <c r="C170" s="83" t="s">
        <v>17</v>
      </c>
      <c r="D170" s="163">
        <v>0</v>
      </c>
      <c r="E170" s="163">
        <v>0</v>
      </c>
      <c r="F170" s="163">
        <v>0</v>
      </c>
      <c r="G170" s="163">
        <v>0</v>
      </c>
      <c r="H170" s="163">
        <v>0</v>
      </c>
      <c r="I170" s="163">
        <v>0</v>
      </c>
    </row>
    <row r="171" spans="2:9" x14ac:dyDescent="0.25">
      <c r="B171" s="75"/>
      <c r="C171" s="83" t="s">
        <v>18</v>
      </c>
      <c r="D171" s="163">
        <v>1</v>
      </c>
      <c r="E171" s="163">
        <v>1.0000000019874586</v>
      </c>
      <c r="F171" s="163">
        <v>1.0000000018043129</v>
      </c>
      <c r="G171" s="163">
        <v>1.0000000022657931</v>
      </c>
      <c r="H171" s="163">
        <v>1.0000000000000004</v>
      </c>
      <c r="I171" s="163">
        <v>0.99999999951962082</v>
      </c>
    </row>
    <row r="172" spans="2:9" x14ac:dyDescent="0.25">
      <c r="C172" s="82" t="s">
        <v>19</v>
      </c>
      <c r="D172" s="163">
        <v>0.88929650831795737</v>
      </c>
      <c r="E172" s="163">
        <v>0.89014400448592301</v>
      </c>
      <c r="F172" s="163">
        <v>0.89513637858813921</v>
      </c>
      <c r="G172" s="163">
        <v>0.89794544347706706</v>
      </c>
      <c r="H172" s="163">
        <v>0.89973043938816544</v>
      </c>
      <c r="I172" s="163">
        <v>0.90389425682801139</v>
      </c>
    </row>
    <row r="173" spans="2:9" x14ac:dyDescent="0.25">
      <c r="C173" s="83" t="s">
        <v>20</v>
      </c>
      <c r="D173" s="163">
        <v>0.93933064097190178</v>
      </c>
      <c r="E173" s="163">
        <v>0.93933064097190178</v>
      </c>
      <c r="F173" s="163">
        <v>0.93933064097190178</v>
      </c>
      <c r="G173" s="163">
        <v>0.93933064097190178</v>
      </c>
      <c r="H173" s="163">
        <v>0.93933064097190178</v>
      </c>
      <c r="I173" s="163">
        <v>0.93933064097190178</v>
      </c>
    </row>
    <row r="174" spans="2:9" x14ac:dyDescent="0.25">
      <c r="C174" s="83" t="s">
        <v>75</v>
      </c>
      <c r="D174" s="163">
        <v>0</v>
      </c>
      <c r="E174" s="163">
        <v>0</v>
      </c>
      <c r="F174" s="163">
        <v>0</v>
      </c>
      <c r="G174" s="163">
        <v>0</v>
      </c>
      <c r="H174" s="163">
        <v>0</v>
      </c>
      <c r="I174" s="163">
        <v>0</v>
      </c>
    </row>
    <row r="175" spans="2:9" x14ac:dyDescent="0.25">
      <c r="C175" s="83" t="s">
        <v>76</v>
      </c>
      <c r="D175" s="163">
        <v>0</v>
      </c>
      <c r="E175" s="163">
        <v>0</v>
      </c>
      <c r="F175" s="163">
        <v>0</v>
      </c>
      <c r="G175" s="163">
        <v>0</v>
      </c>
      <c r="H175" s="163">
        <v>0</v>
      </c>
      <c r="I175" s="163">
        <v>0</v>
      </c>
    </row>
    <row r="176" spans="2:9" ht="15.75" thickBot="1" x14ac:dyDescent="0.3">
      <c r="B176" s="76"/>
      <c r="C176" s="76" t="s">
        <v>21</v>
      </c>
      <c r="D176" s="2">
        <v>0.38613900828928149</v>
      </c>
      <c r="E176" s="2">
        <v>0.46355609511631052</v>
      </c>
      <c r="F176" s="2">
        <v>0.46946476107720697</v>
      </c>
      <c r="G176" s="2">
        <v>0.47711110163986981</v>
      </c>
      <c r="H176" s="2">
        <v>0.48456603340595483</v>
      </c>
      <c r="I176" s="2">
        <v>0.49849119395147468</v>
      </c>
    </row>
    <row r="177" spans="2:9" x14ac:dyDescent="0.25">
      <c r="B177" s="30" t="s">
        <v>105</v>
      </c>
      <c r="C177" s="82" t="s">
        <v>9</v>
      </c>
      <c r="D177" s="163">
        <v>0.50018335850948481</v>
      </c>
      <c r="E177" s="163">
        <v>0.46105681461783737</v>
      </c>
      <c r="F177" s="163">
        <v>0.45344500278498384</v>
      </c>
      <c r="G177" s="163">
        <v>0.42307510210550675</v>
      </c>
      <c r="H177" s="163">
        <v>0.53385427960387577</v>
      </c>
      <c r="I177" s="163">
        <v>0.48141480443816814</v>
      </c>
    </row>
    <row r="178" spans="2:9" x14ac:dyDescent="0.25">
      <c r="B178" s="30"/>
      <c r="C178" s="82" t="s">
        <v>85</v>
      </c>
      <c r="D178" s="163">
        <v>0</v>
      </c>
      <c r="E178" s="163">
        <v>0</v>
      </c>
      <c r="F178" s="163">
        <v>0</v>
      </c>
      <c r="G178" s="163">
        <v>0</v>
      </c>
      <c r="H178" s="163">
        <v>0</v>
      </c>
      <c r="I178" s="163">
        <v>0</v>
      </c>
    </row>
    <row r="179" spans="2:9" x14ac:dyDescent="0.25">
      <c r="C179" s="82" t="s">
        <v>10</v>
      </c>
      <c r="D179" s="163">
        <v>0.16071944750524467</v>
      </c>
      <c r="E179" s="163">
        <v>0.16493235858248337</v>
      </c>
      <c r="F179" s="163">
        <v>0.16324944918251508</v>
      </c>
      <c r="G179" s="163">
        <v>0.15866762496587289</v>
      </c>
      <c r="H179" s="163">
        <v>0.15575583270566218</v>
      </c>
      <c r="I179" s="163">
        <v>0.15746796410168276</v>
      </c>
    </row>
    <row r="180" spans="2:9" x14ac:dyDescent="0.25">
      <c r="C180" s="83" t="s">
        <v>79</v>
      </c>
      <c r="D180" s="163">
        <v>0.56533553575662443</v>
      </c>
      <c r="E180" s="163">
        <v>0.62325832961920302</v>
      </c>
      <c r="F180" s="163">
        <v>0.76996291741019507</v>
      </c>
      <c r="G180" s="163">
        <v>0.81949935032904175</v>
      </c>
      <c r="H180" s="163">
        <v>0.70751248559049007</v>
      </c>
      <c r="I180" s="163">
        <v>0.75892227047247685</v>
      </c>
    </row>
    <row r="181" spans="2:9" x14ac:dyDescent="0.25">
      <c r="C181" s="83" t="s">
        <v>80</v>
      </c>
      <c r="D181" s="163">
        <v>0</v>
      </c>
      <c r="E181" s="163">
        <v>0</v>
      </c>
      <c r="F181" s="163">
        <v>0.76953466783561653</v>
      </c>
      <c r="G181" s="163">
        <v>0.83425062712328768</v>
      </c>
      <c r="H181" s="163">
        <v>0.83434241088251715</v>
      </c>
      <c r="I181" s="163">
        <v>0.83516004105087893</v>
      </c>
    </row>
    <row r="182" spans="2:9" x14ac:dyDescent="0.25">
      <c r="C182" s="82" t="s">
        <v>12</v>
      </c>
      <c r="D182" s="163">
        <v>4.6993311241147229E-4</v>
      </c>
      <c r="E182" s="163">
        <v>1.0254679648293212E-3</v>
      </c>
      <c r="F182" s="163">
        <v>9.9503634203908535E-4</v>
      </c>
      <c r="G182" s="163">
        <v>9.9503634203908535E-4</v>
      </c>
      <c r="H182" s="163">
        <v>1.0254679648293212E-3</v>
      </c>
      <c r="I182" s="163">
        <v>0</v>
      </c>
    </row>
    <row r="183" spans="2:9" x14ac:dyDescent="0.25">
      <c r="C183" s="82" t="s">
        <v>13</v>
      </c>
      <c r="D183" s="163">
        <v>0.87673114799858975</v>
      </c>
      <c r="E183" s="163">
        <v>0.85715624808629154</v>
      </c>
      <c r="F183" s="163">
        <v>0.90785487569494794</v>
      </c>
      <c r="G183" s="163">
        <v>0.94206438079897337</v>
      </c>
      <c r="H183" s="163">
        <v>0.87898427773766785</v>
      </c>
      <c r="I183" s="163">
        <v>0.90228691251460791</v>
      </c>
    </row>
    <row r="184" spans="2:9" x14ac:dyDescent="0.25">
      <c r="C184" s="82" t="s">
        <v>14</v>
      </c>
      <c r="D184" s="163">
        <v>0.27135180296097283</v>
      </c>
      <c r="E184" s="163">
        <v>0.27306490102720105</v>
      </c>
      <c r="F184" s="163">
        <v>0.27520067838632423</v>
      </c>
      <c r="G184" s="163">
        <v>0.27582171751794404</v>
      </c>
      <c r="H184" s="163">
        <v>0.2758344851476679</v>
      </c>
      <c r="I184" s="163">
        <v>0.27517885012416227</v>
      </c>
    </row>
    <row r="185" spans="2:9" x14ac:dyDescent="0.25">
      <c r="C185" s="82" t="s">
        <v>15</v>
      </c>
      <c r="D185" s="163">
        <v>0.36867988223904724</v>
      </c>
      <c r="E185" s="163">
        <v>0.36871221460953857</v>
      </c>
      <c r="F185" s="163">
        <v>0.36871221460953857</v>
      </c>
      <c r="G185" s="163">
        <v>0.36871221460953868</v>
      </c>
      <c r="H185" s="163">
        <v>0.36871956101266978</v>
      </c>
      <c r="I185" s="163">
        <v>0.36871956101266967</v>
      </c>
    </row>
    <row r="186" spans="2:9" x14ac:dyDescent="0.25">
      <c r="C186" s="82" t="s">
        <v>16</v>
      </c>
      <c r="D186" s="163">
        <v>0.95939749469643398</v>
      </c>
      <c r="E186" s="163">
        <v>0.92253349516570926</v>
      </c>
      <c r="F186" s="163">
        <v>0.9662373097047301</v>
      </c>
      <c r="G186" s="163">
        <v>0.96354210833835741</v>
      </c>
      <c r="H186" s="163">
        <v>0.96238610584867579</v>
      </c>
      <c r="I186" s="163">
        <v>0.96501396726419308</v>
      </c>
    </row>
    <row r="187" spans="2:9" x14ac:dyDescent="0.25">
      <c r="B187" s="75"/>
      <c r="C187" s="83" t="s">
        <v>17</v>
      </c>
      <c r="D187" s="163">
        <v>0</v>
      </c>
      <c r="E187" s="163">
        <v>0</v>
      </c>
      <c r="F187" s="163">
        <v>0</v>
      </c>
      <c r="G187" s="163">
        <v>0</v>
      </c>
      <c r="H187" s="163">
        <v>0</v>
      </c>
      <c r="I187" s="163">
        <v>0</v>
      </c>
    </row>
    <row r="188" spans="2:9" x14ac:dyDescent="0.25">
      <c r="B188" s="75"/>
      <c r="C188" s="83" t="s">
        <v>18</v>
      </c>
      <c r="D188" s="163">
        <v>1.0000000000000004</v>
      </c>
      <c r="E188" s="163">
        <v>0.99999999418020669</v>
      </c>
      <c r="F188" s="163">
        <v>0.99999999477647428</v>
      </c>
      <c r="G188" s="163">
        <v>0.99999999685287311</v>
      </c>
      <c r="H188" s="163">
        <v>0.9999999986092768</v>
      </c>
      <c r="I188" s="163">
        <v>0.99999999933720618</v>
      </c>
    </row>
    <row r="189" spans="2:9" x14ac:dyDescent="0.25">
      <c r="C189" s="82" t="s">
        <v>19</v>
      </c>
      <c r="D189" s="163">
        <v>0.85741112780072593</v>
      </c>
      <c r="E189" s="163">
        <v>0.85741112780072593</v>
      </c>
      <c r="F189" s="163">
        <v>0.85741112780072593</v>
      </c>
      <c r="G189" s="163">
        <v>0.85741112780072593</v>
      </c>
      <c r="H189" s="163">
        <v>0.85741112780072593</v>
      </c>
      <c r="I189" s="163">
        <v>0.95222948605045421</v>
      </c>
    </row>
    <row r="190" spans="2:9" x14ac:dyDescent="0.25">
      <c r="C190" s="83" t="s">
        <v>20</v>
      </c>
      <c r="D190" s="163">
        <v>0.91968362377542867</v>
      </c>
      <c r="E190" s="163">
        <v>0.91968362377542867</v>
      </c>
      <c r="F190" s="163">
        <v>0.91968362377542867</v>
      </c>
      <c r="G190" s="163">
        <v>0.91968362377542867</v>
      </c>
      <c r="H190" s="163">
        <v>0.91968362377542867</v>
      </c>
      <c r="I190" s="163">
        <v>0.91968362377542867</v>
      </c>
    </row>
    <row r="191" spans="2:9" x14ac:dyDescent="0.25">
      <c r="C191" s="83" t="s">
        <v>75</v>
      </c>
      <c r="D191" s="163">
        <v>0</v>
      </c>
      <c r="E191" s="163">
        <v>0</v>
      </c>
      <c r="F191" s="163">
        <v>0</v>
      </c>
      <c r="G191" s="163">
        <v>0</v>
      </c>
      <c r="H191" s="163">
        <v>0</v>
      </c>
      <c r="I191" s="163">
        <v>0</v>
      </c>
    </row>
    <row r="192" spans="2:9" x14ac:dyDescent="0.25">
      <c r="C192" s="83" t="s">
        <v>76</v>
      </c>
      <c r="D192" s="163">
        <v>0</v>
      </c>
      <c r="E192" s="163">
        <v>0</v>
      </c>
      <c r="F192" s="163">
        <v>0</v>
      </c>
      <c r="G192" s="163">
        <v>0</v>
      </c>
      <c r="H192" s="163">
        <v>0</v>
      </c>
      <c r="I192" s="163">
        <v>0</v>
      </c>
    </row>
    <row r="193" spans="2:9" ht="15.75" thickBot="1" x14ac:dyDescent="0.3">
      <c r="B193" s="76"/>
      <c r="C193" s="76" t="s">
        <v>21</v>
      </c>
      <c r="D193" s="164">
        <v>0.40327290242696201</v>
      </c>
      <c r="E193" s="164">
        <v>0.4479665331737771</v>
      </c>
      <c r="F193" s="164">
        <v>0.47856300230071058</v>
      </c>
      <c r="G193" s="164">
        <v>0.48509824396923967</v>
      </c>
      <c r="H193" s="164">
        <v>0.49594864725267279</v>
      </c>
      <c r="I193" s="164">
        <v>0.52135564106617549</v>
      </c>
    </row>
    <row r="194" spans="2:9" x14ac:dyDescent="0.25">
      <c r="B194" s="30" t="s">
        <v>31</v>
      </c>
      <c r="C194" s="82" t="s">
        <v>9</v>
      </c>
      <c r="D194" s="1">
        <v>0.68617172353690103</v>
      </c>
      <c r="E194" s="1">
        <v>0.69528809362928001</v>
      </c>
      <c r="F194" s="1">
        <v>0.68723222870489031</v>
      </c>
      <c r="G194" s="1">
        <v>0.62197318855179173</v>
      </c>
      <c r="H194" s="1">
        <v>0.57551863075856391</v>
      </c>
      <c r="I194" s="1">
        <v>0.56309780661194153</v>
      </c>
    </row>
    <row r="195" spans="2:9" x14ac:dyDescent="0.25">
      <c r="B195" s="30"/>
      <c r="C195" s="82" t="s">
        <v>85</v>
      </c>
      <c r="D195" s="73">
        <v>0</v>
      </c>
      <c r="E195" s="73">
        <v>0</v>
      </c>
      <c r="F195" s="73">
        <v>0</v>
      </c>
      <c r="G195" s="73">
        <v>0</v>
      </c>
      <c r="H195" s="73">
        <v>0</v>
      </c>
      <c r="I195" s="73">
        <v>0</v>
      </c>
    </row>
    <row r="196" spans="2:9" x14ac:dyDescent="0.25">
      <c r="C196" s="82" t="s">
        <v>10</v>
      </c>
      <c r="D196" s="73">
        <v>4.1173421025889015E-2</v>
      </c>
      <c r="E196" s="73">
        <v>5.4029567227685454E-2</v>
      </c>
      <c r="F196" s="73">
        <v>5.2953813094694074E-2</v>
      </c>
      <c r="G196" s="73">
        <v>4.3867200152980887E-2</v>
      </c>
      <c r="H196" s="73">
        <v>4.0799817015075034E-2</v>
      </c>
      <c r="I196" s="73">
        <v>4.9572925315492844E-2</v>
      </c>
    </row>
    <row r="197" spans="2:9" x14ac:dyDescent="0.25">
      <c r="C197" s="83" t="s">
        <v>79</v>
      </c>
      <c r="D197" s="73">
        <v>0.4049156405002618</v>
      </c>
      <c r="E197" s="73">
        <v>0.26282363018520449</v>
      </c>
      <c r="F197" s="73">
        <v>0.39519784425180682</v>
      </c>
      <c r="G197" s="73">
        <v>0.60106958987159043</v>
      </c>
      <c r="H197" s="73">
        <v>0.77392001038497515</v>
      </c>
      <c r="I197" s="73">
        <v>0.80157639030075034</v>
      </c>
    </row>
    <row r="198" spans="2:9" x14ac:dyDescent="0.25">
      <c r="C198" s="83" t="s">
        <v>80</v>
      </c>
      <c r="D198" s="73">
        <v>0</v>
      </c>
      <c r="E198" s="73">
        <v>0</v>
      </c>
      <c r="F198" s="73">
        <v>0</v>
      </c>
      <c r="G198" s="73">
        <v>0</v>
      </c>
      <c r="H198" s="73">
        <v>0</v>
      </c>
      <c r="I198" s="73">
        <v>0</v>
      </c>
    </row>
    <row r="199" spans="2:9" x14ac:dyDescent="0.25">
      <c r="C199" s="82" t="s">
        <v>12</v>
      </c>
      <c r="D199" s="73">
        <v>1.0852554574046977E-2</v>
      </c>
      <c r="E199" s="73">
        <v>3.8486275514468806E-3</v>
      </c>
      <c r="F199" s="73">
        <v>5.9661507485575492E-3</v>
      </c>
      <c r="G199" s="73">
        <v>2.777547242317796E-3</v>
      </c>
      <c r="H199" s="73">
        <v>0</v>
      </c>
      <c r="I199" s="73">
        <v>7.4051158245202461E-2</v>
      </c>
    </row>
    <row r="200" spans="2:9" x14ac:dyDescent="0.25">
      <c r="C200" s="82" t="s">
        <v>13</v>
      </c>
      <c r="D200" s="73">
        <v>0.91001550207217163</v>
      </c>
      <c r="E200" s="73">
        <v>0.86066011072458526</v>
      </c>
      <c r="F200" s="73">
        <v>0.91001550207217163</v>
      </c>
      <c r="G200" s="73">
        <v>0.92400051200071687</v>
      </c>
      <c r="H200" s="73">
        <v>0.86134977571982796</v>
      </c>
      <c r="I200" s="73">
        <v>0.86506656909893809</v>
      </c>
    </row>
    <row r="201" spans="2:9" x14ac:dyDescent="0.25">
      <c r="C201" s="82" t="s">
        <v>14</v>
      </c>
      <c r="D201" s="73">
        <v>0.43245046002262161</v>
      </c>
      <c r="E201" s="73">
        <v>0.43245046002262161</v>
      </c>
      <c r="F201" s="73">
        <v>0.43245046002262161</v>
      </c>
      <c r="G201" s="73">
        <v>0.43245046002262161</v>
      </c>
      <c r="H201" s="73">
        <v>0.43245046002262161</v>
      </c>
      <c r="I201" s="73">
        <v>0.43245046002262161</v>
      </c>
    </row>
    <row r="202" spans="2:9" x14ac:dyDescent="0.25">
      <c r="C202" s="82" t="s">
        <v>15</v>
      </c>
      <c r="D202" s="73">
        <v>0</v>
      </c>
      <c r="E202" s="73">
        <v>0</v>
      </c>
      <c r="F202" s="73">
        <v>0</v>
      </c>
      <c r="G202" s="73">
        <v>0</v>
      </c>
      <c r="H202" s="73">
        <v>0</v>
      </c>
      <c r="I202" s="73">
        <v>0</v>
      </c>
    </row>
    <row r="203" spans="2:9" x14ac:dyDescent="0.25">
      <c r="C203" s="82" t="s">
        <v>16</v>
      </c>
      <c r="D203" s="73">
        <v>0.72490551881783571</v>
      </c>
      <c r="E203" s="73">
        <v>0.97</v>
      </c>
      <c r="F203" s="73">
        <v>0.97</v>
      </c>
      <c r="G203" s="73">
        <v>0.97</v>
      </c>
      <c r="H203" s="73">
        <v>0.97</v>
      </c>
      <c r="I203" s="73">
        <v>0.97</v>
      </c>
    </row>
    <row r="204" spans="2:9" x14ac:dyDescent="0.25">
      <c r="B204" s="75"/>
      <c r="C204" s="83" t="s">
        <v>17</v>
      </c>
      <c r="D204" s="73">
        <v>0</v>
      </c>
      <c r="E204" s="73">
        <v>0</v>
      </c>
      <c r="F204" s="73">
        <v>0</v>
      </c>
      <c r="G204" s="73">
        <v>0</v>
      </c>
      <c r="H204" s="73">
        <v>0</v>
      </c>
      <c r="I204" s="73">
        <v>0</v>
      </c>
    </row>
    <row r="205" spans="2:9" x14ac:dyDescent="0.25">
      <c r="B205" s="75"/>
      <c r="C205" s="83" t="s">
        <v>18</v>
      </c>
      <c r="D205" s="73">
        <v>0.99999999999999967</v>
      </c>
      <c r="E205" s="73">
        <v>0.99999998907352272</v>
      </c>
      <c r="F205" s="73">
        <v>0.99999997521974004</v>
      </c>
      <c r="G205" s="73">
        <v>0.99999998699734072</v>
      </c>
      <c r="H205" s="73">
        <v>0.99999999794288386</v>
      </c>
      <c r="I205" s="73">
        <v>0.99999999954360241</v>
      </c>
    </row>
    <row r="206" spans="2:9" x14ac:dyDescent="0.25">
      <c r="C206" s="82" t="s">
        <v>19</v>
      </c>
      <c r="D206" s="73">
        <v>0.85767272727272725</v>
      </c>
      <c r="E206" s="73">
        <v>0.85767272727272725</v>
      </c>
      <c r="F206" s="73">
        <v>0.85767272727272725</v>
      </c>
      <c r="G206" s="73">
        <v>0.85767272727272725</v>
      </c>
      <c r="H206" s="73">
        <v>0.85767272727272725</v>
      </c>
      <c r="I206" s="73">
        <v>0.85767272727272725</v>
      </c>
    </row>
    <row r="207" spans="2:9" x14ac:dyDescent="0.25">
      <c r="C207" s="83" t="s">
        <v>20</v>
      </c>
      <c r="D207" s="73">
        <v>0.90346461975685799</v>
      </c>
      <c r="E207" s="73">
        <v>0.90346461975685799</v>
      </c>
      <c r="F207" s="73">
        <v>0.90350384821773222</v>
      </c>
      <c r="G207" s="73">
        <v>0.90350384821773222</v>
      </c>
      <c r="H207" s="73">
        <v>0.90350384821773222</v>
      </c>
      <c r="I207" s="73">
        <v>0.90350384821773222</v>
      </c>
    </row>
    <row r="208" spans="2:9" x14ac:dyDescent="0.25">
      <c r="C208" s="83" t="s">
        <v>75</v>
      </c>
      <c r="D208" s="73">
        <v>0</v>
      </c>
      <c r="E208" s="73">
        <v>0</v>
      </c>
      <c r="F208" s="73">
        <v>0</v>
      </c>
      <c r="G208" s="73">
        <v>0</v>
      </c>
      <c r="H208" s="73">
        <v>0</v>
      </c>
      <c r="I208" s="73">
        <v>0</v>
      </c>
    </row>
    <row r="209" spans="2:9" x14ac:dyDescent="0.25">
      <c r="C209" s="83" t="s">
        <v>76</v>
      </c>
      <c r="D209" s="73">
        <v>0</v>
      </c>
      <c r="E209" s="73">
        <v>0</v>
      </c>
      <c r="F209" s="73">
        <v>0</v>
      </c>
      <c r="G209" s="73">
        <v>0</v>
      </c>
      <c r="H209" s="73">
        <v>0</v>
      </c>
      <c r="I209" s="73">
        <v>0</v>
      </c>
    </row>
    <row r="210" spans="2:9" ht="15.75" thickBot="1" x14ac:dyDescent="0.3">
      <c r="B210" s="76"/>
      <c r="C210" s="76" t="s">
        <v>21</v>
      </c>
      <c r="D210" s="2">
        <v>0.43263644637520082</v>
      </c>
      <c r="E210" s="2">
        <v>0.47148829560223199</v>
      </c>
      <c r="F210" s="2">
        <v>0.49660215919769529</v>
      </c>
      <c r="G210" s="2">
        <v>0.50639635926056892</v>
      </c>
      <c r="H210" s="2">
        <v>0.50978316561415693</v>
      </c>
      <c r="I210" s="2">
        <v>0.52429114231517893</v>
      </c>
    </row>
    <row r="211" spans="2:9" x14ac:dyDescent="0.25">
      <c r="B211" s="30" t="s">
        <v>35</v>
      </c>
      <c r="C211" s="82" t="s">
        <v>9</v>
      </c>
      <c r="D211" s="1">
        <v>0.20124763803606507</v>
      </c>
      <c r="E211" s="1">
        <v>0.3155576427524725</v>
      </c>
      <c r="F211" s="1">
        <v>0.36346501509028178</v>
      </c>
      <c r="G211" s="1">
        <v>0.41823906536112904</v>
      </c>
      <c r="H211" s="1">
        <v>0.46362061325316906</v>
      </c>
      <c r="I211" s="1">
        <v>0.47324757678688362</v>
      </c>
    </row>
    <row r="212" spans="2:9" x14ac:dyDescent="0.25">
      <c r="B212" s="30"/>
      <c r="C212" s="82" t="s">
        <v>85</v>
      </c>
      <c r="D212" s="73">
        <v>0</v>
      </c>
      <c r="E212" s="73">
        <v>0</v>
      </c>
      <c r="F212" s="73">
        <v>0</v>
      </c>
      <c r="G212" s="73">
        <v>0</v>
      </c>
      <c r="H212" s="73">
        <v>0</v>
      </c>
      <c r="I212" s="73">
        <v>0</v>
      </c>
    </row>
    <row r="213" spans="2:9" x14ac:dyDescent="0.25">
      <c r="C213" s="82" t="s">
        <v>10</v>
      </c>
      <c r="D213" s="73">
        <v>1.1950400967710301E-2</v>
      </c>
      <c r="E213" s="73">
        <v>1.8399689414262784E-2</v>
      </c>
      <c r="F213" s="73">
        <v>1.7341366694522728E-2</v>
      </c>
      <c r="G213" s="73">
        <v>2.3885352166366447E-2</v>
      </c>
      <c r="H213" s="73">
        <v>2.2883852295367647E-2</v>
      </c>
      <c r="I213" s="73">
        <v>3.642739022092345E-2</v>
      </c>
    </row>
    <row r="214" spans="2:9" x14ac:dyDescent="0.25">
      <c r="C214" s="83" t="s">
        <v>79</v>
      </c>
      <c r="D214" s="73">
        <v>0.80270002863042367</v>
      </c>
      <c r="E214" s="73">
        <v>0.66811416146585523</v>
      </c>
      <c r="F214" s="73">
        <v>0.83715339188400684</v>
      </c>
      <c r="G214" s="73">
        <v>0.8422127835330484</v>
      </c>
      <c r="H214" s="73">
        <v>0.82651678550766372</v>
      </c>
      <c r="I214" s="73">
        <v>0.82119058806003098</v>
      </c>
    </row>
    <row r="215" spans="2:9" x14ac:dyDescent="0.25">
      <c r="C215" s="83" t="s">
        <v>80</v>
      </c>
      <c r="D215" s="73">
        <v>0</v>
      </c>
      <c r="E215" s="73">
        <v>0</v>
      </c>
      <c r="F215" s="73">
        <v>0</v>
      </c>
      <c r="G215" s="73">
        <v>0</v>
      </c>
      <c r="H215" s="73">
        <v>0.85657923277924974</v>
      </c>
      <c r="I215" s="73">
        <v>0.85657923277924974</v>
      </c>
    </row>
    <row r="216" spans="2:9" x14ac:dyDescent="0.25">
      <c r="C216" s="82" t="s">
        <v>12</v>
      </c>
      <c r="D216" s="73">
        <v>0.1204462457176135</v>
      </c>
      <c r="E216" s="73">
        <v>0</v>
      </c>
      <c r="F216" s="73">
        <v>0</v>
      </c>
      <c r="G216" s="73">
        <v>0</v>
      </c>
      <c r="H216" s="73">
        <v>0</v>
      </c>
      <c r="I216" s="73">
        <v>0</v>
      </c>
    </row>
    <row r="217" spans="2:9" x14ac:dyDescent="0.25">
      <c r="C217" s="82" t="s">
        <v>13</v>
      </c>
      <c r="D217" s="73">
        <v>0.83018552627205899</v>
      </c>
      <c r="E217" s="73">
        <v>0.92597610161452448</v>
      </c>
      <c r="F217" s="73">
        <v>0.92597610189464119</v>
      </c>
      <c r="G217" s="73">
        <v>0.92597610189464119</v>
      </c>
      <c r="H217" s="73">
        <v>0.92597610189464119</v>
      </c>
      <c r="I217" s="73">
        <v>0.83018552655217559</v>
      </c>
    </row>
    <row r="218" spans="2:9" x14ac:dyDescent="0.25">
      <c r="C218" s="82" t="s">
        <v>14</v>
      </c>
      <c r="D218" s="73">
        <v>0.45387967047397898</v>
      </c>
      <c r="E218" s="73">
        <v>0.45387508123247261</v>
      </c>
      <c r="F218" s="73">
        <v>0.45392527179239922</v>
      </c>
      <c r="G218" s="73">
        <v>0.45326925134288221</v>
      </c>
      <c r="H218" s="73">
        <v>0.45352872377323922</v>
      </c>
      <c r="I218" s="73">
        <v>0.45415884711450977</v>
      </c>
    </row>
    <row r="219" spans="2:9" x14ac:dyDescent="0.25">
      <c r="C219" s="82" t="s">
        <v>15</v>
      </c>
      <c r="D219" s="73">
        <v>0.24696019922422258</v>
      </c>
      <c r="E219" s="73">
        <v>0.25025437102644982</v>
      </c>
      <c r="F219" s="73">
        <v>0.2499630201062423</v>
      </c>
      <c r="G219" s="73">
        <v>0.2499630201062423</v>
      </c>
      <c r="H219" s="73">
        <v>0.26856947978721413</v>
      </c>
      <c r="I219" s="73">
        <v>0.26856947978721413</v>
      </c>
    </row>
    <row r="220" spans="2:9" x14ac:dyDescent="0.25">
      <c r="C220" s="82" t="s">
        <v>16</v>
      </c>
      <c r="D220" s="73">
        <v>0.68732865892726247</v>
      </c>
      <c r="E220" s="73">
        <v>0.7409400823120782</v>
      </c>
      <c r="F220" s="73">
        <v>0.81647081153256407</v>
      </c>
      <c r="G220" s="73">
        <v>0.85563907145508866</v>
      </c>
      <c r="H220" s="73">
        <v>0.91641781492821961</v>
      </c>
      <c r="I220" s="73">
        <v>0.94138236044247581</v>
      </c>
    </row>
    <row r="221" spans="2:9" x14ac:dyDescent="0.25">
      <c r="B221" s="75"/>
      <c r="C221" s="83" t="s">
        <v>17</v>
      </c>
      <c r="D221" s="73">
        <v>0</v>
      </c>
      <c r="E221" s="73">
        <v>0</v>
      </c>
      <c r="F221" s="73">
        <v>0</v>
      </c>
      <c r="G221" s="73">
        <v>0</v>
      </c>
      <c r="H221" s="73">
        <v>0</v>
      </c>
      <c r="I221" s="73">
        <v>0</v>
      </c>
    </row>
    <row r="222" spans="2:9" x14ac:dyDescent="0.25">
      <c r="B222" s="75"/>
      <c r="C222" s="83" t="s">
        <v>18</v>
      </c>
      <c r="D222" s="73">
        <v>1.0000000000000002</v>
      </c>
      <c r="E222" s="73">
        <v>0.99999999999999978</v>
      </c>
      <c r="F222" s="73">
        <v>0.99999999999999978</v>
      </c>
      <c r="G222" s="73">
        <v>1.000000001419376</v>
      </c>
      <c r="H222" s="73">
        <v>1.0000000017570185</v>
      </c>
      <c r="I222" s="73">
        <v>0.9999999995363209</v>
      </c>
    </row>
    <row r="223" spans="2:9" x14ac:dyDescent="0.25">
      <c r="C223" s="82" t="s">
        <v>19</v>
      </c>
      <c r="D223" s="73">
        <v>0.85469521132579451</v>
      </c>
      <c r="E223" s="73">
        <v>0.88036721886886038</v>
      </c>
      <c r="F223" s="73">
        <v>0.88656397937351261</v>
      </c>
      <c r="G223" s="73">
        <v>0.88757328335492924</v>
      </c>
      <c r="H223" s="73">
        <v>0.88879585773657654</v>
      </c>
      <c r="I223" s="73">
        <v>0.8934149834504318</v>
      </c>
    </row>
    <row r="224" spans="2:9" x14ac:dyDescent="0.25">
      <c r="C224" s="83" t="s">
        <v>20</v>
      </c>
      <c r="D224" s="73">
        <v>0.89603199295618774</v>
      </c>
      <c r="E224" s="73">
        <v>0.89603199295618774</v>
      </c>
      <c r="F224" s="73">
        <v>0.89603199295618774</v>
      </c>
      <c r="G224" s="73">
        <v>0.89603199295618774</v>
      </c>
      <c r="H224" s="73">
        <v>0.89603199295618774</v>
      </c>
      <c r="I224" s="73">
        <v>0.89603199295618774</v>
      </c>
    </row>
    <row r="225" spans="2:9" x14ac:dyDescent="0.25">
      <c r="C225" s="83" t="s">
        <v>75</v>
      </c>
      <c r="D225" s="73">
        <v>0</v>
      </c>
      <c r="E225" s="73">
        <v>0</v>
      </c>
      <c r="F225" s="73">
        <v>0</v>
      </c>
      <c r="G225" s="73">
        <v>0</v>
      </c>
      <c r="H225" s="73">
        <v>0</v>
      </c>
      <c r="I225" s="73">
        <v>0</v>
      </c>
    </row>
    <row r="226" spans="2:9" x14ac:dyDescent="0.25">
      <c r="C226" s="83" t="s">
        <v>76</v>
      </c>
      <c r="D226" s="73">
        <v>0</v>
      </c>
      <c r="E226" s="73">
        <v>0</v>
      </c>
      <c r="F226" s="73">
        <v>0</v>
      </c>
      <c r="G226" s="73">
        <v>0</v>
      </c>
      <c r="H226" s="73">
        <v>0</v>
      </c>
      <c r="I226" s="73">
        <v>0</v>
      </c>
    </row>
    <row r="227" spans="2:9" ht="15.75" thickBot="1" x14ac:dyDescent="0.3">
      <c r="B227" s="76"/>
      <c r="C227" s="76" t="s">
        <v>21</v>
      </c>
      <c r="D227" s="2">
        <v>0.4468731473456532</v>
      </c>
      <c r="E227" s="2">
        <v>0.44541295895484312</v>
      </c>
      <c r="F227" s="2">
        <v>0.46389303081221794</v>
      </c>
      <c r="G227" s="2">
        <v>0.47647062586376493</v>
      </c>
      <c r="H227" s="2">
        <v>0.48257333797621632</v>
      </c>
      <c r="I227" s="2">
        <v>0.49118942550989153</v>
      </c>
    </row>
  </sheetData>
  <mergeCells count="1">
    <mergeCell ref="B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9"/>
  <sheetViews>
    <sheetView zoomScale="85" zoomScaleNormal="85" workbookViewId="0">
      <pane xSplit="3" ySplit="6" topLeftCell="D7" activePane="bottomRight" state="frozen"/>
      <selection activeCell="B5" sqref="B5"/>
      <selection pane="topRight" activeCell="B5" sqref="B5"/>
      <selection pane="bottomLeft" activeCell="B5" sqref="B5"/>
      <selection pane="bottomRight" activeCell="D7" sqref="D7"/>
    </sheetView>
  </sheetViews>
  <sheetFormatPr defaultColWidth="9.140625" defaultRowHeight="15" x14ac:dyDescent="0.25"/>
  <cols>
    <col min="1" max="1" width="5.140625" style="82" customWidth="1"/>
    <col min="2" max="2" width="38.28515625" style="82" bestFit="1" customWidth="1"/>
    <col min="3" max="3" width="27.140625" style="82" bestFit="1" customWidth="1"/>
    <col min="4" max="9" width="10.85546875" style="82" customWidth="1"/>
    <col min="10" max="16384" width="9.140625" style="82"/>
  </cols>
  <sheetData>
    <row r="1" spans="1:13" ht="15.75" thickBot="1" x14ac:dyDescent="0.3">
      <c r="A1" s="5"/>
    </row>
    <row r="2" spans="1:13" ht="19.5" thickBot="1" x14ac:dyDescent="0.3">
      <c r="A2" s="5"/>
      <c r="B2" s="166" t="s">
        <v>23</v>
      </c>
      <c r="C2" s="167"/>
      <c r="D2" s="167"/>
      <c r="E2" s="167"/>
      <c r="F2" s="167"/>
      <c r="G2" s="167"/>
      <c r="H2" s="167"/>
      <c r="I2" s="167"/>
    </row>
    <row r="3" spans="1:13" x14ac:dyDescent="0.25">
      <c r="A3" s="5"/>
      <c r="B3" s="80" t="s">
        <v>114</v>
      </c>
    </row>
    <row r="4" spans="1:13" x14ac:dyDescent="0.25">
      <c r="A4" s="6"/>
      <c r="B4" s="79">
        <v>41715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6" spans="1:13" ht="15.75" thickBot="1" x14ac:dyDescent="0.3">
      <c r="B6" s="3"/>
      <c r="C6" s="4" t="s">
        <v>24</v>
      </c>
      <c r="D6" s="4">
        <v>2013</v>
      </c>
      <c r="E6" s="4">
        <v>2014</v>
      </c>
      <c r="F6" s="4">
        <v>2016</v>
      </c>
      <c r="G6" s="4">
        <v>2018</v>
      </c>
      <c r="H6" s="4">
        <v>2020</v>
      </c>
      <c r="I6" s="4">
        <v>2025</v>
      </c>
    </row>
    <row r="7" spans="1:13" x14ac:dyDescent="0.25">
      <c r="A7" s="71"/>
      <c r="B7" s="30" t="s">
        <v>72</v>
      </c>
      <c r="C7" s="82" t="s">
        <v>9</v>
      </c>
      <c r="D7" s="21">
        <v>1007.0051118076856</v>
      </c>
      <c r="E7" s="21">
        <v>1055.8336031296349</v>
      </c>
      <c r="F7" s="21">
        <v>1096.0298759140908</v>
      </c>
      <c r="G7" s="21">
        <v>1040.2821804100599</v>
      </c>
      <c r="H7" s="21">
        <v>1119.4386292832369</v>
      </c>
      <c r="I7" s="21">
        <v>1188.2191402786718</v>
      </c>
      <c r="J7" s="67"/>
      <c r="K7" s="67"/>
      <c r="L7" s="67"/>
      <c r="M7" s="69"/>
    </row>
    <row r="8" spans="1:13" x14ac:dyDescent="0.25">
      <c r="A8" s="71"/>
      <c r="C8" s="82" t="s">
        <v>85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67"/>
      <c r="K8" s="67"/>
      <c r="L8" s="67"/>
      <c r="M8" s="69"/>
    </row>
    <row r="9" spans="1:13" x14ac:dyDescent="0.25">
      <c r="A9" s="71"/>
      <c r="C9" s="82" t="s">
        <v>10</v>
      </c>
      <c r="D9" s="70">
        <v>64.644879106472672</v>
      </c>
      <c r="E9" s="70">
        <v>76.251177185148009</v>
      </c>
      <c r="F9" s="70">
        <v>80.170390870430992</v>
      </c>
      <c r="G9" s="70">
        <v>75.088699661603002</v>
      </c>
      <c r="H9" s="70">
        <v>74.936790836117993</v>
      </c>
      <c r="I9" s="70">
        <v>72.452676569765003</v>
      </c>
      <c r="J9" s="67"/>
      <c r="K9" s="67"/>
      <c r="L9" s="67"/>
      <c r="M9" s="69"/>
    </row>
    <row r="10" spans="1:13" x14ac:dyDescent="0.25">
      <c r="A10" s="71"/>
      <c r="C10" s="83" t="s">
        <v>79</v>
      </c>
      <c r="D10" s="70">
        <v>1498.6575522406513</v>
      </c>
      <c r="E10" s="70">
        <v>1463.203449656957</v>
      </c>
      <c r="F10" s="70">
        <v>1421.3294664743626</v>
      </c>
      <c r="G10" s="70">
        <v>1476.752500328332</v>
      </c>
      <c r="H10" s="70">
        <v>1250.0165987386033</v>
      </c>
      <c r="I10" s="70">
        <v>1147.0469301094454</v>
      </c>
      <c r="J10" s="67"/>
      <c r="K10" s="67"/>
      <c r="L10" s="67"/>
      <c r="M10" s="69"/>
    </row>
    <row r="11" spans="1:13" x14ac:dyDescent="0.25">
      <c r="A11" s="71"/>
      <c r="C11" s="72" t="s">
        <v>73</v>
      </c>
      <c r="D11" s="70">
        <v>0.34241410743900003</v>
      </c>
      <c r="E11" s="70">
        <v>3.9199801663930001</v>
      </c>
      <c r="F11" s="70">
        <v>8.505270000000001E-6</v>
      </c>
      <c r="G11" s="70">
        <v>0</v>
      </c>
      <c r="H11" s="70">
        <v>1.008676747008</v>
      </c>
      <c r="I11" s="70">
        <v>0</v>
      </c>
      <c r="J11" s="67"/>
      <c r="K11" s="67"/>
      <c r="L11" s="67"/>
      <c r="M11" s="69"/>
    </row>
    <row r="12" spans="1:13" x14ac:dyDescent="0.25">
      <c r="A12" s="71"/>
      <c r="C12" s="72" t="s">
        <v>74</v>
      </c>
      <c r="D12" s="70">
        <v>7.1058256119690002</v>
      </c>
      <c r="E12" s="70">
        <v>6.2465595936089997</v>
      </c>
      <c r="F12" s="70">
        <v>7.9783266942870004</v>
      </c>
      <c r="G12" s="70">
        <v>9.5428655315000004</v>
      </c>
      <c r="H12" s="70">
        <v>32.325126604686005</v>
      </c>
      <c r="I12" s="70">
        <v>35.071036304019998</v>
      </c>
      <c r="J12" s="67"/>
      <c r="K12" s="67"/>
      <c r="L12" s="67"/>
      <c r="M12" s="69"/>
    </row>
    <row r="13" spans="1:13" x14ac:dyDescent="0.25">
      <c r="A13" s="71"/>
      <c r="C13" s="83" t="s">
        <v>80</v>
      </c>
      <c r="D13" s="70">
        <v>0</v>
      </c>
      <c r="E13" s="70">
        <v>2.6659287923040003</v>
      </c>
      <c r="F13" s="70">
        <v>7.1597902161120004</v>
      </c>
      <c r="G13" s="70">
        <v>7.3865549374560002</v>
      </c>
      <c r="H13" s="70">
        <v>98.098394398205002</v>
      </c>
      <c r="I13" s="70">
        <v>97.563082375681006</v>
      </c>
      <c r="J13" s="67"/>
      <c r="K13" s="67"/>
      <c r="L13" s="67"/>
      <c r="M13" s="69"/>
    </row>
    <row r="14" spans="1:13" x14ac:dyDescent="0.25">
      <c r="A14" s="71"/>
      <c r="C14" s="72" t="s">
        <v>73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67"/>
      <c r="K14" s="67"/>
      <c r="L14" s="67"/>
      <c r="M14" s="69"/>
    </row>
    <row r="15" spans="1:13" x14ac:dyDescent="0.25">
      <c r="A15" s="71"/>
      <c r="C15" s="72" t="s">
        <v>74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67"/>
      <c r="K15" s="67"/>
      <c r="L15" s="67"/>
      <c r="M15" s="69"/>
    </row>
    <row r="16" spans="1:13" x14ac:dyDescent="0.25">
      <c r="A16" s="71"/>
      <c r="C16" s="82" t="s">
        <v>12</v>
      </c>
      <c r="D16" s="70">
        <v>17.016899547379005</v>
      </c>
      <c r="E16" s="70">
        <v>9.3544054390590006</v>
      </c>
      <c r="F16" s="70">
        <v>1.5192059083949998</v>
      </c>
      <c r="G16" s="70">
        <v>1.4395439677150004</v>
      </c>
      <c r="H16" s="70">
        <v>1.5019000417399999</v>
      </c>
      <c r="I16" s="70">
        <v>2.516037041088</v>
      </c>
      <c r="J16" s="67"/>
      <c r="K16" s="67"/>
      <c r="L16" s="67"/>
      <c r="M16" s="69"/>
    </row>
    <row r="17" spans="1:14" x14ac:dyDescent="0.25">
      <c r="A17" s="71"/>
      <c r="C17" s="82" t="s">
        <v>13</v>
      </c>
      <c r="D17" s="70">
        <v>779.73708814548002</v>
      </c>
      <c r="E17" s="70">
        <v>746.15434872743992</v>
      </c>
      <c r="F17" s="70">
        <v>767.08870659511217</v>
      </c>
      <c r="G17" s="70">
        <v>790.03634572404007</v>
      </c>
      <c r="H17" s="70">
        <v>804.01918364964013</v>
      </c>
      <c r="I17" s="70">
        <v>809.85332558078392</v>
      </c>
      <c r="J17" s="67"/>
      <c r="K17" s="67"/>
      <c r="L17" s="67"/>
      <c r="M17" s="69"/>
    </row>
    <row r="18" spans="1:14" x14ac:dyDescent="0.25">
      <c r="A18" s="71"/>
      <c r="C18" s="82" t="s">
        <v>14</v>
      </c>
      <c r="D18" s="70">
        <v>307.00637808909016</v>
      </c>
      <c r="E18" s="70">
        <v>308.32402691499215</v>
      </c>
      <c r="F18" s="70">
        <v>309.43458395435914</v>
      </c>
      <c r="G18" s="70">
        <v>307.74829190434019</v>
      </c>
      <c r="H18" s="70">
        <v>307.37102419430016</v>
      </c>
      <c r="I18" s="70">
        <v>304.46445711066218</v>
      </c>
      <c r="J18" s="67"/>
      <c r="K18" s="67"/>
      <c r="L18" s="67"/>
      <c r="M18" s="69"/>
    </row>
    <row r="19" spans="1:14" x14ac:dyDescent="0.25">
      <c r="A19" s="71"/>
      <c r="C19" s="82" t="s">
        <v>15</v>
      </c>
      <c r="D19" s="70">
        <v>154.4288512137523</v>
      </c>
      <c r="E19" s="70">
        <v>165.46574061268029</v>
      </c>
      <c r="F19" s="70">
        <v>183.20979536430428</v>
      </c>
      <c r="G19" s="70">
        <v>184.70578467887228</v>
      </c>
      <c r="H19" s="70">
        <v>237.21219385571226</v>
      </c>
      <c r="I19" s="70">
        <v>242.24347998140831</v>
      </c>
      <c r="J19" s="67"/>
      <c r="K19" s="67"/>
      <c r="L19" s="67"/>
      <c r="M19" s="69"/>
    </row>
    <row r="20" spans="1:14" x14ac:dyDescent="0.25">
      <c r="A20" s="71"/>
      <c r="C20" s="82" t="s">
        <v>16</v>
      </c>
      <c r="D20" s="70">
        <v>31.143867390627005</v>
      </c>
      <c r="E20" s="70">
        <v>36.847050026247999</v>
      </c>
      <c r="F20" s="70">
        <v>38.455233577653992</v>
      </c>
      <c r="G20" s="70">
        <v>39.007486816730996</v>
      </c>
      <c r="H20" s="70">
        <v>44.14053137458</v>
      </c>
      <c r="I20" s="70">
        <v>44.475478120779997</v>
      </c>
      <c r="J20" s="67"/>
      <c r="K20" s="67"/>
      <c r="L20" s="67"/>
      <c r="M20" s="69"/>
    </row>
    <row r="21" spans="1:14" x14ac:dyDescent="0.25">
      <c r="A21" s="71"/>
      <c r="B21" s="75"/>
      <c r="C21" s="83" t="s">
        <v>17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67"/>
      <c r="K21" s="67"/>
      <c r="L21" s="67"/>
      <c r="M21" s="69"/>
    </row>
    <row r="22" spans="1:14" x14ac:dyDescent="0.25">
      <c r="A22" s="71"/>
      <c r="B22" s="75"/>
      <c r="C22" s="83" t="s">
        <v>18</v>
      </c>
      <c r="D22" s="70">
        <v>40.346775973440003</v>
      </c>
      <c r="E22" s="70">
        <v>57.107763057839982</v>
      </c>
      <c r="F22" s="70">
        <v>76.198311115920021</v>
      </c>
      <c r="G22" s="70">
        <v>136.40478762288001</v>
      </c>
      <c r="H22" s="70">
        <v>208.54120610255998</v>
      </c>
      <c r="I22" s="70">
        <v>395.17463722331996</v>
      </c>
      <c r="J22" s="67"/>
      <c r="K22" s="67"/>
      <c r="L22" s="67"/>
      <c r="M22" s="69"/>
    </row>
    <row r="23" spans="1:14" x14ac:dyDescent="0.25">
      <c r="A23" s="71"/>
      <c r="C23" s="82" t="s">
        <v>19</v>
      </c>
      <c r="D23" s="70">
        <v>36.151056555815998</v>
      </c>
      <c r="E23" s="70">
        <v>39.618955405295999</v>
      </c>
      <c r="F23" s="70">
        <v>46.718534878320014</v>
      </c>
      <c r="G23" s="70">
        <v>53.507300101559998</v>
      </c>
      <c r="H23" s="70">
        <v>60.077300110320003</v>
      </c>
      <c r="I23" s="70">
        <v>74.531300110320018</v>
      </c>
      <c r="J23" s="67"/>
      <c r="K23" s="67"/>
      <c r="L23" s="67"/>
      <c r="M23" s="69"/>
    </row>
    <row r="24" spans="1:14" x14ac:dyDescent="0.25">
      <c r="A24" s="71"/>
      <c r="C24" s="83" t="s">
        <v>20</v>
      </c>
      <c r="D24" s="70">
        <v>16.760797256299469</v>
      </c>
      <c r="E24" s="70">
        <v>17.788752484255042</v>
      </c>
      <c r="F24" s="70">
        <v>19.42625026579304</v>
      </c>
      <c r="G24" s="70">
        <v>19.414043700891465</v>
      </c>
      <c r="H24" s="70">
        <v>19.413123405737323</v>
      </c>
      <c r="I24" s="70">
        <v>19.408903616502947</v>
      </c>
      <c r="J24" s="67"/>
      <c r="K24" s="67"/>
      <c r="L24" s="67"/>
      <c r="M24" s="69"/>
    </row>
    <row r="25" spans="1:14" x14ac:dyDescent="0.25">
      <c r="A25" s="71"/>
      <c r="C25" s="83" t="s">
        <v>75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67"/>
      <c r="K25" s="67"/>
      <c r="L25" s="67"/>
      <c r="M25" s="69"/>
    </row>
    <row r="26" spans="1:14" x14ac:dyDescent="0.25">
      <c r="A26" s="71"/>
      <c r="C26" s="83" t="s">
        <v>76</v>
      </c>
      <c r="D26" s="70">
        <v>0</v>
      </c>
      <c r="E26" s="70">
        <v>0</v>
      </c>
      <c r="F26" s="70">
        <v>0.59837025818400003</v>
      </c>
      <c r="G26" s="70">
        <v>0.59837025818400003</v>
      </c>
      <c r="H26" s="70">
        <v>0.59837025818400003</v>
      </c>
      <c r="I26" s="70">
        <v>0.59837025818400003</v>
      </c>
      <c r="J26" s="67"/>
      <c r="K26" s="67"/>
      <c r="L26" s="67"/>
      <c r="M26" s="69"/>
    </row>
    <row r="27" spans="1:14" ht="15.75" thickBot="1" x14ac:dyDescent="0.3">
      <c r="A27" s="71"/>
      <c r="B27" s="76"/>
      <c r="C27" s="76" t="s">
        <v>21</v>
      </c>
      <c r="D27" s="22">
        <v>3952.8992573266928</v>
      </c>
      <c r="E27" s="22">
        <v>3978.6152014318545</v>
      </c>
      <c r="F27" s="22">
        <v>4047.3385153930381</v>
      </c>
      <c r="G27" s="22">
        <v>4132.371890112664</v>
      </c>
      <c r="H27" s="22">
        <v>4225.3652462489372</v>
      </c>
      <c r="I27" s="22">
        <v>4398.5478183766127</v>
      </c>
    </row>
    <row r="28" spans="1:14" x14ac:dyDescent="0.25">
      <c r="A28" s="71"/>
      <c r="B28" s="30" t="s">
        <v>32</v>
      </c>
      <c r="C28" s="82" t="s">
        <v>9</v>
      </c>
      <c r="D28" s="21">
        <v>36.523299996971005</v>
      </c>
      <c r="E28" s="21">
        <v>50.356167429426996</v>
      </c>
      <c r="F28" s="21">
        <v>49.815390837498001</v>
      </c>
      <c r="G28" s="21">
        <v>49.730657710768</v>
      </c>
      <c r="H28" s="21">
        <v>43.379392134385995</v>
      </c>
      <c r="I28" s="21">
        <v>39.413810737957995</v>
      </c>
      <c r="J28" s="67"/>
      <c r="K28" s="67"/>
      <c r="L28" s="67"/>
      <c r="M28" s="69"/>
      <c r="N28" s="68"/>
    </row>
    <row r="29" spans="1:14" x14ac:dyDescent="0.25">
      <c r="A29" s="71"/>
      <c r="C29" s="82" t="s">
        <v>85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67"/>
      <c r="K29" s="67"/>
      <c r="L29" s="67"/>
      <c r="M29" s="69"/>
      <c r="N29" s="68"/>
    </row>
    <row r="30" spans="1:14" x14ac:dyDescent="0.25">
      <c r="A30" s="71"/>
      <c r="B30" s="75"/>
      <c r="C30" s="82" t="s">
        <v>10</v>
      </c>
      <c r="D30" s="70">
        <v>2.4281435374320002</v>
      </c>
      <c r="E30" s="70">
        <v>3.196055020457</v>
      </c>
      <c r="F30" s="70">
        <v>2.9224660196570005</v>
      </c>
      <c r="G30" s="70">
        <v>2.798801458372</v>
      </c>
      <c r="H30" s="70">
        <v>2.6601013660909998</v>
      </c>
      <c r="I30" s="70">
        <v>2.4657255505599998</v>
      </c>
      <c r="J30" s="67"/>
      <c r="K30" s="67"/>
      <c r="L30" s="67"/>
      <c r="M30" s="69"/>
    </row>
    <row r="31" spans="1:14" x14ac:dyDescent="0.25">
      <c r="A31" s="71"/>
      <c r="B31" s="75"/>
      <c r="C31" s="83" t="s">
        <v>79</v>
      </c>
      <c r="D31" s="70">
        <v>7.6465869813570011</v>
      </c>
      <c r="E31" s="70">
        <v>3.2846910367899991</v>
      </c>
      <c r="F31" s="70">
        <v>1.7040819491939998</v>
      </c>
      <c r="G31" s="70">
        <v>1.8228685905149999</v>
      </c>
      <c r="H31" s="70">
        <v>3.2396513561370002</v>
      </c>
      <c r="I31" s="70">
        <v>3.2396513561370002</v>
      </c>
      <c r="J31" s="67"/>
      <c r="K31" s="67"/>
      <c r="L31" s="67"/>
      <c r="M31" s="69"/>
    </row>
    <row r="32" spans="1:14" x14ac:dyDescent="0.25">
      <c r="A32" s="71"/>
      <c r="C32" s="72" t="s">
        <v>73</v>
      </c>
      <c r="D32" s="70">
        <v>0.34241410743900003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67"/>
      <c r="K32" s="67"/>
      <c r="L32" s="67"/>
      <c r="M32" s="69"/>
    </row>
    <row r="33" spans="1:14" x14ac:dyDescent="0.25">
      <c r="A33" s="71"/>
      <c r="C33" s="72" t="s">
        <v>74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K33" s="67"/>
      <c r="L33" s="67"/>
      <c r="M33" s="69"/>
    </row>
    <row r="34" spans="1:14" x14ac:dyDescent="0.25">
      <c r="A34" s="71"/>
      <c r="C34" s="83" t="s">
        <v>80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67"/>
      <c r="K34" s="67"/>
      <c r="L34" s="67"/>
      <c r="M34" s="69"/>
    </row>
    <row r="35" spans="1:14" x14ac:dyDescent="0.25">
      <c r="A35" s="71"/>
      <c r="C35" s="72" t="s">
        <v>73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67"/>
      <c r="K35" s="67"/>
      <c r="L35" s="67"/>
      <c r="M35" s="69"/>
    </row>
    <row r="36" spans="1:14" x14ac:dyDescent="0.25">
      <c r="A36" s="71"/>
      <c r="C36" s="72" t="s">
        <v>74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67"/>
      <c r="K36" s="67"/>
      <c r="L36" s="67"/>
      <c r="M36" s="69"/>
    </row>
    <row r="37" spans="1:14" x14ac:dyDescent="0.25">
      <c r="A37" s="71"/>
      <c r="B37" s="75"/>
      <c r="C37" s="82" t="s">
        <v>12</v>
      </c>
      <c r="D37" s="70">
        <v>2.3144731939400001</v>
      </c>
      <c r="E37" s="70">
        <v>2.1618421975E-2</v>
      </c>
      <c r="F37" s="70">
        <v>2.1618421975E-2</v>
      </c>
      <c r="G37" s="70">
        <v>2.1618421975E-2</v>
      </c>
      <c r="H37" s="70">
        <v>2.0558290700000002E-2</v>
      </c>
      <c r="I37" s="70">
        <v>2.0558290700000002E-2</v>
      </c>
      <c r="J37" s="67"/>
      <c r="K37" s="67"/>
      <c r="L37" s="67"/>
      <c r="M37" s="69"/>
    </row>
    <row r="38" spans="1:14" x14ac:dyDescent="0.25">
      <c r="A38" s="71"/>
      <c r="B38" s="75"/>
      <c r="C38" s="82" t="s">
        <v>13</v>
      </c>
      <c r="D38" s="70">
        <v>37.685969886792002</v>
      </c>
      <c r="E38" s="70">
        <v>31.813473285432</v>
      </c>
      <c r="F38" s="70">
        <v>32.645175207096003</v>
      </c>
      <c r="G38" s="70">
        <v>31.102504510679999</v>
      </c>
      <c r="H38" s="70">
        <v>31.813473285432</v>
      </c>
      <c r="I38" s="70">
        <v>32.645175207096003</v>
      </c>
      <c r="J38" s="67"/>
      <c r="K38" s="67"/>
      <c r="L38" s="67"/>
      <c r="M38" s="69"/>
    </row>
    <row r="39" spans="1:14" x14ac:dyDescent="0.25">
      <c r="A39" s="71"/>
      <c r="B39" s="75"/>
      <c r="C39" s="82" t="s">
        <v>14</v>
      </c>
      <c r="D39" s="70">
        <v>9.0239674200692814</v>
      </c>
      <c r="E39" s="70">
        <v>9.0252804201502812</v>
      </c>
      <c r="F39" s="70">
        <v>9.0007551871822802</v>
      </c>
      <c r="G39" s="70">
        <v>8.9762597793542795</v>
      </c>
      <c r="H39" s="70">
        <v>8.8453080486592786</v>
      </c>
      <c r="I39" s="70">
        <v>8.8509652391932789</v>
      </c>
      <c r="J39" s="67"/>
      <c r="K39" s="67"/>
      <c r="L39" s="67"/>
      <c r="M39" s="69"/>
    </row>
    <row r="40" spans="1:14" x14ac:dyDescent="0.25">
      <c r="A40" s="71"/>
      <c r="B40" s="75"/>
      <c r="C40" s="82" t="s">
        <v>15</v>
      </c>
      <c r="D40" s="70">
        <v>1.7538570215999996</v>
      </c>
      <c r="E40" s="70">
        <v>2.6306860553760014</v>
      </c>
      <c r="F40" s="70">
        <v>4.6398792859199993</v>
      </c>
      <c r="G40" s="70">
        <v>5.5627101379919983</v>
      </c>
      <c r="H40" s="70">
        <v>7.3668106202640029</v>
      </c>
      <c r="I40" s="70">
        <v>8.2628980932960001</v>
      </c>
      <c r="J40" s="67"/>
      <c r="K40" s="67"/>
      <c r="L40" s="67"/>
      <c r="M40" s="69"/>
    </row>
    <row r="41" spans="1:14" x14ac:dyDescent="0.25">
      <c r="A41" s="71"/>
      <c r="B41" s="75"/>
      <c r="C41" s="82" t="s">
        <v>16</v>
      </c>
      <c r="D41" s="70">
        <v>8.0496167852639999</v>
      </c>
      <c r="E41" s="70">
        <v>9.0792714014640001</v>
      </c>
      <c r="F41" s="70">
        <v>9.2851806118140008</v>
      </c>
      <c r="G41" s="70">
        <v>9.521098863075002</v>
      </c>
      <c r="H41" s="70">
        <v>9.7360155461600026</v>
      </c>
      <c r="I41" s="70">
        <v>9.7397185211600004</v>
      </c>
      <c r="J41" s="67"/>
      <c r="K41" s="67"/>
      <c r="L41" s="67"/>
      <c r="M41" s="69"/>
    </row>
    <row r="42" spans="1:14" x14ac:dyDescent="0.25">
      <c r="A42" s="71"/>
      <c r="B42" s="75"/>
      <c r="C42" s="83" t="s">
        <v>17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67"/>
      <c r="K42" s="67"/>
      <c r="L42" s="67"/>
      <c r="M42" s="69"/>
    </row>
    <row r="43" spans="1:14" x14ac:dyDescent="0.25">
      <c r="A43" s="71"/>
      <c r="B43" s="75"/>
      <c r="C43" s="83" t="s">
        <v>18</v>
      </c>
      <c r="D43" s="70">
        <v>3.1663845367200003</v>
      </c>
      <c r="E43" s="70">
        <v>4.2374228882399985</v>
      </c>
      <c r="F43" s="70">
        <v>4.3029285739199992</v>
      </c>
      <c r="G43" s="70">
        <v>6.5789220337200005</v>
      </c>
      <c r="H43" s="70">
        <v>8.8103914707599973</v>
      </c>
      <c r="I43" s="70">
        <v>13.907424407759999</v>
      </c>
      <c r="J43" s="67"/>
      <c r="K43" s="67"/>
      <c r="L43" s="67"/>
      <c r="M43" s="69"/>
    </row>
    <row r="44" spans="1:14" x14ac:dyDescent="0.25">
      <c r="A44" s="71"/>
      <c r="B44" s="75"/>
      <c r="C44" s="82" t="s">
        <v>19</v>
      </c>
      <c r="D44" s="70">
        <v>0.73179731354400002</v>
      </c>
      <c r="E44" s="70">
        <v>0.92671874436000001</v>
      </c>
      <c r="F44" s="70">
        <v>1.3481623443599999</v>
      </c>
      <c r="G44" s="70">
        <v>1.3481623443599999</v>
      </c>
      <c r="H44" s="70">
        <v>1.3481623443599999</v>
      </c>
      <c r="I44" s="70">
        <v>1.5223111443600001</v>
      </c>
      <c r="J44" s="67"/>
      <c r="K44" s="67"/>
      <c r="L44" s="67"/>
      <c r="M44" s="69"/>
    </row>
    <row r="45" spans="1:14" x14ac:dyDescent="0.25">
      <c r="A45" s="71"/>
      <c r="B45" s="75"/>
      <c r="C45" s="83" t="s">
        <v>20</v>
      </c>
      <c r="D45" s="70">
        <v>4.5511932240000002E-3</v>
      </c>
      <c r="E45" s="70">
        <v>6.7632344265000005E-2</v>
      </c>
      <c r="F45" s="70">
        <v>6.1910366302000003E-2</v>
      </c>
      <c r="G45" s="70">
        <v>6.1910366302000003E-2</v>
      </c>
      <c r="H45" s="70">
        <v>6.1910366302000003E-2</v>
      </c>
      <c r="I45" s="70">
        <v>6.1910366302000003E-2</v>
      </c>
      <c r="J45" s="67"/>
      <c r="K45" s="67"/>
      <c r="L45" s="67"/>
      <c r="M45" s="69"/>
      <c r="N45" s="68"/>
    </row>
    <row r="46" spans="1:14" x14ac:dyDescent="0.25">
      <c r="A46" s="71"/>
      <c r="B46" s="75"/>
      <c r="C46" s="83" t="s">
        <v>75</v>
      </c>
      <c r="D46" s="70">
        <v>0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67"/>
      <c r="K46" s="67"/>
      <c r="L46" s="67"/>
      <c r="M46" s="69"/>
      <c r="N46" s="68"/>
    </row>
    <row r="47" spans="1:14" x14ac:dyDescent="0.25">
      <c r="A47" s="71"/>
      <c r="B47" s="75"/>
      <c r="C47" s="83" t="s">
        <v>76</v>
      </c>
      <c r="D47" s="70">
        <v>0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67"/>
      <c r="K47" s="67"/>
      <c r="L47" s="67"/>
      <c r="M47" s="69"/>
      <c r="N47" s="68"/>
    </row>
    <row r="48" spans="1:14" ht="15.75" thickBot="1" x14ac:dyDescent="0.3">
      <c r="A48" s="71"/>
      <c r="B48" s="76"/>
      <c r="C48" s="76" t="s">
        <v>21</v>
      </c>
      <c r="D48" s="22">
        <v>109.32864786691331</v>
      </c>
      <c r="E48" s="22">
        <v>114.63901704793628</v>
      </c>
      <c r="F48" s="22">
        <v>115.74754880491828</v>
      </c>
      <c r="G48" s="22">
        <v>117.52551421711328</v>
      </c>
      <c r="H48" s="22">
        <v>117.28177482925129</v>
      </c>
      <c r="I48" s="22">
        <v>120.13014891452228</v>
      </c>
      <c r="L48" s="30"/>
      <c r="M48" s="30"/>
      <c r="N48" s="30"/>
    </row>
    <row r="49" spans="1:13" x14ac:dyDescent="0.25">
      <c r="A49" s="71"/>
      <c r="B49" s="30" t="s">
        <v>34</v>
      </c>
      <c r="C49" s="82" t="s">
        <v>9</v>
      </c>
      <c r="D49" s="21">
        <v>43.221064245266604</v>
      </c>
      <c r="E49" s="21">
        <v>44.326293484621999</v>
      </c>
      <c r="F49" s="21">
        <v>57.856417125038</v>
      </c>
      <c r="G49" s="21">
        <v>56.568460823241999</v>
      </c>
      <c r="H49" s="21">
        <v>52.730627275897</v>
      </c>
      <c r="I49" s="21">
        <v>53.80623118151501</v>
      </c>
      <c r="J49" s="67"/>
      <c r="K49" s="67"/>
      <c r="L49" s="67"/>
      <c r="M49" s="69"/>
    </row>
    <row r="50" spans="1:13" x14ac:dyDescent="0.25">
      <c r="A50" s="71"/>
      <c r="C50" s="82" t="s">
        <v>85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67"/>
      <c r="K50" s="67"/>
      <c r="L50" s="67"/>
      <c r="M50" s="69"/>
    </row>
    <row r="51" spans="1:13" x14ac:dyDescent="0.25">
      <c r="A51" s="71"/>
      <c r="C51" s="82" t="s">
        <v>10</v>
      </c>
      <c r="D51" s="70">
        <v>1.9479771042649601</v>
      </c>
      <c r="E51" s="70">
        <v>1.9859949024429999</v>
      </c>
      <c r="F51" s="70">
        <v>0.5769238557919999</v>
      </c>
      <c r="G51" s="70">
        <v>0.51441101175799997</v>
      </c>
      <c r="H51" s="70">
        <v>0.509897828213</v>
      </c>
      <c r="I51" s="70">
        <v>0.46935318626700001</v>
      </c>
      <c r="J51" s="67"/>
      <c r="K51" s="67"/>
      <c r="L51" s="67"/>
      <c r="M51" s="69"/>
    </row>
    <row r="52" spans="1:13" x14ac:dyDescent="0.25">
      <c r="A52" s="71"/>
      <c r="C52" s="83" t="s">
        <v>79</v>
      </c>
      <c r="D52" s="70">
        <v>3.9757739018159999</v>
      </c>
      <c r="E52" s="70">
        <v>2.8139312834349997</v>
      </c>
      <c r="F52" s="70">
        <v>2.4229521648690002</v>
      </c>
      <c r="G52" s="70">
        <v>3.0600815490389999</v>
      </c>
      <c r="H52" s="70">
        <v>5.6041264951039995</v>
      </c>
      <c r="I52" s="70">
        <v>5.8156675868929995</v>
      </c>
      <c r="J52" s="67"/>
      <c r="K52" s="67"/>
      <c r="L52" s="67"/>
      <c r="M52" s="69"/>
    </row>
    <row r="53" spans="1:13" x14ac:dyDescent="0.25">
      <c r="A53" s="71"/>
      <c r="C53" s="72" t="s">
        <v>73</v>
      </c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67"/>
      <c r="K53" s="67"/>
      <c r="L53" s="67"/>
      <c r="M53" s="69"/>
    </row>
    <row r="54" spans="1:13" x14ac:dyDescent="0.25">
      <c r="A54" s="71"/>
      <c r="C54" s="72" t="s">
        <v>74</v>
      </c>
      <c r="D54" s="70">
        <v>0</v>
      </c>
      <c r="E54" s="70">
        <v>0</v>
      </c>
      <c r="F54" s="70">
        <v>0</v>
      </c>
      <c r="G54" s="70">
        <v>0</v>
      </c>
      <c r="H54" s="70">
        <v>0</v>
      </c>
      <c r="I54" s="70">
        <v>0</v>
      </c>
      <c r="J54" s="67"/>
      <c r="K54" s="67"/>
      <c r="L54" s="67"/>
      <c r="M54" s="69"/>
    </row>
    <row r="55" spans="1:13" x14ac:dyDescent="0.25">
      <c r="A55" s="71"/>
      <c r="C55" s="83" t="s">
        <v>80</v>
      </c>
      <c r="D55" s="70">
        <v>0</v>
      </c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67"/>
      <c r="K55" s="67"/>
      <c r="L55" s="67"/>
      <c r="M55" s="69"/>
    </row>
    <row r="56" spans="1:13" x14ac:dyDescent="0.25">
      <c r="A56" s="71"/>
      <c r="C56" s="72" t="s">
        <v>73</v>
      </c>
      <c r="D56" s="70">
        <v>0</v>
      </c>
      <c r="E56" s="70">
        <v>0</v>
      </c>
      <c r="F56" s="70">
        <v>0</v>
      </c>
      <c r="G56" s="70">
        <v>0</v>
      </c>
      <c r="H56" s="70">
        <v>0</v>
      </c>
      <c r="I56" s="70">
        <v>0</v>
      </c>
      <c r="J56" s="67"/>
      <c r="K56" s="67"/>
      <c r="L56" s="67"/>
      <c r="M56" s="69"/>
    </row>
    <row r="57" spans="1:13" x14ac:dyDescent="0.25">
      <c r="A57" s="71"/>
      <c r="C57" s="72" t="s">
        <v>74</v>
      </c>
      <c r="D57" s="70">
        <v>0</v>
      </c>
      <c r="E57" s="70">
        <v>0</v>
      </c>
      <c r="F57" s="70">
        <v>0</v>
      </c>
      <c r="G57" s="70">
        <v>0</v>
      </c>
      <c r="H57" s="70">
        <v>0</v>
      </c>
      <c r="I57" s="70">
        <v>0</v>
      </c>
      <c r="J57" s="67"/>
      <c r="K57" s="67"/>
      <c r="L57" s="67"/>
      <c r="M57" s="69"/>
    </row>
    <row r="58" spans="1:13" x14ac:dyDescent="0.25">
      <c r="A58" s="71"/>
      <c r="C58" s="82" t="s">
        <v>12</v>
      </c>
      <c r="D58" s="70">
        <v>3.633085020002</v>
      </c>
      <c r="E58" s="70">
        <v>3.5857616353199999</v>
      </c>
      <c r="F58" s="70">
        <v>0</v>
      </c>
      <c r="G58" s="70">
        <v>0</v>
      </c>
      <c r="H58" s="70">
        <v>0</v>
      </c>
      <c r="I58" s="70">
        <v>0</v>
      </c>
      <c r="J58" s="67"/>
      <c r="K58" s="67"/>
      <c r="L58" s="67"/>
      <c r="M58" s="69"/>
    </row>
    <row r="59" spans="1:13" x14ac:dyDescent="0.25">
      <c r="A59" s="71"/>
      <c r="C59" s="82" t="s">
        <v>13</v>
      </c>
      <c r="D59" s="70">
        <v>42.935281643304002</v>
      </c>
      <c r="E59" s="70">
        <v>33.842042478096005</v>
      </c>
      <c r="F59" s="70">
        <v>34.392457748376003</v>
      </c>
      <c r="G59" s="70">
        <v>34.065775442711995</v>
      </c>
      <c r="H59" s="70">
        <v>34.078292444375997</v>
      </c>
      <c r="I59" s="70">
        <v>34.746887287728001</v>
      </c>
      <c r="J59" s="67"/>
      <c r="K59" s="67"/>
      <c r="L59" s="67"/>
      <c r="M59" s="69"/>
    </row>
    <row r="60" spans="1:13" x14ac:dyDescent="0.25">
      <c r="A60" s="71"/>
      <c r="C60" s="82" t="s">
        <v>14</v>
      </c>
      <c r="D60" s="70">
        <v>27.260305911216996</v>
      </c>
      <c r="E60" s="70">
        <v>27.254348747488997</v>
      </c>
      <c r="F60" s="70">
        <v>27.095455778584</v>
      </c>
      <c r="G60" s="70">
        <v>27.191227131707002</v>
      </c>
      <c r="H60" s="70">
        <v>27.259785880471</v>
      </c>
      <c r="I60" s="70">
        <v>27.253614150108003</v>
      </c>
      <c r="J60" s="67"/>
      <c r="K60" s="67"/>
      <c r="L60" s="67"/>
      <c r="M60" s="69"/>
    </row>
    <row r="61" spans="1:13" x14ac:dyDescent="0.25">
      <c r="A61" s="71"/>
      <c r="C61" s="82" t="s">
        <v>15</v>
      </c>
      <c r="D61" s="70">
        <v>4.3820752072560003</v>
      </c>
      <c r="E61" s="70">
        <v>5.9440376075040025</v>
      </c>
      <c r="F61" s="70">
        <v>8.1818702520720006</v>
      </c>
      <c r="G61" s="70">
        <v>8.1818702520719988</v>
      </c>
      <c r="H61" s="70">
        <v>9.9477432724800021</v>
      </c>
      <c r="I61" s="70">
        <v>9.9477432724800039</v>
      </c>
      <c r="J61" s="67"/>
      <c r="K61" s="67"/>
      <c r="L61" s="67"/>
      <c r="M61" s="69"/>
    </row>
    <row r="62" spans="1:13" x14ac:dyDescent="0.25">
      <c r="A62" s="71"/>
      <c r="C62" s="82" t="s">
        <v>16</v>
      </c>
      <c r="D62" s="70">
        <v>1.5310067074879992</v>
      </c>
      <c r="E62" s="70">
        <v>1.5310067074879992</v>
      </c>
      <c r="F62" s="70">
        <v>1.540439278487999</v>
      </c>
      <c r="G62" s="70">
        <v>1.598725849776</v>
      </c>
      <c r="H62" s="70">
        <v>1.6054708813999992</v>
      </c>
      <c r="I62" s="70">
        <v>1.614999870399999</v>
      </c>
      <c r="J62" s="67"/>
      <c r="K62" s="67"/>
      <c r="L62" s="67"/>
      <c r="M62" s="69"/>
    </row>
    <row r="63" spans="1:13" x14ac:dyDescent="0.25">
      <c r="A63" s="71"/>
      <c r="B63" s="75"/>
      <c r="C63" s="83" t="s">
        <v>17</v>
      </c>
      <c r="D63" s="70">
        <v>0</v>
      </c>
      <c r="E63" s="70">
        <v>0</v>
      </c>
      <c r="F63" s="70">
        <v>0</v>
      </c>
      <c r="G63" s="70">
        <v>0</v>
      </c>
      <c r="H63" s="70">
        <v>0</v>
      </c>
      <c r="I63" s="70">
        <v>0</v>
      </c>
      <c r="J63" s="67"/>
      <c r="K63" s="67"/>
      <c r="L63" s="67"/>
      <c r="M63" s="69"/>
    </row>
    <row r="64" spans="1:13" x14ac:dyDescent="0.25">
      <c r="A64" s="71"/>
      <c r="B64" s="75"/>
      <c r="C64" s="83" t="s">
        <v>18</v>
      </c>
      <c r="D64" s="70">
        <v>3.8903534928000001</v>
      </c>
      <c r="E64" s="70">
        <v>5.2062763478399994</v>
      </c>
      <c r="F64" s="70">
        <v>6.2459587173600006</v>
      </c>
      <c r="G64" s="70">
        <v>9.0423401523600013</v>
      </c>
      <c r="H64" s="70">
        <v>11.784017524800001</v>
      </c>
      <c r="I64" s="70">
        <v>18.046447056959998</v>
      </c>
      <c r="J64" s="67"/>
      <c r="K64" s="67"/>
      <c r="L64" s="67"/>
      <c r="M64" s="69"/>
    </row>
    <row r="65" spans="1:15" x14ac:dyDescent="0.25">
      <c r="A65" s="71"/>
      <c r="C65" s="82" t="s">
        <v>19</v>
      </c>
      <c r="D65" s="70">
        <v>0.79924643407200002</v>
      </c>
      <c r="E65" s="70">
        <v>0.99695700251999997</v>
      </c>
      <c r="F65" s="70">
        <v>1.0144770025199998</v>
      </c>
      <c r="G65" s="70">
        <v>1.2685170025200001</v>
      </c>
      <c r="H65" s="70">
        <v>1.2860370025200001</v>
      </c>
      <c r="I65" s="70">
        <v>1.3298370025199999</v>
      </c>
      <c r="J65" s="67"/>
      <c r="K65" s="67"/>
      <c r="L65" s="67"/>
      <c r="M65" s="69"/>
    </row>
    <row r="66" spans="1:15" x14ac:dyDescent="0.25">
      <c r="A66" s="71"/>
      <c r="C66" s="83" t="s">
        <v>20</v>
      </c>
      <c r="D66" s="70">
        <v>1.386242810688</v>
      </c>
      <c r="E66" s="70">
        <v>1.386242810688</v>
      </c>
      <c r="F66" s="70">
        <v>1.386242810688</v>
      </c>
      <c r="G66" s="70">
        <v>1.386242810688</v>
      </c>
      <c r="H66" s="70">
        <v>1.386242810688</v>
      </c>
      <c r="I66" s="70">
        <v>1.386242810688</v>
      </c>
      <c r="J66" s="67"/>
      <c r="K66" s="67"/>
      <c r="L66" s="67"/>
      <c r="M66" s="69"/>
    </row>
    <row r="67" spans="1:15" x14ac:dyDescent="0.25">
      <c r="A67" s="71"/>
      <c r="C67" s="83" t="s">
        <v>75</v>
      </c>
      <c r="D67" s="70">
        <v>0</v>
      </c>
      <c r="E67" s="70">
        <v>0</v>
      </c>
      <c r="F67" s="70">
        <v>0</v>
      </c>
      <c r="G67" s="70">
        <v>0</v>
      </c>
      <c r="H67" s="70">
        <v>0</v>
      </c>
      <c r="I67" s="70">
        <v>0</v>
      </c>
      <c r="J67" s="67"/>
      <c r="K67" s="67"/>
      <c r="L67" s="67"/>
      <c r="M67" s="69"/>
    </row>
    <row r="68" spans="1:15" x14ac:dyDescent="0.25">
      <c r="A68" s="71"/>
      <c r="C68" s="83" t="s">
        <v>76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67"/>
      <c r="K68" s="67"/>
      <c r="L68" s="67"/>
      <c r="M68" s="69"/>
    </row>
    <row r="69" spans="1:15" ht="15.75" thickBot="1" x14ac:dyDescent="0.3">
      <c r="A69" s="71"/>
      <c r="B69" s="76"/>
      <c r="C69" s="76" t="s">
        <v>21</v>
      </c>
      <c r="D69" s="22">
        <v>134.96241247817454</v>
      </c>
      <c r="E69" s="22">
        <v>128.87289300744499</v>
      </c>
      <c r="F69" s="22">
        <v>140.71319473378702</v>
      </c>
      <c r="G69" s="22">
        <v>142.877652025874</v>
      </c>
      <c r="H69" s="22">
        <v>146.19224141594901</v>
      </c>
      <c r="I69" s="22">
        <v>154.41702340555904</v>
      </c>
      <c r="J69" s="67"/>
      <c r="K69" s="67"/>
      <c r="L69" s="67"/>
      <c r="M69" s="69"/>
      <c r="N69" s="30"/>
    </row>
    <row r="70" spans="1:15" x14ac:dyDescent="0.25">
      <c r="A70" s="71"/>
      <c r="B70" s="30" t="s">
        <v>33</v>
      </c>
      <c r="C70" s="82" t="s">
        <v>9</v>
      </c>
      <c r="D70" s="21">
        <v>46.750520318536999</v>
      </c>
      <c r="E70" s="21">
        <v>48.871764951993008</v>
      </c>
      <c r="F70" s="21">
        <v>49.877712039963001</v>
      </c>
      <c r="G70" s="21">
        <v>48.816410917146996</v>
      </c>
      <c r="H70" s="21">
        <v>56.084989263430003</v>
      </c>
      <c r="I70" s="21">
        <v>59.945660587710002</v>
      </c>
      <c r="J70" s="67"/>
      <c r="K70" s="67"/>
      <c r="L70" s="67"/>
      <c r="M70" s="69"/>
    </row>
    <row r="71" spans="1:15" x14ac:dyDescent="0.25">
      <c r="A71" s="71"/>
      <c r="C71" s="82" t="s">
        <v>85</v>
      </c>
      <c r="D71" s="70">
        <v>0</v>
      </c>
      <c r="E71" s="70">
        <v>0</v>
      </c>
      <c r="F71" s="70">
        <v>0</v>
      </c>
      <c r="G71" s="70">
        <v>0</v>
      </c>
      <c r="H71" s="70">
        <v>0</v>
      </c>
      <c r="I71" s="70">
        <v>0</v>
      </c>
      <c r="J71" s="67"/>
      <c r="K71" s="67"/>
      <c r="L71" s="67"/>
      <c r="M71" s="69"/>
    </row>
    <row r="72" spans="1:15" x14ac:dyDescent="0.25">
      <c r="A72" s="71"/>
      <c r="C72" s="82" t="s">
        <v>10</v>
      </c>
      <c r="D72" s="70">
        <v>3.5808340843869999</v>
      </c>
      <c r="E72" s="70">
        <v>4.2459600169230001</v>
      </c>
      <c r="F72" s="70">
        <v>5.9344396644019994</v>
      </c>
      <c r="G72" s="70">
        <v>5.6954017813469999</v>
      </c>
      <c r="H72" s="70">
        <v>5.284017766242</v>
      </c>
      <c r="I72" s="70">
        <v>4.6243914992600006</v>
      </c>
      <c r="J72" s="67"/>
      <c r="K72" s="67"/>
      <c r="L72" s="67"/>
      <c r="M72" s="69"/>
    </row>
    <row r="73" spans="1:15" x14ac:dyDescent="0.25">
      <c r="A73" s="71"/>
      <c r="C73" s="83" t="s">
        <v>79</v>
      </c>
      <c r="D73" s="70">
        <v>301.35655289358107</v>
      </c>
      <c r="E73" s="70">
        <v>303.99314076947087</v>
      </c>
      <c r="F73" s="70">
        <v>296.7398931333887</v>
      </c>
      <c r="G73" s="70">
        <v>295.65284089021901</v>
      </c>
      <c r="H73" s="70">
        <v>260.700595941877</v>
      </c>
      <c r="I73" s="70">
        <v>223.10052302996002</v>
      </c>
      <c r="J73" s="67"/>
      <c r="K73" s="67"/>
      <c r="L73" s="67"/>
      <c r="M73" s="69"/>
      <c r="N73" s="66"/>
      <c r="O73" s="68"/>
    </row>
    <row r="74" spans="1:15" x14ac:dyDescent="0.25">
      <c r="A74" s="71"/>
      <c r="C74" s="72" t="s">
        <v>73</v>
      </c>
      <c r="D74" s="70">
        <v>0</v>
      </c>
      <c r="E74" s="70">
        <v>0</v>
      </c>
      <c r="F74" s="70">
        <v>1.1254679999999998E-6</v>
      </c>
      <c r="G74" s="70">
        <v>0</v>
      </c>
      <c r="H74" s="70">
        <v>0</v>
      </c>
      <c r="I74" s="70">
        <v>0</v>
      </c>
      <c r="J74" s="67"/>
      <c r="K74" s="67"/>
      <c r="L74" s="67"/>
      <c r="M74" s="69"/>
      <c r="N74" s="66"/>
      <c r="O74" s="68"/>
    </row>
    <row r="75" spans="1:15" x14ac:dyDescent="0.25">
      <c r="A75" s="71"/>
      <c r="C75" s="72" t="s">
        <v>74</v>
      </c>
      <c r="D75" s="70">
        <v>0</v>
      </c>
      <c r="E75" s="70">
        <v>0</v>
      </c>
      <c r="F75" s="70">
        <v>0</v>
      </c>
      <c r="G75" s="70">
        <v>0</v>
      </c>
      <c r="H75" s="70">
        <v>4.7047722594320005</v>
      </c>
      <c r="I75" s="70">
        <v>7.2721929968079992</v>
      </c>
      <c r="J75" s="67"/>
      <c r="K75" s="67"/>
      <c r="L75" s="67"/>
      <c r="M75" s="69"/>
      <c r="N75" s="66"/>
      <c r="O75" s="68"/>
    </row>
    <row r="76" spans="1:15" x14ac:dyDescent="0.25">
      <c r="A76" s="71"/>
      <c r="C76" s="83" t="s">
        <v>80</v>
      </c>
      <c r="D76" s="70">
        <v>0</v>
      </c>
      <c r="E76" s="70">
        <v>0</v>
      </c>
      <c r="F76" s="70">
        <v>0</v>
      </c>
      <c r="G76" s="70">
        <v>0</v>
      </c>
      <c r="H76" s="70">
        <v>5.2404326209679999</v>
      </c>
      <c r="I76" s="70">
        <v>6.1841630260080001</v>
      </c>
      <c r="J76" s="67"/>
      <c r="K76" s="67"/>
      <c r="L76" s="67"/>
      <c r="M76" s="69"/>
      <c r="O76" s="68"/>
    </row>
    <row r="77" spans="1:15" x14ac:dyDescent="0.25">
      <c r="A77" s="71"/>
      <c r="C77" s="72" t="s">
        <v>73</v>
      </c>
      <c r="D77" s="70">
        <v>0</v>
      </c>
      <c r="E77" s="70">
        <v>0</v>
      </c>
      <c r="F77" s="70">
        <v>0</v>
      </c>
      <c r="G77" s="70">
        <v>0</v>
      </c>
      <c r="H77" s="70">
        <v>0</v>
      </c>
      <c r="I77" s="70">
        <v>0</v>
      </c>
      <c r="J77" s="67"/>
      <c r="K77" s="67"/>
      <c r="L77" s="67"/>
      <c r="M77" s="69"/>
      <c r="O77" s="68"/>
    </row>
    <row r="78" spans="1:15" x14ac:dyDescent="0.25">
      <c r="A78" s="71"/>
      <c r="C78" s="72" t="s">
        <v>74</v>
      </c>
      <c r="D78" s="70">
        <v>0</v>
      </c>
      <c r="E78" s="70">
        <v>0</v>
      </c>
      <c r="F78" s="70">
        <v>0</v>
      </c>
      <c r="G78" s="70">
        <v>0</v>
      </c>
      <c r="H78" s="70">
        <v>0</v>
      </c>
      <c r="I78" s="70">
        <v>0</v>
      </c>
      <c r="J78" s="67"/>
      <c r="K78" s="67"/>
      <c r="L78" s="67"/>
      <c r="M78" s="69"/>
      <c r="O78" s="68"/>
    </row>
    <row r="79" spans="1:15" x14ac:dyDescent="0.25">
      <c r="A79" s="71"/>
      <c r="C79" s="82" t="s">
        <v>12</v>
      </c>
      <c r="D79" s="70">
        <v>0.84687070752000004</v>
      </c>
      <c r="E79" s="70">
        <v>0.4906950759</v>
      </c>
      <c r="F79" s="70">
        <v>0.4873093812</v>
      </c>
      <c r="G79" s="70">
        <v>0.46472984550000002</v>
      </c>
      <c r="H79" s="70">
        <v>0.50513576400000004</v>
      </c>
      <c r="I79" s="70">
        <v>0.50513576400000004</v>
      </c>
      <c r="J79" s="67"/>
      <c r="K79" s="67"/>
      <c r="L79" s="67"/>
      <c r="M79" s="69"/>
      <c r="O79" s="68"/>
    </row>
    <row r="80" spans="1:15" x14ac:dyDescent="0.25">
      <c r="A80" s="71"/>
      <c r="C80" s="82" t="s">
        <v>13</v>
      </c>
      <c r="D80" s="70">
        <v>47.948337791231999</v>
      </c>
      <c r="E80" s="70">
        <v>44.132938767336</v>
      </c>
      <c r="F80" s="70">
        <v>41.130216055512001</v>
      </c>
      <c r="G80" s="70">
        <v>43.272460735080003</v>
      </c>
      <c r="H80" s="70">
        <v>43.788021368519999</v>
      </c>
      <c r="I80" s="70">
        <v>43.422272684376004</v>
      </c>
      <c r="J80" s="67"/>
      <c r="K80" s="67"/>
      <c r="L80" s="67"/>
      <c r="M80" s="69"/>
      <c r="O80" s="68"/>
    </row>
    <row r="81" spans="1:16" x14ac:dyDescent="0.25">
      <c r="A81" s="71"/>
      <c r="C81" s="82" t="s">
        <v>14</v>
      </c>
      <c r="D81" s="70">
        <v>16.151883585476302</v>
      </c>
      <c r="E81" s="70">
        <v>15.998614294676299</v>
      </c>
      <c r="F81" s="70">
        <v>16.2293621901973</v>
      </c>
      <c r="G81" s="70">
        <v>16.159258293626298</v>
      </c>
      <c r="H81" s="70">
        <v>16.2089784732003</v>
      </c>
      <c r="I81" s="70">
        <v>16.208978474252298</v>
      </c>
      <c r="J81" s="67"/>
      <c r="K81" s="67"/>
      <c r="L81" s="67"/>
      <c r="M81" s="69"/>
      <c r="N81" s="68"/>
      <c r="O81" s="68"/>
      <c r="P81" s="68"/>
    </row>
    <row r="82" spans="1:16" x14ac:dyDescent="0.25">
      <c r="A82" s="71"/>
      <c r="C82" s="82" t="s">
        <v>15</v>
      </c>
      <c r="D82" s="70">
        <v>36.345592198391998</v>
      </c>
      <c r="E82" s="70">
        <v>39.297780232920005</v>
      </c>
      <c r="F82" s="70">
        <v>48.408579828072</v>
      </c>
      <c r="G82" s="70">
        <v>48.825203059079996</v>
      </c>
      <c r="H82" s="70">
        <v>85.563116197415894</v>
      </c>
      <c r="I82" s="70">
        <v>85.563116197415994</v>
      </c>
      <c r="J82" s="67"/>
      <c r="K82" s="67"/>
      <c r="L82" s="67"/>
      <c r="M82" s="69"/>
      <c r="N82" s="66"/>
      <c r="O82" s="68"/>
      <c r="P82" s="68"/>
    </row>
    <row r="83" spans="1:16" x14ac:dyDescent="0.25">
      <c r="A83" s="71"/>
      <c r="C83" s="82" t="s">
        <v>16</v>
      </c>
      <c r="D83" s="70">
        <v>3.3644351770909999</v>
      </c>
      <c r="E83" s="70">
        <v>4.3094392711000005</v>
      </c>
      <c r="F83" s="70">
        <v>4.4424751751000002</v>
      </c>
      <c r="G83" s="70">
        <v>4.5136323380999999</v>
      </c>
      <c r="H83" s="70">
        <v>5.0009719051000001</v>
      </c>
      <c r="I83" s="70">
        <v>5.2259688467999998</v>
      </c>
      <c r="J83" s="67"/>
      <c r="K83" s="67"/>
      <c r="L83" s="67"/>
      <c r="M83" s="69"/>
      <c r="N83" s="67"/>
      <c r="O83" s="67"/>
      <c r="P83" s="67"/>
    </row>
    <row r="84" spans="1:16" x14ac:dyDescent="0.25">
      <c r="A84" s="71"/>
      <c r="B84" s="75"/>
      <c r="C84" s="83" t="s">
        <v>17</v>
      </c>
      <c r="D84" s="70">
        <v>0</v>
      </c>
      <c r="E84" s="70">
        <v>0</v>
      </c>
      <c r="F84" s="70">
        <v>0</v>
      </c>
      <c r="G84" s="70">
        <v>0</v>
      </c>
      <c r="H84" s="70">
        <v>0</v>
      </c>
      <c r="I84" s="70">
        <v>0</v>
      </c>
      <c r="J84" s="67"/>
      <c r="K84" s="67"/>
      <c r="L84" s="67"/>
      <c r="M84" s="69"/>
    </row>
    <row r="85" spans="1:16" x14ac:dyDescent="0.25">
      <c r="A85" s="71"/>
      <c r="B85" s="75"/>
      <c r="C85" s="83" t="s">
        <v>18</v>
      </c>
      <c r="D85" s="70">
        <v>6.1324930040399988</v>
      </c>
      <c r="E85" s="70">
        <v>9.0782105565599984</v>
      </c>
      <c r="F85" s="70">
        <v>15.067007472720002</v>
      </c>
      <c r="G85" s="70">
        <v>25.298035203120008</v>
      </c>
      <c r="H85" s="70">
        <v>37.885481935800009</v>
      </c>
      <c r="I85" s="70">
        <v>69.49032266735999</v>
      </c>
      <c r="J85" s="67"/>
      <c r="K85" s="67"/>
      <c r="L85" s="67"/>
      <c r="M85" s="69"/>
    </row>
    <row r="86" spans="1:16" x14ac:dyDescent="0.25">
      <c r="A86" s="71"/>
      <c r="C86" s="82" t="s">
        <v>19</v>
      </c>
      <c r="D86" s="70">
        <v>2.63878732536</v>
      </c>
      <c r="E86" s="70">
        <v>2.7791943237600005</v>
      </c>
      <c r="F86" s="70">
        <v>3.0173035629600005</v>
      </c>
      <c r="G86" s="70">
        <v>3.0173035629600005</v>
      </c>
      <c r="H86" s="70">
        <v>3.5344063629600004</v>
      </c>
      <c r="I86" s="70">
        <v>3.8132371629600001</v>
      </c>
      <c r="J86" s="67"/>
      <c r="K86" s="67"/>
      <c r="L86" s="67"/>
      <c r="M86" s="69"/>
    </row>
    <row r="87" spans="1:16" x14ac:dyDescent="0.25">
      <c r="A87" s="71"/>
      <c r="C87" s="83" t="s">
        <v>20</v>
      </c>
      <c r="D87" s="70">
        <v>2.0724586255619997</v>
      </c>
      <c r="E87" s="70">
        <v>2.5113813427299996</v>
      </c>
      <c r="F87" s="70">
        <v>2.5113837622120001</v>
      </c>
      <c r="G87" s="70">
        <v>2.5113837622120001</v>
      </c>
      <c r="H87" s="70">
        <v>2.5082486591459996</v>
      </c>
      <c r="I87" s="70">
        <v>2.5062456936999995</v>
      </c>
      <c r="J87" s="67"/>
      <c r="K87" s="67"/>
      <c r="L87" s="67"/>
      <c r="M87" s="69"/>
    </row>
    <row r="88" spans="1:16" x14ac:dyDescent="0.25">
      <c r="A88" s="71"/>
      <c r="C88" s="83" t="s">
        <v>75</v>
      </c>
      <c r="D88" s="70">
        <v>0</v>
      </c>
      <c r="E88" s="70">
        <v>0</v>
      </c>
      <c r="F88" s="70">
        <v>0</v>
      </c>
      <c r="G88" s="70">
        <v>0</v>
      </c>
      <c r="H88" s="70">
        <v>0</v>
      </c>
      <c r="I88" s="70">
        <v>0</v>
      </c>
      <c r="J88" s="67"/>
      <c r="K88" s="67"/>
      <c r="L88" s="67"/>
      <c r="M88" s="69"/>
    </row>
    <row r="89" spans="1:16" x14ac:dyDescent="0.25">
      <c r="A89" s="71"/>
      <c r="C89" s="83" t="s">
        <v>76</v>
      </c>
      <c r="D89" s="70">
        <v>0</v>
      </c>
      <c r="E89" s="70">
        <v>0</v>
      </c>
      <c r="F89" s="70">
        <v>0</v>
      </c>
      <c r="G89" s="70">
        <v>0</v>
      </c>
      <c r="H89" s="70">
        <v>0</v>
      </c>
      <c r="I89" s="70">
        <v>0</v>
      </c>
      <c r="J89" s="67"/>
      <c r="K89" s="67"/>
      <c r="L89" s="67"/>
      <c r="M89" s="69"/>
    </row>
    <row r="90" spans="1:16" ht="15.75" thickBot="1" x14ac:dyDescent="0.3">
      <c r="A90" s="71"/>
      <c r="B90" s="76"/>
      <c r="C90" s="76" t="s">
        <v>21</v>
      </c>
      <c r="D90" s="22">
        <v>467.18876571117835</v>
      </c>
      <c r="E90" s="22">
        <v>475.70911960336923</v>
      </c>
      <c r="F90" s="22">
        <v>483.84568226572708</v>
      </c>
      <c r="G90" s="22">
        <v>494.22666038839139</v>
      </c>
      <c r="H90" s="22">
        <v>522.30439625865927</v>
      </c>
      <c r="I90" s="22">
        <v>520.5900156338023</v>
      </c>
      <c r="J90" s="67"/>
      <c r="K90" s="67"/>
      <c r="L90" s="30"/>
      <c r="M90" s="30"/>
      <c r="N90" s="30"/>
      <c r="O90" s="30"/>
      <c r="P90" s="30"/>
    </row>
    <row r="91" spans="1:16" x14ac:dyDescent="0.25">
      <c r="A91" s="71"/>
      <c r="B91" s="30" t="s">
        <v>104</v>
      </c>
      <c r="C91" s="82" t="s">
        <v>9</v>
      </c>
      <c r="D91" s="160">
        <v>147.42951349883501</v>
      </c>
      <c r="E91" s="160">
        <v>156.61290291686998</v>
      </c>
      <c r="F91" s="160">
        <v>173.77264065211099</v>
      </c>
      <c r="G91" s="160">
        <v>157.81167976599198</v>
      </c>
      <c r="H91" s="160">
        <v>165.52511287505402</v>
      </c>
      <c r="I91" s="160">
        <v>218.328067938971</v>
      </c>
      <c r="J91" s="67"/>
      <c r="K91" s="67"/>
      <c r="L91" s="30"/>
      <c r="M91" s="30"/>
      <c r="N91" s="30"/>
      <c r="O91" s="30"/>
    </row>
    <row r="92" spans="1:16" x14ac:dyDescent="0.25">
      <c r="A92" s="71"/>
      <c r="C92" s="82" t="s">
        <v>85</v>
      </c>
      <c r="D92" s="160">
        <v>0</v>
      </c>
      <c r="E92" s="160">
        <v>0</v>
      </c>
      <c r="F92" s="160">
        <v>0</v>
      </c>
      <c r="G92" s="160">
        <v>0</v>
      </c>
      <c r="H92" s="160">
        <v>0</v>
      </c>
      <c r="I92" s="160">
        <v>0</v>
      </c>
      <c r="J92" s="67"/>
      <c r="K92" s="67"/>
      <c r="L92" s="30"/>
      <c r="M92" s="30"/>
      <c r="N92" s="30"/>
      <c r="O92" s="30"/>
    </row>
    <row r="93" spans="1:16" x14ac:dyDescent="0.25">
      <c r="A93" s="71"/>
      <c r="C93" s="82" t="s">
        <v>10</v>
      </c>
      <c r="D93" s="160">
        <v>3.9950099537330002</v>
      </c>
      <c r="E93" s="160">
        <v>4.973403702863</v>
      </c>
      <c r="F93" s="160">
        <v>5.006511049397</v>
      </c>
      <c r="G93" s="160">
        <v>4.0084671599029997</v>
      </c>
      <c r="H93" s="160">
        <v>5.139123457258</v>
      </c>
      <c r="I93" s="160">
        <v>3.4003539847500002</v>
      </c>
      <c r="J93" s="67"/>
      <c r="K93" s="67"/>
      <c r="L93" s="30"/>
      <c r="M93" s="30"/>
      <c r="N93" s="30"/>
      <c r="O93" s="30"/>
    </row>
    <row r="94" spans="1:16" x14ac:dyDescent="0.25">
      <c r="A94" s="71"/>
      <c r="C94" s="83" t="s">
        <v>79</v>
      </c>
      <c r="D94" s="160">
        <v>310.48597705840001</v>
      </c>
      <c r="E94" s="160">
        <v>302.30926295937303</v>
      </c>
      <c r="F94" s="160">
        <v>285.87833678966996</v>
      </c>
      <c r="G94" s="160">
        <v>305.69164349667608</v>
      </c>
      <c r="H94" s="160">
        <v>293.59289413640801</v>
      </c>
      <c r="I94" s="160">
        <v>228.975940428614</v>
      </c>
      <c r="J94" s="67"/>
      <c r="K94" s="67"/>
      <c r="L94" s="30"/>
      <c r="M94" s="30"/>
      <c r="N94" s="30"/>
      <c r="O94" s="30"/>
    </row>
    <row r="95" spans="1:16" x14ac:dyDescent="0.25">
      <c r="A95" s="71"/>
      <c r="C95" s="72" t="s">
        <v>73</v>
      </c>
      <c r="D95" s="160">
        <v>0</v>
      </c>
      <c r="E95" s="160">
        <v>0</v>
      </c>
      <c r="F95" s="160">
        <v>0</v>
      </c>
      <c r="G95" s="160">
        <v>0</v>
      </c>
      <c r="H95" s="160">
        <v>0</v>
      </c>
      <c r="I95" s="160">
        <v>0</v>
      </c>
      <c r="J95" s="67"/>
      <c r="K95" s="67"/>
      <c r="L95" s="30"/>
      <c r="M95" s="30"/>
      <c r="N95" s="30"/>
      <c r="O95" s="30"/>
    </row>
    <row r="96" spans="1:16" x14ac:dyDescent="0.25">
      <c r="A96" s="71"/>
      <c r="C96" s="72" t="s">
        <v>74</v>
      </c>
      <c r="D96" s="160">
        <v>1.228007417016</v>
      </c>
      <c r="E96" s="160">
        <v>0.27850046095200004</v>
      </c>
      <c r="F96" s="160">
        <v>0.32874626728800005</v>
      </c>
      <c r="G96" s="160">
        <v>0.32874626728800005</v>
      </c>
      <c r="H96" s="160">
        <v>7.3324895389620002</v>
      </c>
      <c r="I96" s="160">
        <v>7.9598668352479995</v>
      </c>
      <c r="J96" s="67"/>
      <c r="K96" s="67"/>
      <c r="L96" s="30"/>
      <c r="M96" s="30"/>
      <c r="N96" s="30"/>
      <c r="O96" s="30"/>
    </row>
    <row r="97" spans="1:15" x14ac:dyDescent="0.25">
      <c r="A97" s="71"/>
      <c r="C97" s="83" t="s">
        <v>80</v>
      </c>
      <c r="D97" s="160">
        <v>0</v>
      </c>
      <c r="E97" s="160">
        <v>0</v>
      </c>
      <c r="F97" s="160">
        <v>0</v>
      </c>
      <c r="G97" s="160">
        <v>0</v>
      </c>
      <c r="H97" s="160">
        <v>7.5043459576850005</v>
      </c>
      <c r="I97" s="160">
        <v>6.0001674371050004</v>
      </c>
      <c r="J97" s="67"/>
      <c r="K97" s="67"/>
      <c r="L97" s="30"/>
      <c r="M97" s="30"/>
      <c r="N97" s="30"/>
      <c r="O97" s="30"/>
    </row>
    <row r="98" spans="1:15" x14ac:dyDescent="0.25">
      <c r="A98" s="71"/>
      <c r="C98" s="72" t="s">
        <v>73</v>
      </c>
      <c r="D98" s="160">
        <v>0</v>
      </c>
      <c r="E98" s="160">
        <v>0</v>
      </c>
      <c r="F98" s="160">
        <v>0</v>
      </c>
      <c r="G98" s="160">
        <v>0</v>
      </c>
      <c r="H98" s="160">
        <v>0</v>
      </c>
      <c r="I98" s="160">
        <v>0</v>
      </c>
      <c r="J98" s="67"/>
      <c r="K98" s="67"/>
      <c r="L98" s="30"/>
      <c r="M98" s="30"/>
      <c r="N98" s="30"/>
      <c r="O98" s="30"/>
    </row>
    <row r="99" spans="1:15" x14ac:dyDescent="0.25">
      <c r="A99" s="71"/>
      <c r="C99" s="72" t="s">
        <v>74</v>
      </c>
      <c r="D99" s="160">
        <v>0</v>
      </c>
      <c r="E99" s="160">
        <v>0</v>
      </c>
      <c r="F99" s="160">
        <v>0</v>
      </c>
      <c r="G99" s="160">
        <v>0</v>
      </c>
      <c r="H99" s="160">
        <v>0</v>
      </c>
      <c r="I99" s="160">
        <v>0</v>
      </c>
      <c r="J99" s="67"/>
      <c r="K99" s="67"/>
      <c r="L99" s="30"/>
      <c r="M99" s="30"/>
      <c r="N99" s="30"/>
      <c r="O99" s="30"/>
    </row>
    <row r="100" spans="1:15" x14ac:dyDescent="0.25">
      <c r="A100" s="71"/>
      <c r="C100" s="82" t="s">
        <v>12</v>
      </c>
      <c r="D100" s="160">
        <v>0.18898175565500003</v>
      </c>
      <c r="E100" s="160">
        <v>4.4380352988520002</v>
      </c>
      <c r="F100" s="160">
        <v>0.18500622225999999</v>
      </c>
      <c r="G100" s="160">
        <v>0.17578549005999999</v>
      </c>
      <c r="H100" s="160">
        <v>0.18858521376000001</v>
      </c>
      <c r="I100" s="160">
        <v>0.18852630214000002</v>
      </c>
      <c r="J100" s="67"/>
      <c r="K100" s="67"/>
      <c r="L100" s="30"/>
      <c r="M100" s="30"/>
      <c r="N100" s="30"/>
      <c r="O100" s="30"/>
    </row>
    <row r="101" spans="1:15" x14ac:dyDescent="0.25">
      <c r="A101" s="71"/>
      <c r="C101" s="82" t="s">
        <v>13</v>
      </c>
      <c r="D101" s="160">
        <v>269.28112304764795</v>
      </c>
      <c r="E101" s="160">
        <v>269.38511141975999</v>
      </c>
      <c r="F101" s="160">
        <v>270.25034395389599</v>
      </c>
      <c r="G101" s="160">
        <v>268.48529469921601</v>
      </c>
      <c r="H101" s="160">
        <v>266.57769592137601</v>
      </c>
      <c r="I101" s="160">
        <v>269.90088684707996</v>
      </c>
      <c r="J101" s="67"/>
      <c r="K101" s="67"/>
      <c r="L101" s="30"/>
      <c r="M101" s="30"/>
      <c r="N101" s="30"/>
      <c r="O101" s="30"/>
    </row>
    <row r="102" spans="1:15" x14ac:dyDescent="0.25">
      <c r="A102" s="71"/>
      <c r="C102" s="82" t="s">
        <v>14</v>
      </c>
      <c r="D102" s="160">
        <v>15.31830039286092</v>
      </c>
      <c r="E102" s="160">
        <v>15.799158508235919</v>
      </c>
      <c r="F102" s="160">
        <v>15.690186292190919</v>
      </c>
      <c r="G102" s="160">
        <v>15.768654228635921</v>
      </c>
      <c r="H102" s="160">
        <v>15.549597825521921</v>
      </c>
      <c r="I102" s="160">
        <v>15.483762505375919</v>
      </c>
      <c r="J102" s="67"/>
      <c r="K102" s="67"/>
      <c r="L102" s="30"/>
      <c r="M102" s="30"/>
      <c r="N102" s="30"/>
      <c r="O102" s="30"/>
    </row>
    <row r="103" spans="1:15" x14ac:dyDescent="0.25">
      <c r="A103" s="71"/>
      <c r="C103" s="82" t="s">
        <v>15</v>
      </c>
      <c r="D103" s="160">
        <v>13.613895506731799</v>
      </c>
      <c r="E103" s="160">
        <v>15.318101465395799</v>
      </c>
      <c r="F103" s="160">
        <v>17.012567077171795</v>
      </c>
      <c r="G103" s="160">
        <v>17.012567077171802</v>
      </c>
      <c r="H103" s="160">
        <v>17.74756835411581</v>
      </c>
      <c r="I103" s="160">
        <v>21.882767006779794</v>
      </c>
      <c r="J103" s="67"/>
      <c r="K103" s="67"/>
      <c r="L103" s="30"/>
      <c r="M103" s="30"/>
      <c r="N103" s="30"/>
      <c r="O103" s="30"/>
    </row>
    <row r="104" spans="1:15" x14ac:dyDescent="0.25">
      <c r="A104" s="71"/>
      <c r="C104" s="82" t="s">
        <v>16</v>
      </c>
      <c r="D104" s="160">
        <v>3.8729534800079999</v>
      </c>
      <c r="E104" s="160">
        <v>5.4622620839999998</v>
      </c>
      <c r="F104" s="160">
        <v>5.4154741340000001</v>
      </c>
      <c r="G104" s="160">
        <v>5.4154741340000001</v>
      </c>
      <c r="H104" s="160">
        <v>5.4622620839999998</v>
      </c>
      <c r="I104" s="160">
        <v>5.4622620839999998</v>
      </c>
      <c r="J104" s="67"/>
      <c r="K104" s="67"/>
      <c r="L104" s="30"/>
      <c r="M104" s="30"/>
      <c r="N104" s="30"/>
      <c r="O104" s="30"/>
    </row>
    <row r="105" spans="1:15" x14ac:dyDescent="0.25">
      <c r="A105" s="71"/>
      <c r="B105" s="75"/>
      <c r="C105" s="83" t="s">
        <v>17</v>
      </c>
      <c r="D105" s="160">
        <v>0</v>
      </c>
      <c r="E105" s="160">
        <v>0</v>
      </c>
      <c r="F105" s="160">
        <v>0</v>
      </c>
      <c r="G105" s="160">
        <v>0</v>
      </c>
      <c r="H105" s="160">
        <v>0</v>
      </c>
      <c r="I105" s="160">
        <v>0</v>
      </c>
      <c r="J105" s="67"/>
      <c r="K105" s="67"/>
      <c r="L105" s="30"/>
      <c r="M105" s="30"/>
      <c r="N105" s="30"/>
      <c r="O105" s="30"/>
    </row>
    <row r="106" spans="1:15" x14ac:dyDescent="0.25">
      <c r="A106" s="71"/>
      <c r="B106" s="75"/>
      <c r="C106" s="83" t="s">
        <v>18</v>
      </c>
      <c r="D106" s="160">
        <v>5.61699606096</v>
      </c>
      <c r="E106" s="160">
        <v>8.3900676002400001</v>
      </c>
      <c r="F106" s="160">
        <v>13.790459556240002</v>
      </c>
      <c r="G106" s="160">
        <v>24.504569391479997</v>
      </c>
      <c r="H106" s="160">
        <v>38.061422821559987</v>
      </c>
      <c r="I106" s="160">
        <v>73.359786091800004</v>
      </c>
      <c r="J106" s="67"/>
      <c r="K106" s="67"/>
      <c r="L106" s="30"/>
      <c r="M106" s="30"/>
      <c r="N106" s="30"/>
      <c r="O106" s="30"/>
    </row>
    <row r="107" spans="1:15" x14ac:dyDescent="0.25">
      <c r="A107" s="71"/>
      <c r="C107" s="82" t="s">
        <v>19</v>
      </c>
      <c r="D107" s="160">
        <v>4.6930215025680004</v>
      </c>
      <c r="E107" s="160">
        <v>4.72397256024</v>
      </c>
      <c r="F107" s="160">
        <v>5.6388669602399997</v>
      </c>
      <c r="G107" s="160">
        <v>6.2937645602399996</v>
      </c>
      <c r="H107" s="160">
        <v>6.2937645602399996</v>
      </c>
      <c r="I107" s="160">
        <v>6.4693149602400002</v>
      </c>
      <c r="J107" s="67"/>
      <c r="K107" s="67"/>
      <c r="L107" s="30"/>
      <c r="M107" s="30"/>
      <c r="N107" s="30"/>
      <c r="O107" s="30"/>
    </row>
    <row r="108" spans="1:15" x14ac:dyDescent="0.25">
      <c r="A108" s="71"/>
      <c r="C108" s="83" t="s">
        <v>20</v>
      </c>
      <c r="D108" s="160">
        <v>5.0561644087679998</v>
      </c>
      <c r="E108" s="160">
        <v>5.346726078953</v>
      </c>
      <c r="F108" s="160">
        <v>5.5973386123480005</v>
      </c>
      <c r="G108" s="160">
        <v>5.5851329654400006</v>
      </c>
      <c r="H108" s="160">
        <v>5.5873483243480004</v>
      </c>
      <c r="I108" s="160">
        <v>5.5851329654400006</v>
      </c>
      <c r="J108" s="67"/>
      <c r="K108" s="67"/>
      <c r="L108" s="30"/>
      <c r="M108" s="30"/>
      <c r="N108" s="30"/>
      <c r="O108" s="30"/>
    </row>
    <row r="109" spans="1:15" x14ac:dyDescent="0.25">
      <c r="A109" s="71"/>
      <c r="C109" s="83" t="s">
        <v>75</v>
      </c>
      <c r="D109" s="160">
        <v>0</v>
      </c>
      <c r="E109" s="160">
        <v>0</v>
      </c>
      <c r="F109" s="160">
        <v>0</v>
      </c>
      <c r="G109" s="160">
        <v>0</v>
      </c>
      <c r="H109" s="160">
        <v>0</v>
      </c>
      <c r="I109" s="160">
        <v>0</v>
      </c>
      <c r="J109" s="67"/>
      <c r="K109" s="67"/>
      <c r="L109" s="30"/>
      <c r="M109" s="30"/>
      <c r="N109" s="30"/>
      <c r="O109" s="30"/>
    </row>
    <row r="110" spans="1:15" x14ac:dyDescent="0.25">
      <c r="A110" s="71"/>
      <c r="C110" s="83" t="s">
        <v>76</v>
      </c>
      <c r="D110" s="160">
        <v>0</v>
      </c>
      <c r="E110" s="160">
        <v>0</v>
      </c>
      <c r="F110" s="160">
        <v>5.0245806336000003E-2</v>
      </c>
      <c r="G110" s="160">
        <v>5.0245806336000003E-2</v>
      </c>
      <c r="H110" s="160">
        <v>5.0245806336000003E-2</v>
      </c>
      <c r="I110" s="160">
        <v>5.0245806336000003E-2</v>
      </c>
      <c r="J110" s="67"/>
      <c r="K110" s="67"/>
      <c r="L110" s="30"/>
      <c r="M110" s="30"/>
      <c r="N110" s="30"/>
      <c r="O110" s="30"/>
    </row>
    <row r="111" spans="1:15" ht="15.75" thickBot="1" x14ac:dyDescent="0.3">
      <c r="A111" s="71"/>
      <c r="B111" s="76"/>
      <c r="C111" s="76" t="s">
        <v>21</v>
      </c>
      <c r="D111" s="161">
        <v>779.55193666616776</v>
      </c>
      <c r="E111" s="161">
        <v>792.75900459478271</v>
      </c>
      <c r="F111" s="161">
        <v>798.28797710586048</v>
      </c>
      <c r="G111" s="161">
        <v>810.8032787751506</v>
      </c>
      <c r="H111" s="161">
        <v>827.2799673376627</v>
      </c>
      <c r="I111" s="161">
        <v>855.08721435863174</v>
      </c>
      <c r="J111" s="67"/>
      <c r="K111" s="67"/>
      <c r="L111" s="30"/>
      <c r="M111" s="30"/>
      <c r="N111" s="30"/>
      <c r="O111" s="30"/>
    </row>
    <row r="112" spans="1:15" x14ac:dyDescent="0.25">
      <c r="A112" s="71"/>
      <c r="B112" s="30" t="s">
        <v>36</v>
      </c>
      <c r="C112" s="82" t="s">
        <v>9</v>
      </c>
      <c r="D112" s="21">
        <v>30.526564996904998</v>
      </c>
      <c r="E112" s="21">
        <v>30.747699104007999</v>
      </c>
      <c r="F112" s="21">
        <v>30.014132434275997</v>
      </c>
      <c r="G112" s="21">
        <v>28.905663408075998</v>
      </c>
      <c r="H112" s="21">
        <v>31.87127903523</v>
      </c>
      <c r="I112" s="21">
        <v>95.060383125217982</v>
      </c>
      <c r="J112" s="67"/>
      <c r="K112" s="67"/>
      <c r="L112" s="67"/>
      <c r="M112" s="69"/>
    </row>
    <row r="113" spans="1:15" x14ac:dyDescent="0.25">
      <c r="A113" s="71"/>
      <c r="C113" s="82" t="s">
        <v>85</v>
      </c>
      <c r="D113" s="70">
        <v>0</v>
      </c>
      <c r="E113" s="70">
        <v>0</v>
      </c>
      <c r="F113" s="70">
        <v>0</v>
      </c>
      <c r="G113" s="70">
        <v>0</v>
      </c>
      <c r="H113" s="70">
        <v>0</v>
      </c>
      <c r="I113" s="70">
        <v>0</v>
      </c>
      <c r="J113" s="67"/>
      <c r="K113" s="67"/>
      <c r="L113" s="67"/>
      <c r="M113" s="69"/>
    </row>
    <row r="114" spans="1:15" x14ac:dyDescent="0.25">
      <c r="A114" s="71"/>
      <c r="C114" s="82" t="s">
        <v>10</v>
      </c>
      <c r="D114" s="70">
        <v>2.4404525099089995</v>
      </c>
      <c r="E114" s="70">
        <v>2.6750919654159997</v>
      </c>
      <c r="F114" s="70">
        <v>4.099656730405</v>
      </c>
      <c r="G114" s="70">
        <v>4.1969493291979996</v>
      </c>
      <c r="H114" s="70">
        <v>5.1796931796460006</v>
      </c>
      <c r="I114" s="70">
        <v>2.5345903361939999</v>
      </c>
      <c r="J114" s="67"/>
      <c r="K114" s="67"/>
      <c r="L114" s="67"/>
      <c r="M114" s="69"/>
    </row>
    <row r="115" spans="1:15" x14ac:dyDescent="0.25">
      <c r="A115" s="71"/>
      <c r="C115" s="83" t="s">
        <v>79</v>
      </c>
      <c r="D115" s="70">
        <v>120.36717158208303</v>
      </c>
      <c r="E115" s="70">
        <v>125.17998527112398</v>
      </c>
      <c r="F115" s="70">
        <v>111.19628683421601</v>
      </c>
      <c r="G115" s="70">
        <v>109.8252336633269</v>
      </c>
      <c r="H115" s="70">
        <v>88.922376291093002</v>
      </c>
      <c r="I115" s="70">
        <v>81.008295300599997</v>
      </c>
      <c r="J115" s="67"/>
      <c r="K115" s="67"/>
      <c r="L115" s="67"/>
      <c r="M115" s="69"/>
      <c r="N115" s="66"/>
      <c r="O115" s="68"/>
    </row>
    <row r="116" spans="1:15" x14ac:dyDescent="0.25">
      <c r="A116" s="71"/>
      <c r="C116" s="72" t="s">
        <v>73</v>
      </c>
      <c r="D116" s="70">
        <v>0</v>
      </c>
      <c r="E116" s="70">
        <v>0</v>
      </c>
      <c r="F116" s="70">
        <v>0</v>
      </c>
      <c r="G116" s="70">
        <v>0</v>
      </c>
      <c r="H116" s="70">
        <v>1.008676747008</v>
      </c>
      <c r="I116" s="70">
        <v>0</v>
      </c>
      <c r="J116" s="67"/>
      <c r="K116" s="67"/>
      <c r="L116" s="67"/>
      <c r="M116" s="69"/>
      <c r="N116" s="66"/>
      <c r="O116" s="68"/>
    </row>
    <row r="117" spans="1:15" x14ac:dyDescent="0.25">
      <c r="A117" s="71"/>
      <c r="C117" s="72" t="s">
        <v>74</v>
      </c>
      <c r="D117" s="70">
        <v>0</v>
      </c>
      <c r="E117" s="70">
        <v>0</v>
      </c>
      <c r="F117" s="70">
        <v>0</v>
      </c>
      <c r="G117" s="70">
        <v>0</v>
      </c>
      <c r="H117" s="70">
        <v>2.8648729285310002</v>
      </c>
      <c r="I117" s="70">
        <v>2.3195818118379998</v>
      </c>
      <c r="J117" s="67"/>
      <c r="K117" s="67"/>
      <c r="L117" s="67"/>
      <c r="M117" s="69"/>
      <c r="N117" s="66"/>
      <c r="O117" s="68"/>
    </row>
    <row r="118" spans="1:15" x14ac:dyDescent="0.25">
      <c r="A118" s="71"/>
      <c r="C118" s="83" t="s">
        <v>80</v>
      </c>
      <c r="D118" s="70">
        <v>0</v>
      </c>
      <c r="E118" s="70">
        <v>2.6659287923040003</v>
      </c>
      <c r="F118" s="70">
        <v>4.4633407400160001</v>
      </c>
      <c r="G118" s="70">
        <v>4.4633407400160001</v>
      </c>
      <c r="H118" s="70">
        <v>8.1437724150960005</v>
      </c>
      <c r="I118" s="70">
        <v>8.1437724150960005</v>
      </c>
      <c r="J118" s="67"/>
      <c r="K118" s="67"/>
      <c r="L118" s="67"/>
      <c r="M118" s="69"/>
      <c r="N118" s="66"/>
    </row>
    <row r="119" spans="1:15" x14ac:dyDescent="0.25">
      <c r="A119" s="71"/>
      <c r="C119" s="72" t="s">
        <v>73</v>
      </c>
      <c r="D119" s="70">
        <v>0</v>
      </c>
      <c r="E119" s="70">
        <v>0</v>
      </c>
      <c r="F119" s="70">
        <v>0</v>
      </c>
      <c r="G119" s="70">
        <v>0</v>
      </c>
      <c r="H119" s="70">
        <v>0</v>
      </c>
      <c r="I119" s="70">
        <v>0</v>
      </c>
      <c r="J119" s="67"/>
      <c r="K119" s="67"/>
      <c r="L119" s="67"/>
      <c r="M119" s="69"/>
      <c r="N119" s="66"/>
    </row>
    <row r="120" spans="1:15" x14ac:dyDescent="0.25">
      <c r="A120" s="71"/>
      <c r="C120" s="72" t="s">
        <v>74</v>
      </c>
      <c r="D120" s="70">
        <v>0</v>
      </c>
      <c r="E120" s="70">
        <v>0</v>
      </c>
      <c r="F120" s="70">
        <v>0</v>
      </c>
      <c r="G120" s="70">
        <v>0</v>
      </c>
      <c r="H120" s="70">
        <v>0</v>
      </c>
      <c r="I120" s="70">
        <v>0</v>
      </c>
      <c r="J120" s="67"/>
      <c r="K120" s="67"/>
      <c r="L120" s="67"/>
      <c r="M120" s="69"/>
      <c r="N120" s="66"/>
    </row>
    <row r="121" spans="1:15" x14ac:dyDescent="0.25">
      <c r="A121" s="71"/>
      <c r="C121" s="82" t="s">
        <v>12</v>
      </c>
      <c r="D121" s="70">
        <v>0</v>
      </c>
      <c r="E121" s="70">
        <v>0</v>
      </c>
      <c r="F121" s="70">
        <v>0</v>
      </c>
      <c r="G121" s="70">
        <v>0</v>
      </c>
      <c r="H121" s="70">
        <v>0</v>
      </c>
      <c r="I121" s="70">
        <v>0</v>
      </c>
      <c r="J121" s="67"/>
      <c r="K121" s="67"/>
      <c r="L121" s="67"/>
      <c r="M121" s="69"/>
      <c r="N121" s="66"/>
    </row>
    <row r="122" spans="1:15" x14ac:dyDescent="0.25">
      <c r="A122" s="71"/>
      <c r="C122" s="82" t="s">
        <v>13</v>
      </c>
      <c r="D122" s="70">
        <v>58.926003756</v>
      </c>
      <c r="E122" s="70">
        <v>57.120561562848003</v>
      </c>
      <c r="F122" s="70">
        <v>68.754723756000004</v>
      </c>
      <c r="G122" s="70">
        <v>66.240985424807988</v>
      </c>
      <c r="H122" s="70">
        <v>72.262221562847998</v>
      </c>
      <c r="I122" s="70">
        <v>74.067663755999902</v>
      </c>
      <c r="J122" s="67"/>
      <c r="K122" s="67"/>
      <c r="L122" s="67"/>
      <c r="M122" s="69"/>
      <c r="N122" s="66"/>
    </row>
    <row r="123" spans="1:15" x14ac:dyDescent="0.25">
      <c r="A123" s="71"/>
      <c r="C123" s="82" t="s">
        <v>14</v>
      </c>
      <c r="D123" s="70">
        <v>21.736968000988405</v>
      </c>
      <c r="E123" s="70">
        <v>21.926813011948401</v>
      </c>
      <c r="F123" s="70">
        <v>22.616871609052403</v>
      </c>
      <c r="G123" s="70">
        <v>22.616871609052403</v>
      </c>
      <c r="H123" s="70">
        <v>22.492632390880406</v>
      </c>
      <c r="I123" s="70">
        <v>22.616871609052403</v>
      </c>
      <c r="J123" s="67"/>
      <c r="K123" s="67"/>
      <c r="L123" s="67"/>
      <c r="M123" s="69"/>
      <c r="N123" s="66"/>
    </row>
    <row r="124" spans="1:15" x14ac:dyDescent="0.25">
      <c r="A124" s="71"/>
      <c r="C124" s="82" t="s">
        <v>15</v>
      </c>
      <c r="D124" s="70">
        <v>6.5525097959999945E-2</v>
      </c>
      <c r="E124" s="70">
        <v>0.1046800080960002</v>
      </c>
      <c r="F124" s="70">
        <v>0.10468000809599909</v>
      </c>
      <c r="G124" s="70">
        <v>0.10468000809600042</v>
      </c>
      <c r="H124" s="70">
        <v>0.38239706644800009</v>
      </c>
      <c r="I124" s="70">
        <v>0.38239706644800009</v>
      </c>
      <c r="J124" s="67"/>
      <c r="K124" s="67"/>
      <c r="L124" s="67"/>
      <c r="M124" s="69"/>
      <c r="N124" s="66"/>
    </row>
    <row r="125" spans="1:15" x14ac:dyDescent="0.25">
      <c r="A125" s="71"/>
      <c r="C125" s="82" t="s">
        <v>16</v>
      </c>
      <c r="D125" s="70">
        <v>0.21459019000000001</v>
      </c>
      <c r="E125" s="70">
        <v>0.21459019000000001</v>
      </c>
      <c r="F125" s="70">
        <v>0.21561644999999999</v>
      </c>
      <c r="G125" s="70">
        <v>0.21561644999999999</v>
      </c>
      <c r="H125" s="70">
        <v>0.21561644999999999</v>
      </c>
      <c r="I125" s="70">
        <v>0.21561644999999999</v>
      </c>
      <c r="J125" s="67"/>
      <c r="K125" s="67"/>
      <c r="L125" s="67"/>
      <c r="M125" s="69"/>
    </row>
    <row r="126" spans="1:15" x14ac:dyDescent="0.25">
      <c r="A126" s="71"/>
      <c r="B126" s="75"/>
      <c r="C126" s="83" t="s">
        <v>17</v>
      </c>
      <c r="D126" s="70">
        <v>0</v>
      </c>
      <c r="E126" s="70">
        <v>0</v>
      </c>
      <c r="F126" s="70">
        <v>0</v>
      </c>
      <c r="G126" s="70">
        <v>0</v>
      </c>
      <c r="H126" s="70">
        <v>0</v>
      </c>
      <c r="I126" s="70">
        <v>0</v>
      </c>
      <c r="J126" s="67"/>
      <c r="K126" s="67"/>
      <c r="L126" s="67"/>
      <c r="M126" s="69"/>
    </row>
    <row r="127" spans="1:15" x14ac:dyDescent="0.25">
      <c r="A127" s="71"/>
      <c r="B127" s="75"/>
      <c r="C127" s="83" t="s">
        <v>18</v>
      </c>
      <c r="D127" s="70">
        <v>1.0820802351600001</v>
      </c>
      <c r="E127" s="70">
        <v>1.7700359202</v>
      </c>
      <c r="F127" s="70">
        <v>3.6567019022400009</v>
      </c>
      <c r="G127" s="70">
        <v>6.3035817170399993</v>
      </c>
      <c r="H127" s="70">
        <v>9.7156799701200001</v>
      </c>
      <c r="I127" s="70">
        <v>19.333403526599998</v>
      </c>
      <c r="J127" s="67"/>
      <c r="K127" s="67"/>
      <c r="L127" s="67"/>
      <c r="M127" s="69"/>
    </row>
    <row r="128" spans="1:15" x14ac:dyDescent="0.25">
      <c r="A128" s="71"/>
      <c r="C128" s="82" t="s">
        <v>19</v>
      </c>
      <c r="D128" s="70">
        <v>0.20239571784000002</v>
      </c>
      <c r="E128" s="70">
        <v>0.20239571784000002</v>
      </c>
      <c r="F128" s="70">
        <v>0.20239571784000002</v>
      </c>
      <c r="G128" s="70">
        <v>1.11492465504</v>
      </c>
      <c r="H128" s="70">
        <v>1.1256997178399999</v>
      </c>
      <c r="I128" s="70">
        <v>1.1256997178399999</v>
      </c>
      <c r="J128" s="67"/>
      <c r="K128" s="67"/>
      <c r="L128" s="67"/>
      <c r="M128" s="69"/>
    </row>
    <row r="129" spans="1:16" x14ac:dyDescent="0.25">
      <c r="A129" s="71"/>
      <c r="C129" s="83" t="s">
        <v>20</v>
      </c>
      <c r="D129" s="70">
        <v>0</v>
      </c>
      <c r="E129" s="70">
        <v>0</v>
      </c>
      <c r="F129" s="70">
        <v>0</v>
      </c>
      <c r="G129" s="70">
        <v>0</v>
      </c>
      <c r="H129" s="70">
        <v>0</v>
      </c>
      <c r="I129" s="70">
        <v>0</v>
      </c>
      <c r="J129" s="67"/>
      <c r="K129" s="67"/>
      <c r="L129" s="67"/>
      <c r="M129" s="69"/>
    </row>
    <row r="130" spans="1:16" x14ac:dyDescent="0.25">
      <c r="A130" s="71"/>
      <c r="C130" s="83" t="s">
        <v>75</v>
      </c>
      <c r="D130" s="70">
        <v>0</v>
      </c>
      <c r="E130" s="70">
        <v>0</v>
      </c>
      <c r="F130" s="70">
        <v>0</v>
      </c>
      <c r="G130" s="70">
        <v>0</v>
      </c>
      <c r="H130" s="70">
        <v>0</v>
      </c>
      <c r="I130" s="70">
        <v>0</v>
      </c>
      <c r="J130" s="67"/>
      <c r="K130" s="67"/>
      <c r="L130" s="67"/>
      <c r="M130" s="69"/>
    </row>
    <row r="131" spans="1:16" x14ac:dyDescent="0.25">
      <c r="A131" s="71"/>
      <c r="C131" s="83" t="s">
        <v>76</v>
      </c>
      <c r="D131" s="70">
        <v>0</v>
      </c>
      <c r="E131" s="70">
        <v>0</v>
      </c>
      <c r="F131" s="70">
        <v>0</v>
      </c>
      <c r="G131" s="70">
        <v>0</v>
      </c>
      <c r="H131" s="70">
        <v>0</v>
      </c>
      <c r="I131" s="70">
        <v>0</v>
      </c>
      <c r="J131" s="67"/>
      <c r="K131" s="67"/>
      <c r="L131" s="67"/>
      <c r="M131" s="69"/>
    </row>
    <row r="132" spans="1:16" ht="15.75" thickBot="1" x14ac:dyDescent="0.3">
      <c r="A132" s="71"/>
      <c r="B132" s="76"/>
      <c r="C132" s="76" t="s">
        <v>21</v>
      </c>
      <c r="D132" s="22">
        <v>235.56175208684544</v>
      </c>
      <c r="E132" s="22">
        <v>242.6077815437844</v>
      </c>
      <c r="F132" s="22">
        <v>245.32440618214142</v>
      </c>
      <c r="G132" s="22">
        <v>243.98784700465328</v>
      </c>
      <c r="H132" s="22">
        <v>240.3113680792014</v>
      </c>
      <c r="I132" s="22">
        <v>304.48869330304831</v>
      </c>
      <c r="J132" s="67"/>
      <c r="K132" s="67"/>
      <c r="L132" s="30"/>
      <c r="M132" s="30"/>
      <c r="N132" s="30"/>
      <c r="O132" s="30"/>
      <c r="P132" s="30"/>
    </row>
    <row r="133" spans="1:16" x14ac:dyDescent="0.25">
      <c r="A133" s="71"/>
      <c r="B133" s="30" t="s">
        <v>37</v>
      </c>
      <c r="C133" s="82" t="s">
        <v>9</v>
      </c>
      <c r="D133" s="21">
        <v>79.331528381546988</v>
      </c>
      <c r="E133" s="21">
        <v>81.733846906475009</v>
      </c>
      <c r="F133" s="21">
        <v>81.815706129957988</v>
      </c>
      <c r="G133" s="21">
        <v>78.089085442203</v>
      </c>
      <c r="H133" s="21">
        <v>88.639467873485998</v>
      </c>
      <c r="I133" s="21">
        <v>73.762335018243007</v>
      </c>
      <c r="J133" s="67"/>
      <c r="K133" s="67"/>
      <c r="L133" s="67"/>
      <c r="M133" s="69"/>
    </row>
    <row r="134" spans="1:16" x14ac:dyDescent="0.25">
      <c r="A134" s="71"/>
      <c r="C134" s="82" t="s">
        <v>85</v>
      </c>
      <c r="D134" s="70">
        <v>0</v>
      </c>
      <c r="E134" s="70">
        <v>0</v>
      </c>
      <c r="F134" s="70">
        <v>0</v>
      </c>
      <c r="G134" s="70">
        <v>0</v>
      </c>
      <c r="H134" s="70">
        <v>0</v>
      </c>
      <c r="I134" s="70">
        <v>0</v>
      </c>
      <c r="J134" s="67"/>
      <c r="K134" s="67"/>
      <c r="L134" s="67"/>
      <c r="M134" s="69"/>
    </row>
    <row r="135" spans="1:16" x14ac:dyDescent="0.25">
      <c r="A135" s="71"/>
      <c r="C135" s="82" t="s">
        <v>10</v>
      </c>
      <c r="D135" s="70">
        <v>6.1062050892830007</v>
      </c>
      <c r="E135" s="70">
        <v>6.1947512046220004</v>
      </c>
      <c r="F135" s="70">
        <v>7.0785942359860003</v>
      </c>
      <c r="G135" s="70">
        <v>6.8959444028260002</v>
      </c>
      <c r="H135" s="70">
        <v>7.149416207791</v>
      </c>
      <c r="I135" s="70">
        <v>7.1803741960159995</v>
      </c>
      <c r="J135" s="67"/>
      <c r="K135" s="67"/>
      <c r="L135" s="67"/>
      <c r="M135" s="69"/>
    </row>
    <row r="136" spans="1:16" x14ac:dyDescent="0.25">
      <c r="A136" s="71"/>
      <c r="C136" s="83" t="s">
        <v>79</v>
      </c>
      <c r="D136" s="70">
        <v>99.299177451153014</v>
      </c>
      <c r="E136" s="70">
        <v>105.87348176531901</v>
      </c>
      <c r="F136" s="70">
        <v>94.220059464432993</v>
      </c>
      <c r="G136" s="70">
        <v>103.20272510425701</v>
      </c>
      <c r="H136" s="70">
        <v>72.004578752456013</v>
      </c>
      <c r="I136" s="70">
        <v>70.797660929842991</v>
      </c>
      <c r="J136" s="67"/>
      <c r="K136" s="67"/>
      <c r="L136" s="67"/>
      <c r="M136" s="69"/>
      <c r="N136" s="66"/>
      <c r="O136" s="68"/>
    </row>
    <row r="137" spans="1:16" x14ac:dyDescent="0.25">
      <c r="A137" s="71"/>
      <c r="C137" s="72" t="s">
        <v>73</v>
      </c>
      <c r="D137" s="70">
        <v>0</v>
      </c>
      <c r="E137" s="70">
        <v>0</v>
      </c>
      <c r="F137" s="70">
        <v>0</v>
      </c>
      <c r="G137" s="70">
        <v>0</v>
      </c>
      <c r="H137" s="70">
        <v>0</v>
      </c>
      <c r="I137" s="70">
        <v>0</v>
      </c>
      <c r="J137" s="67"/>
      <c r="K137" s="67"/>
      <c r="L137" s="67"/>
      <c r="M137" s="69"/>
      <c r="N137" s="66"/>
      <c r="O137" s="68"/>
    </row>
    <row r="138" spans="1:16" x14ac:dyDescent="0.25">
      <c r="A138" s="71"/>
      <c r="C138" s="72" t="s">
        <v>74</v>
      </c>
      <c r="D138" s="70">
        <v>0</v>
      </c>
      <c r="E138" s="70">
        <v>0</v>
      </c>
      <c r="F138" s="70">
        <v>0</v>
      </c>
      <c r="G138" s="70">
        <v>0</v>
      </c>
      <c r="H138" s="70">
        <v>0</v>
      </c>
      <c r="I138" s="70">
        <v>0</v>
      </c>
      <c r="J138" s="67"/>
      <c r="K138" s="67"/>
      <c r="L138" s="67"/>
      <c r="M138" s="69"/>
      <c r="N138" s="66"/>
      <c r="O138" s="68"/>
    </row>
    <row r="139" spans="1:16" x14ac:dyDescent="0.25">
      <c r="A139" s="71"/>
      <c r="C139" s="83" t="s">
        <v>80</v>
      </c>
      <c r="D139" s="70">
        <v>0</v>
      </c>
      <c r="E139" s="70">
        <v>0</v>
      </c>
      <c r="F139" s="70">
        <v>0</v>
      </c>
      <c r="G139" s="70">
        <v>0</v>
      </c>
      <c r="H139" s="70">
        <v>20.989698437520001</v>
      </c>
      <c r="I139" s="70">
        <v>20.994775262615999</v>
      </c>
      <c r="J139" s="67"/>
      <c r="K139" s="67"/>
      <c r="L139" s="67"/>
      <c r="M139" s="69"/>
    </row>
    <row r="140" spans="1:16" x14ac:dyDescent="0.25">
      <c r="A140" s="71"/>
      <c r="C140" s="72" t="s">
        <v>73</v>
      </c>
      <c r="D140" s="70">
        <v>0</v>
      </c>
      <c r="E140" s="70">
        <v>0</v>
      </c>
      <c r="F140" s="70">
        <v>0</v>
      </c>
      <c r="G140" s="70">
        <v>0</v>
      </c>
      <c r="H140" s="70">
        <v>0</v>
      </c>
      <c r="I140" s="70">
        <v>0</v>
      </c>
      <c r="J140" s="67"/>
      <c r="K140" s="67"/>
      <c r="L140" s="67"/>
      <c r="M140" s="69"/>
    </row>
    <row r="141" spans="1:16" x14ac:dyDescent="0.25">
      <c r="A141" s="71"/>
      <c r="C141" s="72" t="s">
        <v>74</v>
      </c>
      <c r="D141" s="70">
        <v>0</v>
      </c>
      <c r="E141" s="70">
        <v>0</v>
      </c>
      <c r="F141" s="70">
        <v>0</v>
      </c>
      <c r="G141" s="70">
        <v>0</v>
      </c>
      <c r="H141" s="70">
        <v>0</v>
      </c>
      <c r="I141" s="70">
        <v>0</v>
      </c>
      <c r="J141" s="67"/>
      <c r="K141" s="67"/>
      <c r="L141" s="67"/>
      <c r="M141" s="69"/>
    </row>
    <row r="142" spans="1:16" x14ac:dyDescent="0.25">
      <c r="A142" s="71"/>
      <c r="C142" s="82" t="s">
        <v>12</v>
      </c>
      <c r="D142" s="70">
        <v>5.8021435178590002</v>
      </c>
      <c r="E142" s="70">
        <v>0</v>
      </c>
      <c r="F142" s="70">
        <v>0</v>
      </c>
      <c r="G142" s="70">
        <v>0</v>
      </c>
      <c r="H142" s="70">
        <v>0</v>
      </c>
      <c r="I142" s="70">
        <v>0</v>
      </c>
      <c r="J142" s="67"/>
      <c r="K142" s="67"/>
      <c r="L142" s="67"/>
      <c r="M142" s="69"/>
    </row>
    <row r="143" spans="1:16" x14ac:dyDescent="0.25">
      <c r="A143" s="71"/>
      <c r="C143" s="82" t="s">
        <v>13</v>
      </c>
      <c r="D143" s="70">
        <v>52.213401031103999</v>
      </c>
      <c r="E143" s="70">
        <v>51.511512300192003</v>
      </c>
      <c r="F143" s="70">
        <v>53.030267139767993</v>
      </c>
      <c r="G143" s="70">
        <v>52.575473109432004</v>
      </c>
      <c r="H143" s="70">
        <v>52.359333368856007</v>
      </c>
      <c r="I143" s="70">
        <v>53.030267139767993</v>
      </c>
      <c r="J143" s="67"/>
      <c r="K143" s="67"/>
      <c r="L143" s="67"/>
      <c r="M143" s="69"/>
    </row>
    <row r="144" spans="1:16" x14ac:dyDescent="0.25">
      <c r="A144" s="71"/>
      <c r="C144" s="82" t="s">
        <v>14</v>
      </c>
      <c r="D144" s="70">
        <v>2.9560319271069999</v>
      </c>
      <c r="E144" s="70">
        <v>2.9560319271069999</v>
      </c>
      <c r="F144" s="70">
        <v>2.9560319271069999</v>
      </c>
      <c r="G144" s="70">
        <v>2.9560319271069999</v>
      </c>
      <c r="H144" s="70">
        <v>2.9560319271069999</v>
      </c>
      <c r="I144" s="70">
        <v>2.9478995200910001</v>
      </c>
      <c r="J144" s="67"/>
      <c r="K144" s="67"/>
      <c r="L144" s="67"/>
      <c r="M144" s="69"/>
    </row>
    <row r="145" spans="1:16" x14ac:dyDescent="0.25">
      <c r="A145" s="71"/>
      <c r="C145" s="82" t="s">
        <v>15</v>
      </c>
      <c r="D145" s="70">
        <v>8.868442283616</v>
      </c>
      <c r="E145" s="70">
        <v>9.5615731543439999</v>
      </c>
      <c r="F145" s="70">
        <v>9.5615731543439999</v>
      </c>
      <c r="G145" s="70">
        <v>9.5615731543440017</v>
      </c>
      <c r="H145" s="70">
        <v>9.6024598676160018</v>
      </c>
      <c r="I145" s="70">
        <v>9.6024598676159982</v>
      </c>
      <c r="J145" s="67"/>
      <c r="K145" s="67"/>
      <c r="L145" s="67"/>
      <c r="M145" s="69"/>
    </row>
    <row r="146" spans="1:16" x14ac:dyDescent="0.25">
      <c r="A146" s="71"/>
      <c r="C146" s="82" t="s">
        <v>16</v>
      </c>
      <c r="D146" s="70">
        <v>9.9556818020000007E-2</v>
      </c>
      <c r="E146" s="70">
        <v>0.12356199499999999</v>
      </c>
      <c r="F146" s="70">
        <v>0.55812800900000004</v>
      </c>
      <c r="G146" s="70">
        <v>0.55424771800000006</v>
      </c>
      <c r="H146" s="70">
        <v>0.548421995</v>
      </c>
      <c r="I146" s="70">
        <v>0.56231491700000003</v>
      </c>
      <c r="J146" s="67"/>
      <c r="K146" s="67"/>
      <c r="L146" s="67"/>
      <c r="M146" s="69"/>
    </row>
    <row r="147" spans="1:16" x14ac:dyDescent="0.25">
      <c r="A147" s="71"/>
      <c r="B147" s="75"/>
      <c r="C147" s="83" t="s">
        <v>17</v>
      </c>
      <c r="D147" s="70">
        <v>0</v>
      </c>
      <c r="E147" s="70">
        <v>0</v>
      </c>
      <c r="F147" s="70">
        <v>0</v>
      </c>
      <c r="G147" s="70">
        <v>0</v>
      </c>
      <c r="H147" s="70">
        <v>0</v>
      </c>
      <c r="I147" s="70">
        <v>0</v>
      </c>
      <c r="J147" s="67"/>
      <c r="K147" s="67"/>
      <c r="L147" s="67"/>
      <c r="M147" s="69"/>
    </row>
    <row r="148" spans="1:16" x14ac:dyDescent="0.25">
      <c r="A148" s="71"/>
      <c r="B148" s="75"/>
      <c r="C148" s="83" t="s">
        <v>18</v>
      </c>
      <c r="D148" s="70">
        <v>1.1794992841200003</v>
      </c>
      <c r="E148" s="70">
        <v>1.6983758702400003</v>
      </c>
      <c r="F148" s="70">
        <v>2.1262903771199997</v>
      </c>
      <c r="G148" s="70">
        <v>5.1045076785599992</v>
      </c>
      <c r="H148" s="70">
        <v>8.9509039381199997</v>
      </c>
      <c r="I148" s="70">
        <v>19.823117144159998</v>
      </c>
      <c r="J148" s="67"/>
      <c r="K148" s="67"/>
      <c r="L148" s="67"/>
      <c r="M148" s="69"/>
    </row>
    <row r="149" spans="1:16" x14ac:dyDescent="0.25">
      <c r="A149" s="71"/>
      <c r="C149" s="82" t="s">
        <v>19</v>
      </c>
      <c r="D149" s="70">
        <v>0.75887003404800002</v>
      </c>
      <c r="E149" s="70">
        <v>0.96423506496</v>
      </c>
      <c r="F149" s="70">
        <v>0.96423506496</v>
      </c>
      <c r="G149" s="70">
        <v>1.0917798678000001</v>
      </c>
      <c r="H149" s="70">
        <v>1.38471506496</v>
      </c>
      <c r="I149" s="70">
        <v>1.8752750649600001</v>
      </c>
      <c r="J149" s="67"/>
      <c r="K149" s="67"/>
      <c r="L149" s="67"/>
      <c r="M149" s="69"/>
    </row>
    <row r="150" spans="1:16" x14ac:dyDescent="0.25">
      <c r="A150" s="71"/>
      <c r="C150" s="83" t="s">
        <v>20</v>
      </c>
      <c r="D150" s="70">
        <v>1.5822283993466999E-2</v>
      </c>
      <c r="E150" s="70">
        <v>4.5595104883041006E-2</v>
      </c>
      <c r="F150" s="70">
        <v>0.68617073185904098</v>
      </c>
      <c r="G150" s="70">
        <v>0.68616981386546694</v>
      </c>
      <c r="H150" s="70">
        <v>0.68616926286932389</v>
      </c>
      <c r="I150" s="70">
        <v>0.686167797988947</v>
      </c>
      <c r="J150" s="67"/>
      <c r="K150" s="67"/>
      <c r="L150" s="67"/>
      <c r="M150" s="69"/>
    </row>
    <row r="151" spans="1:16" x14ac:dyDescent="0.25">
      <c r="A151" s="71"/>
      <c r="C151" s="83" t="s">
        <v>75</v>
      </c>
      <c r="D151" s="70">
        <v>0</v>
      </c>
      <c r="E151" s="70">
        <v>0</v>
      </c>
      <c r="F151" s="70">
        <v>0</v>
      </c>
      <c r="G151" s="70">
        <v>0</v>
      </c>
      <c r="H151" s="70">
        <v>0</v>
      </c>
      <c r="I151" s="70">
        <v>0</v>
      </c>
      <c r="J151" s="67"/>
      <c r="K151" s="67"/>
      <c r="L151" s="67"/>
      <c r="M151" s="69"/>
    </row>
    <row r="152" spans="1:16" x14ac:dyDescent="0.25">
      <c r="A152" s="71"/>
      <c r="C152" s="83" t="s">
        <v>76</v>
      </c>
      <c r="D152" s="70">
        <v>0</v>
      </c>
      <c r="E152" s="70">
        <v>0</v>
      </c>
      <c r="F152" s="70">
        <v>0</v>
      </c>
      <c r="G152" s="70">
        <v>0</v>
      </c>
      <c r="H152" s="70">
        <v>0</v>
      </c>
      <c r="I152" s="70">
        <v>0</v>
      </c>
      <c r="J152" s="67"/>
      <c r="K152" s="67"/>
      <c r="L152" s="67"/>
      <c r="M152" s="69"/>
    </row>
    <row r="153" spans="1:16" ht="15.75" thickBot="1" x14ac:dyDescent="0.3">
      <c r="A153" s="71"/>
      <c r="B153" s="76"/>
      <c r="C153" s="76" t="s">
        <v>21</v>
      </c>
      <c r="D153" s="22">
        <v>256.63067810185049</v>
      </c>
      <c r="E153" s="22">
        <v>260.66296529314207</v>
      </c>
      <c r="F153" s="22">
        <v>252.99705623453505</v>
      </c>
      <c r="G153" s="22">
        <v>260.71753821839457</v>
      </c>
      <c r="H153" s="22">
        <v>265.27119669578138</v>
      </c>
      <c r="I153" s="22">
        <v>261.26264685830199</v>
      </c>
      <c r="J153" s="67"/>
      <c r="K153" s="67"/>
      <c r="L153" s="30"/>
      <c r="M153" s="30"/>
      <c r="N153" s="30"/>
      <c r="O153" s="30"/>
      <c r="P153" s="30"/>
    </row>
    <row r="154" spans="1:16" x14ac:dyDescent="0.25">
      <c r="A154" s="71"/>
      <c r="B154" s="30" t="s">
        <v>38</v>
      </c>
      <c r="C154" s="82" t="s">
        <v>9</v>
      </c>
      <c r="D154" s="21">
        <v>6.2206550265200002</v>
      </c>
      <c r="E154" s="21">
        <v>6.4455213679200005</v>
      </c>
      <c r="F154" s="21">
        <v>6.302350172393</v>
      </c>
      <c r="G154" s="21">
        <v>6.2206550265200002</v>
      </c>
      <c r="H154" s="21">
        <v>7.1398252618409996</v>
      </c>
      <c r="I154" s="21">
        <v>7.0664543178170005</v>
      </c>
      <c r="J154" s="67"/>
      <c r="K154" s="67"/>
      <c r="L154" s="30"/>
      <c r="M154" s="30"/>
      <c r="N154" s="30"/>
      <c r="O154" s="30"/>
      <c r="P154" s="30"/>
    </row>
    <row r="155" spans="1:16" x14ac:dyDescent="0.25">
      <c r="A155" s="71"/>
      <c r="C155" s="82" t="s">
        <v>85</v>
      </c>
      <c r="D155" s="70">
        <v>0</v>
      </c>
      <c r="E155" s="70">
        <v>0</v>
      </c>
      <c r="F155" s="70">
        <v>0</v>
      </c>
      <c r="G155" s="70">
        <v>0</v>
      </c>
      <c r="H155" s="70">
        <v>0</v>
      </c>
      <c r="I155" s="70">
        <v>0</v>
      </c>
      <c r="J155" s="67"/>
      <c r="K155" s="67"/>
      <c r="L155" s="30"/>
      <c r="M155" s="30"/>
      <c r="N155" s="30"/>
      <c r="O155" s="30"/>
      <c r="P155" s="30"/>
    </row>
    <row r="156" spans="1:16" ht="15" customHeight="1" x14ac:dyDescent="0.25">
      <c r="A156" s="71"/>
      <c r="C156" s="82" t="s">
        <v>10</v>
      </c>
      <c r="D156" s="70">
        <v>0.60111305137000004</v>
      </c>
      <c r="E156" s="70">
        <v>0.86092329833600001</v>
      </c>
      <c r="F156" s="70">
        <v>1.101833534022</v>
      </c>
      <c r="G156" s="70">
        <v>1.094534233116</v>
      </c>
      <c r="H156" s="70">
        <v>1.9999454284640001</v>
      </c>
      <c r="I156" s="70">
        <v>1.192392326305</v>
      </c>
    </row>
    <row r="157" spans="1:16" x14ac:dyDescent="0.25">
      <c r="A157" s="71"/>
      <c r="C157" s="83" t="s">
        <v>79</v>
      </c>
      <c r="D157" s="70">
        <v>49.926640859069998</v>
      </c>
      <c r="E157" s="70">
        <v>40.453333348883</v>
      </c>
      <c r="F157" s="70">
        <v>38.361887078784001</v>
      </c>
      <c r="G157" s="70">
        <v>37.015547285082</v>
      </c>
      <c r="H157" s="70">
        <v>25.000514902774999</v>
      </c>
      <c r="I157" s="70">
        <v>11.502694872151002</v>
      </c>
    </row>
    <row r="158" spans="1:16" x14ac:dyDescent="0.25">
      <c r="A158" s="71"/>
      <c r="C158" s="72" t="s">
        <v>73</v>
      </c>
      <c r="D158" s="70">
        <v>0</v>
      </c>
      <c r="E158" s="70">
        <v>0</v>
      </c>
      <c r="F158" s="70">
        <v>0</v>
      </c>
      <c r="G158" s="70">
        <v>0</v>
      </c>
      <c r="H158" s="70">
        <v>0</v>
      </c>
      <c r="I158" s="70">
        <v>0</v>
      </c>
    </row>
    <row r="159" spans="1:16" x14ac:dyDescent="0.25">
      <c r="A159" s="71"/>
      <c r="C159" s="72" t="s">
        <v>74</v>
      </c>
      <c r="D159" s="70">
        <v>0</v>
      </c>
      <c r="E159" s="70">
        <v>0</v>
      </c>
      <c r="F159" s="70">
        <v>0</v>
      </c>
      <c r="G159" s="70">
        <v>0</v>
      </c>
      <c r="H159" s="70">
        <v>0</v>
      </c>
      <c r="I159" s="70">
        <v>0</v>
      </c>
    </row>
    <row r="160" spans="1:16" x14ac:dyDescent="0.25">
      <c r="A160" s="71"/>
      <c r="C160" s="83" t="s">
        <v>80</v>
      </c>
      <c r="D160" s="70">
        <v>0</v>
      </c>
      <c r="E160" s="70">
        <v>0</v>
      </c>
      <c r="F160" s="70">
        <v>0</v>
      </c>
      <c r="G160" s="70">
        <v>0</v>
      </c>
      <c r="H160" s="70">
        <v>0</v>
      </c>
      <c r="I160" s="70">
        <v>0</v>
      </c>
    </row>
    <row r="161" spans="1:9" x14ac:dyDescent="0.25">
      <c r="A161" s="71"/>
      <c r="C161" s="72" t="s">
        <v>73</v>
      </c>
      <c r="D161" s="70">
        <v>0</v>
      </c>
      <c r="E161" s="70">
        <v>0</v>
      </c>
      <c r="F161" s="70">
        <v>0</v>
      </c>
      <c r="G161" s="70">
        <v>0</v>
      </c>
      <c r="H161" s="70">
        <v>0</v>
      </c>
      <c r="I161" s="70">
        <v>0</v>
      </c>
    </row>
    <row r="162" spans="1:9" x14ac:dyDescent="0.25">
      <c r="A162" s="71"/>
      <c r="C162" s="72" t="s">
        <v>74</v>
      </c>
      <c r="D162" s="70">
        <v>0</v>
      </c>
      <c r="E162" s="70">
        <v>0</v>
      </c>
      <c r="F162" s="70">
        <v>0</v>
      </c>
      <c r="G162" s="70">
        <v>0</v>
      </c>
      <c r="H162" s="70">
        <v>0</v>
      </c>
      <c r="I162" s="70">
        <v>0</v>
      </c>
    </row>
    <row r="163" spans="1:9" x14ac:dyDescent="0.25">
      <c r="A163" s="71"/>
      <c r="C163" s="82" t="s">
        <v>12</v>
      </c>
      <c r="D163" s="70">
        <v>0.64127788306400002</v>
      </c>
      <c r="E163" s="70">
        <v>0.65573776160199992</v>
      </c>
      <c r="F163" s="70">
        <v>0.64127788306400002</v>
      </c>
      <c r="G163" s="70">
        <v>0.64127788306400002</v>
      </c>
      <c r="H163" s="70">
        <v>0.69029174927999992</v>
      </c>
      <c r="I163" s="70">
        <v>0.69029174927999992</v>
      </c>
    </row>
    <row r="164" spans="1:9" x14ac:dyDescent="0.25">
      <c r="A164" s="71"/>
      <c r="C164" s="82" t="s">
        <v>13</v>
      </c>
      <c r="D164" s="70">
        <v>8.5057452931200004</v>
      </c>
      <c r="E164" s="70">
        <v>7.81586337312</v>
      </c>
      <c r="F164" s="70">
        <v>7.81586337312</v>
      </c>
      <c r="G164" s="70">
        <v>7.81586337312</v>
      </c>
      <c r="H164" s="70">
        <v>7.81586337312</v>
      </c>
      <c r="I164" s="70">
        <v>8.5057452931200004</v>
      </c>
    </row>
    <row r="165" spans="1:9" x14ac:dyDescent="0.25">
      <c r="A165" s="71"/>
      <c r="C165" s="82" t="s">
        <v>14</v>
      </c>
      <c r="D165" s="70">
        <v>1.4000990207999999E-2</v>
      </c>
      <c r="E165" s="70">
        <v>1.4000990207999999E-2</v>
      </c>
      <c r="F165" s="70">
        <v>1.4000990207999999E-2</v>
      </c>
      <c r="G165" s="70">
        <v>1.4000990207999999E-2</v>
      </c>
      <c r="H165" s="70">
        <v>1.4000990207999999E-2</v>
      </c>
      <c r="I165" s="70">
        <v>1.4000990207999999E-2</v>
      </c>
    </row>
    <row r="166" spans="1:9" x14ac:dyDescent="0.25">
      <c r="A166" s="71"/>
      <c r="C166" s="82" t="s">
        <v>15</v>
      </c>
      <c r="D166" s="70">
        <v>1.6342260839760003</v>
      </c>
      <c r="E166" s="70">
        <v>2.4949814578320004</v>
      </c>
      <c r="F166" s="70">
        <v>2.767441027896</v>
      </c>
      <c r="G166" s="70">
        <v>2.7674410278960004</v>
      </c>
      <c r="H166" s="70">
        <v>2.7674410278960009</v>
      </c>
      <c r="I166" s="70">
        <v>2.767441027896</v>
      </c>
    </row>
    <row r="167" spans="1:9" x14ac:dyDescent="0.25">
      <c r="A167" s="71"/>
      <c r="C167" s="82" t="s">
        <v>16</v>
      </c>
      <c r="D167" s="70">
        <v>0.12745799999999999</v>
      </c>
      <c r="E167" s="70">
        <v>0.14249715387200002</v>
      </c>
      <c r="F167" s="70">
        <v>0.15078766400000002</v>
      </c>
      <c r="G167" s="70">
        <v>0.15350676799999999</v>
      </c>
      <c r="H167" s="70">
        <v>0.15464904000000002</v>
      </c>
      <c r="I167" s="70">
        <v>0.15464904000000002</v>
      </c>
    </row>
    <row r="168" spans="1:9" x14ac:dyDescent="0.25">
      <c r="A168" s="71"/>
      <c r="B168" s="75"/>
      <c r="C168" s="83" t="s">
        <v>17</v>
      </c>
      <c r="D168" s="70">
        <v>0</v>
      </c>
      <c r="E168" s="70">
        <v>0</v>
      </c>
      <c r="F168" s="70">
        <v>0</v>
      </c>
      <c r="G168" s="70">
        <v>0</v>
      </c>
      <c r="H168" s="70">
        <v>0</v>
      </c>
      <c r="I168" s="70">
        <v>0</v>
      </c>
    </row>
    <row r="169" spans="1:9" x14ac:dyDescent="0.25">
      <c r="A169" s="71"/>
      <c r="B169" s="75"/>
      <c r="C169" s="83" t="s">
        <v>18</v>
      </c>
      <c r="D169" s="70">
        <v>0.51660984852000003</v>
      </c>
      <c r="E169" s="70">
        <v>0.74953503359999996</v>
      </c>
      <c r="F169" s="70">
        <v>1.3488811549199999</v>
      </c>
      <c r="G169" s="70">
        <v>2.1409018293600002</v>
      </c>
      <c r="H169" s="70">
        <v>3.0927810895199999</v>
      </c>
      <c r="I169" s="70">
        <v>5.42778510672</v>
      </c>
    </row>
    <row r="170" spans="1:9" x14ac:dyDescent="0.25">
      <c r="A170" s="71"/>
      <c r="C170" s="82" t="s">
        <v>19</v>
      </c>
      <c r="D170" s="70">
        <v>9.9621400560000004E-2</v>
      </c>
      <c r="E170" s="70">
        <v>9.9621400560000004E-2</v>
      </c>
      <c r="F170" s="70">
        <v>9.9621400560000004E-2</v>
      </c>
      <c r="G170" s="70">
        <v>9.9621400560000004E-2</v>
      </c>
      <c r="H170" s="70">
        <v>0.86612140055999998</v>
      </c>
      <c r="I170" s="70">
        <v>0.86612140055999998</v>
      </c>
    </row>
    <row r="171" spans="1:9" x14ac:dyDescent="0.25">
      <c r="A171" s="71"/>
      <c r="C171" s="83" t="s">
        <v>20</v>
      </c>
      <c r="D171" s="70">
        <v>0</v>
      </c>
      <c r="E171" s="70">
        <v>0</v>
      </c>
      <c r="F171" s="70">
        <v>0</v>
      </c>
      <c r="G171" s="70">
        <v>0</v>
      </c>
      <c r="H171" s="70">
        <v>0</v>
      </c>
      <c r="I171" s="70">
        <v>0</v>
      </c>
    </row>
    <row r="172" spans="1:9" x14ac:dyDescent="0.25">
      <c r="A172" s="71"/>
      <c r="C172" s="83" t="s">
        <v>75</v>
      </c>
      <c r="D172" s="70">
        <v>0</v>
      </c>
      <c r="E172" s="70">
        <v>0</v>
      </c>
      <c r="F172" s="70">
        <v>0</v>
      </c>
      <c r="G172" s="70">
        <v>0</v>
      </c>
      <c r="H172" s="70">
        <v>0</v>
      </c>
      <c r="I172" s="70">
        <v>0</v>
      </c>
    </row>
    <row r="173" spans="1:9" x14ac:dyDescent="0.25">
      <c r="A173" s="71"/>
      <c r="C173" s="83" t="s">
        <v>76</v>
      </c>
      <c r="D173" s="70">
        <v>0</v>
      </c>
      <c r="E173" s="70">
        <v>0</v>
      </c>
      <c r="F173" s="70">
        <v>0</v>
      </c>
      <c r="G173" s="70">
        <v>0</v>
      </c>
      <c r="H173" s="70">
        <v>0</v>
      </c>
      <c r="I173" s="70">
        <v>0</v>
      </c>
    </row>
    <row r="174" spans="1:9" ht="15.75" thickBot="1" x14ac:dyDescent="0.3">
      <c r="A174" s="71"/>
      <c r="B174" s="76"/>
      <c r="C174" s="76" t="s">
        <v>21</v>
      </c>
      <c r="D174" s="22">
        <v>68.28734843640801</v>
      </c>
      <c r="E174" s="22">
        <v>59.732015185932987</v>
      </c>
      <c r="F174" s="22">
        <v>58.603944278966992</v>
      </c>
      <c r="G174" s="22">
        <v>57.963349816925991</v>
      </c>
      <c r="H174" s="22">
        <v>49.541434263663994</v>
      </c>
      <c r="I174" s="22">
        <v>38.187576124056996</v>
      </c>
    </row>
    <row r="175" spans="1:9" x14ac:dyDescent="0.25">
      <c r="A175" s="71"/>
      <c r="B175" s="30" t="s">
        <v>39</v>
      </c>
      <c r="C175" s="82" t="s">
        <v>9</v>
      </c>
      <c r="D175" s="21">
        <v>155.31688710708491</v>
      </c>
      <c r="E175" s="21">
        <v>163.84627241047599</v>
      </c>
      <c r="F175" s="21">
        <v>160.82977024761499</v>
      </c>
      <c r="G175" s="21">
        <v>146.33340424849399</v>
      </c>
      <c r="H175" s="21">
        <v>160.37728297960098</v>
      </c>
      <c r="I175" s="21">
        <v>147.28753422091799</v>
      </c>
    </row>
    <row r="176" spans="1:9" x14ac:dyDescent="0.25">
      <c r="A176" s="71"/>
      <c r="C176" s="82" t="s">
        <v>85</v>
      </c>
      <c r="D176" s="70">
        <v>0</v>
      </c>
      <c r="E176" s="70">
        <v>0</v>
      </c>
      <c r="F176" s="70">
        <v>0</v>
      </c>
      <c r="G176" s="70">
        <v>0</v>
      </c>
      <c r="H176" s="70">
        <v>0</v>
      </c>
      <c r="I176" s="70">
        <v>0</v>
      </c>
    </row>
    <row r="177" spans="1:9" x14ac:dyDescent="0.25">
      <c r="A177" s="71"/>
      <c r="C177" s="82" t="s">
        <v>10</v>
      </c>
      <c r="D177" s="70">
        <v>5.1334915182647203</v>
      </c>
      <c r="E177" s="70">
        <v>7.166924174369</v>
      </c>
      <c r="F177" s="70">
        <v>7.2895794008459998</v>
      </c>
      <c r="G177" s="70">
        <v>5.7073351300679995</v>
      </c>
      <c r="H177" s="70">
        <v>5.7221377261099997</v>
      </c>
      <c r="I177" s="70">
        <v>5.3663567079650001</v>
      </c>
    </row>
    <row r="178" spans="1:9" x14ac:dyDescent="0.25">
      <c r="A178" s="71"/>
      <c r="C178" s="83" t="s">
        <v>79</v>
      </c>
      <c r="D178" s="70">
        <v>153.96348537164602</v>
      </c>
      <c r="E178" s="70">
        <v>138.52194744712102</v>
      </c>
      <c r="F178" s="70">
        <v>155.90069238284201</v>
      </c>
      <c r="G178" s="70">
        <v>165.28868993184901</v>
      </c>
      <c r="H178" s="70">
        <v>144.04613488279699</v>
      </c>
      <c r="I178" s="70">
        <v>155.54891783748903</v>
      </c>
    </row>
    <row r="179" spans="1:9" x14ac:dyDescent="0.25">
      <c r="A179" s="71"/>
      <c r="C179" s="72" t="s">
        <v>73</v>
      </c>
      <c r="D179" s="70">
        <v>0</v>
      </c>
      <c r="E179" s="70">
        <v>3.9199801663930001</v>
      </c>
      <c r="F179" s="70">
        <v>0</v>
      </c>
      <c r="G179" s="70">
        <v>0</v>
      </c>
      <c r="H179" s="70">
        <v>0</v>
      </c>
      <c r="I179" s="70">
        <v>0</v>
      </c>
    </row>
    <row r="180" spans="1:9" x14ac:dyDescent="0.25">
      <c r="A180" s="71"/>
      <c r="C180" s="72" t="s">
        <v>74</v>
      </c>
      <c r="D180" s="70">
        <v>0</v>
      </c>
      <c r="E180" s="70">
        <v>0</v>
      </c>
      <c r="F180" s="70">
        <v>0.54812445184800007</v>
      </c>
      <c r="G180" s="70">
        <v>6.8401085348640001</v>
      </c>
      <c r="H180" s="70">
        <v>4.2193859486380001</v>
      </c>
      <c r="I180" s="70">
        <v>4.2117832287279997</v>
      </c>
    </row>
    <row r="181" spans="1:9" x14ac:dyDescent="0.25">
      <c r="A181" s="71"/>
      <c r="C181" s="83" t="s">
        <v>80</v>
      </c>
      <c r="D181" s="70">
        <v>0</v>
      </c>
      <c r="E181" s="70">
        <v>0</v>
      </c>
      <c r="F181" s="70">
        <v>0</v>
      </c>
      <c r="G181" s="70">
        <v>0</v>
      </c>
      <c r="H181" s="70">
        <v>0</v>
      </c>
      <c r="I181" s="70">
        <v>0</v>
      </c>
    </row>
    <row r="182" spans="1:9" x14ac:dyDescent="0.25">
      <c r="A182" s="71"/>
      <c r="C182" s="72" t="s">
        <v>73</v>
      </c>
      <c r="D182" s="70">
        <v>0</v>
      </c>
      <c r="E182" s="70">
        <v>0</v>
      </c>
      <c r="F182" s="70">
        <v>0</v>
      </c>
      <c r="G182" s="70">
        <v>0</v>
      </c>
      <c r="H182" s="70">
        <v>0</v>
      </c>
      <c r="I182" s="70">
        <v>0</v>
      </c>
    </row>
    <row r="183" spans="1:9" x14ac:dyDescent="0.25">
      <c r="A183" s="71"/>
      <c r="C183" s="72" t="s">
        <v>74</v>
      </c>
      <c r="D183" s="70">
        <v>0</v>
      </c>
      <c r="E183" s="70">
        <v>0</v>
      </c>
      <c r="F183" s="70">
        <v>0</v>
      </c>
      <c r="G183" s="70">
        <v>0</v>
      </c>
      <c r="H183" s="70">
        <v>0</v>
      </c>
      <c r="I183" s="70">
        <v>0</v>
      </c>
    </row>
    <row r="184" spans="1:9" x14ac:dyDescent="0.25">
      <c r="A184" s="71"/>
      <c r="C184" s="82" t="s">
        <v>12</v>
      </c>
      <c r="D184" s="70">
        <v>0.22486724280000001</v>
      </c>
      <c r="E184" s="70">
        <v>0</v>
      </c>
      <c r="F184" s="70">
        <v>0</v>
      </c>
      <c r="G184" s="70">
        <v>0</v>
      </c>
      <c r="H184" s="70">
        <v>0</v>
      </c>
      <c r="I184" s="70">
        <v>0</v>
      </c>
    </row>
    <row r="185" spans="1:9" x14ac:dyDescent="0.25">
      <c r="A185" s="71"/>
      <c r="C185" s="82" t="s">
        <v>13</v>
      </c>
      <c r="D185" s="70">
        <v>132.08689490872803</v>
      </c>
      <c r="E185" s="70">
        <v>134.05866084081597</v>
      </c>
      <c r="F185" s="70">
        <v>135.89850399278401</v>
      </c>
      <c r="G185" s="70">
        <v>161.12484664670401</v>
      </c>
      <c r="H185" s="70">
        <v>175.251113119656</v>
      </c>
      <c r="I185" s="70">
        <v>175.34975999011198</v>
      </c>
    </row>
    <row r="186" spans="1:9" x14ac:dyDescent="0.25">
      <c r="A186" s="71"/>
      <c r="C186" s="82" t="s">
        <v>14</v>
      </c>
      <c r="D186" s="70">
        <v>19.028476445749003</v>
      </c>
      <c r="E186" s="70">
        <v>18.764944701685998</v>
      </c>
      <c r="F186" s="70">
        <v>19.786029935100999</v>
      </c>
      <c r="G186" s="70">
        <v>18.706942003411001</v>
      </c>
      <c r="H186" s="70">
        <v>19.695521799714999</v>
      </c>
      <c r="I186" s="70">
        <v>18.169449054569</v>
      </c>
    </row>
    <row r="187" spans="1:9" x14ac:dyDescent="0.25">
      <c r="A187" s="71"/>
      <c r="C187" s="82" t="s">
        <v>15</v>
      </c>
      <c r="D187" s="70">
        <v>8.6270084495687627E-5</v>
      </c>
      <c r="E187" s="70">
        <v>0.28878544984449661</v>
      </c>
      <c r="F187" s="70">
        <v>0.84783984546849656</v>
      </c>
      <c r="G187" s="70">
        <v>1.0043750769564959</v>
      </c>
      <c r="H187" s="70">
        <v>1.7872766546604915</v>
      </c>
      <c r="I187" s="70">
        <v>1.787276654660495</v>
      </c>
    </row>
    <row r="188" spans="1:9" x14ac:dyDescent="0.25">
      <c r="A188" s="71"/>
      <c r="C188" s="82" t="s">
        <v>16</v>
      </c>
      <c r="D188" s="70">
        <v>2.6429785531680001</v>
      </c>
      <c r="E188" s="70">
        <v>3.2363993521439998</v>
      </c>
      <c r="F188" s="70">
        <v>3.2508551843999998</v>
      </c>
      <c r="G188" s="70">
        <v>3.2508551843999998</v>
      </c>
      <c r="H188" s="70">
        <v>7.3984391567999994</v>
      </c>
      <c r="I188" s="70">
        <v>7.3984391567999994</v>
      </c>
    </row>
    <row r="189" spans="1:9" x14ac:dyDescent="0.25">
      <c r="A189" s="71"/>
      <c r="B189" s="75"/>
      <c r="C189" s="83" t="s">
        <v>17</v>
      </c>
      <c r="D189" s="70">
        <v>0</v>
      </c>
      <c r="E189" s="70">
        <v>0</v>
      </c>
      <c r="F189" s="70">
        <v>0</v>
      </c>
      <c r="G189" s="70">
        <v>0</v>
      </c>
      <c r="H189" s="70">
        <v>0</v>
      </c>
      <c r="I189" s="70">
        <v>0</v>
      </c>
    </row>
    <row r="190" spans="1:9" x14ac:dyDescent="0.25">
      <c r="A190" s="71"/>
      <c r="B190" s="75"/>
      <c r="C190" s="83" t="s">
        <v>18</v>
      </c>
      <c r="D190" s="70">
        <v>2.5852338201600005</v>
      </c>
      <c r="E190" s="70">
        <v>4.2288516136799998</v>
      </c>
      <c r="F190" s="70">
        <v>5.8893547013999994</v>
      </c>
      <c r="G190" s="70">
        <v>12.213103112279999</v>
      </c>
      <c r="H190" s="70">
        <v>20.365060404600005</v>
      </c>
      <c r="I190" s="70">
        <v>43.343083156680002</v>
      </c>
    </row>
    <row r="191" spans="1:9" x14ac:dyDescent="0.25">
      <c r="A191" s="71"/>
      <c r="C191" s="82" t="s">
        <v>19</v>
      </c>
      <c r="D191" s="70">
        <v>1.0372230937439999</v>
      </c>
      <c r="E191" s="70">
        <v>2.0093865214800002</v>
      </c>
      <c r="F191" s="70">
        <v>2.2476585214799996</v>
      </c>
      <c r="G191" s="70">
        <v>2.2476585214799996</v>
      </c>
      <c r="H191" s="70">
        <v>2.7101854702799999</v>
      </c>
      <c r="I191" s="70">
        <v>3.86825852148</v>
      </c>
    </row>
    <row r="192" spans="1:9" x14ac:dyDescent="0.25">
      <c r="A192" s="71"/>
      <c r="C192" s="83" t="s">
        <v>20</v>
      </c>
      <c r="D192" s="70">
        <v>1.0169083430879999</v>
      </c>
      <c r="E192" s="70">
        <v>1.2225252117600001</v>
      </c>
      <c r="F192" s="70">
        <v>1.2225252117600001</v>
      </c>
      <c r="G192" s="70">
        <v>1.2225252117600001</v>
      </c>
      <c r="H192" s="70">
        <v>1.2225252117600001</v>
      </c>
      <c r="I192" s="70">
        <v>1.2225252117600001</v>
      </c>
    </row>
    <row r="193" spans="1:9" x14ac:dyDescent="0.25">
      <c r="A193" s="71"/>
      <c r="C193" s="83" t="s">
        <v>75</v>
      </c>
      <c r="D193" s="70">
        <v>0</v>
      </c>
      <c r="E193" s="70">
        <v>0</v>
      </c>
      <c r="F193" s="70">
        <v>0</v>
      </c>
      <c r="G193" s="70">
        <v>0</v>
      </c>
      <c r="H193" s="70">
        <v>0</v>
      </c>
      <c r="I193" s="70">
        <v>0</v>
      </c>
    </row>
    <row r="194" spans="1:9" x14ac:dyDescent="0.25">
      <c r="A194" s="71"/>
      <c r="C194" s="83" t="s">
        <v>76</v>
      </c>
      <c r="D194" s="70">
        <v>0</v>
      </c>
      <c r="E194" s="70">
        <v>0</v>
      </c>
      <c r="F194" s="70">
        <v>0.54812445184800007</v>
      </c>
      <c r="G194" s="70">
        <v>0.54812445184800007</v>
      </c>
      <c r="H194" s="70">
        <v>0.54812445184800007</v>
      </c>
      <c r="I194" s="70">
        <v>0.54812445184800007</v>
      </c>
    </row>
    <row r="195" spans="1:9" ht="15.75" thickBot="1" x14ac:dyDescent="0.3">
      <c r="A195" s="71"/>
      <c r="B195" s="76"/>
      <c r="C195" s="76" t="s">
        <v>21</v>
      </c>
      <c r="D195" s="22">
        <v>473.03653267451716</v>
      </c>
      <c r="E195" s="22">
        <v>473.3446977233765</v>
      </c>
      <c r="F195" s="22">
        <v>493.71093387554453</v>
      </c>
      <c r="G195" s="22">
        <v>517.64785951925046</v>
      </c>
      <c r="H195" s="22">
        <v>539.1238018578274</v>
      </c>
      <c r="I195" s="22">
        <v>559.88972496428153</v>
      </c>
    </row>
    <row r="196" spans="1:9" x14ac:dyDescent="0.25">
      <c r="A196" s="71"/>
      <c r="B196" s="30" t="s">
        <v>106</v>
      </c>
      <c r="C196" s="82" t="s">
        <v>9</v>
      </c>
      <c r="D196" s="160">
        <v>140.50611260934102</v>
      </c>
      <c r="E196" s="160">
        <v>139.81923566757001</v>
      </c>
      <c r="F196" s="160">
        <v>150.04888095551999</v>
      </c>
      <c r="G196" s="160">
        <v>152.19835053008302</v>
      </c>
      <c r="H196" s="160">
        <v>165.41458944357299</v>
      </c>
      <c r="I196" s="160">
        <v>164.90788301372902</v>
      </c>
    </row>
    <row r="197" spans="1:9" x14ac:dyDescent="0.25">
      <c r="A197" s="71"/>
      <c r="C197" s="82" t="s">
        <v>85</v>
      </c>
      <c r="D197" s="160">
        <v>0</v>
      </c>
      <c r="E197" s="160">
        <v>0</v>
      </c>
      <c r="F197" s="160">
        <v>0</v>
      </c>
      <c r="G197" s="160">
        <v>0</v>
      </c>
      <c r="H197" s="160">
        <v>0</v>
      </c>
      <c r="I197" s="160">
        <v>0</v>
      </c>
    </row>
    <row r="198" spans="1:9" x14ac:dyDescent="0.25">
      <c r="A198" s="71"/>
      <c r="C198" s="82" t="s">
        <v>10</v>
      </c>
      <c r="D198" s="160">
        <v>20.978409554031998</v>
      </c>
      <c r="E198" s="160">
        <v>25.897602766305997</v>
      </c>
      <c r="F198" s="160">
        <v>27.367906346803</v>
      </c>
      <c r="G198" s="160">
        <v>26.748426845055004</v>
      </c>
      <c r="H198" s="160">
        <v>24.406948565258997</v>
      </c>
      <c r="I198" s="160">
        <v>27.132261540883</v>
      </c>
    </row>
    <row r="199" spans="1:9" x14ac:dyDescent="0.25">
      <c r="A199" s="71"/>
      <c r="C199" s="83" t="s">
        <v>79</v>
      </c>
      <c r="D199" s="160">
        <v>168.49931530639003</v>
      </c>
      <c r="E199" s="160">
        <v>167.16978754881606</v>
      </c>
      <c r="F199" s="160">
        <v>150.14264510017404</v>
      </c>
      <c r="G199" s="160">
        <v>146.46234715</v>
      </c>
      <c r="H199" s="160">
        <v>112.64421587401002</v>
      </c>
      <c r="I199" s="160">
        <v>111.103776095539</v>
      </c>
    </row>
    <row r="200" spans="1:9" x14ac:dyDescent="0.25">
      <c r="A200" s="71"/>
      <c r="C200" s="72" t="s">
        <v>73</v>
      </c>
      <c r="D200" s="160">
        <v>0</v>
      </c>
      <c r="E200" s="160">
        <v>0</v>
      </c>
      <c r="F200" s="160">
        <v>0</v>
      </c>
      <c r="G200" s="160">
        <v>0</v>
      </c>
      <c r="H200" s="160">
        <v>0</v>
      </c>
      <c r="I200" s="160">
        <v>0</v>
      </c>
    </row>
    <row r="201" spans="1:9" x14ac:dyDescent="0.25">
      <c r="A201" s="71"/>
      <c r="C201" s="72" t="s">
        <v>74</v>
      </c>
      <c r="D201" s="160">
        <v>1.512535106913</v>
      </c>
      <c r="E201" s="160">
        <v>0.92841758328900004</v>
      </c>
      <c r="F201" s="160">
        <v>1.6636233391149999</v>
      </c>
      <c r="G201" s="160">
        <v>1.6858029616880001</v>
      </c>
      <c r="H201" s="160">
        <v>1.7249468357519999</v>
      </c>
      <c r="I201" s="160">
        <v>1.7249468357519999</v>
      </c>
    </row>
    <row r="202" spans="1:9" x14ac:dyDescent="0.25">
      <c r="A202" s="71"/>
      <c r="C202" s="83" t="s">
        <v>80</v>
      </c>
      <c r="D202" s="160">
        <v>0</v>
      </c>
      <c r="E202" s="160">
        <v>0</v>
      </c>
      <c r="F202" s="160">
        <v>0</v>
      </c>
      <c r="G202" s="160">
        <v>0</v>
      </c>
      <c r="H202" s="160">
        <v>20.127053750544</v>
      </c>
      <c r="I202" s="160">
        <v>20.127053755632001</v>
      </c>
    </row>
    <row r="203" spans="1:9" x14ac:dyDescent="0.25">
      <c r="A203" s="71"/>
      <c r="C203" s="72" t="s">
        <v>73</v>
      </c>
      <c r="D203" s="160">
        <v>0</v>
      </c>
      <c r="E203" s="160">
        <v>0</v>
      </c>
      <c r="F203" s="160">
        <v>0</v>
      </c>
      <c r="G203" s="160">
        <v>0</v>
      </c>
      <c r="H203" s="160">
        <v>0</v>
      </c>
      <c r="I203" s="160">
        <v>0</v>
      </c>
    </row>
    <row r="204" spans="1:9" x14ac:dyDescent="0.25">
      <c r="A204" s="71"/>
      <c r="C204" s="72" t="s">
        <v>74</v>
      </c>
      <c r="D204" s="160">
        <v>0</v>
      </c>
      <c r="E204" s="160">
        <v>0</v>
      </c>
      <c r="F204" s="160">
        <v>0</v>
      </c>
      <c r="G204" s="160">
        <v>0</v>
      </c>
      <c r="H204" s="160">
        <v>0</v>
      </c>
      <c r="I204" s="160">
        <v>0</v>
      </c>
    </row>
    <row r="205" spans="1:9" x14ac:dyDescent="0.25">
      <c r="A205" s="71"/>
      <c r="C205" s="82" t="s">
        <v>12</v>
      </c>
      <c r="D205" s="160">
        <v>1.7057812412110003</v>
      </c>
      <c r="E205" s="160">
        <v>7.459435746E-3</v>
      </c>
      <c r="F205" s="160">
        <v>0</v>
      </c>
      <c r="G205" s="160">
        <v>0</v>
      </c>
      <c r="H205" s="160">
        <v>0</v>
      </c>
      <c r="I205" s="160">
        <v>0</v>
      </c>
    </row>
    <row r="206" spans="1:9" x14ac:dyDescent="0.25">
      <c r="A206" s="71"/>
      <c r="C206" s="82" t="s">
        <v>13</v>
      </c>
      <c r="D206" s="160">
        <v>46.377927468528</v>
      </c>
      <c r="E206" s="160">
        <v>43.663947417072002</v>
      </c>
      <c r="F206" s="160">
        <v>45.726940995599996</v>
      </c>
      <c r="G206" s="160">
        <v>45.991117571472003</v>
      </c>
      <c r="H206" s="160">
        <v>45.373282134767997</v>
      </c>
      <c r="I206" s="160">
        <v>43.399796180112006</v>
      </c>
    </row>
    <row r="207" spans="1:9" x14ac:dyDescent="0.25">
      <c r="A207" s="71"/>
      <c r="C207" s="82" t="s">
        <v>14</v>
      </c>
      <c r="D207" s="160">
        <v>57.499561100053505</v>
      </c>
      <c r="E207" s="160">
        <v>58.455903692859508</v>
      </c>
      <c r="F207" s="160">
        <v>57.727409376032504</v>
      </c>
      <c r="G207" s="160">
        <v>57.950659555538508</v>
      </c>
      <c r="H207" s="160">
        <v>57.977287312527494</v>
      </c>
      <c r="I207" s="160">
        <v>58.242019260809499</v>
      </c>
    </row>
    <row r="208" spans="1:9" x14ac:dyDescent="0.25">
      <c r="A208" s="71"/>
      <c r="C208" s="82" t="s">
        <v>15</v>
      </c>
      <c r="D208" s="160">
        <v>25.725033343920003</v>
      </c>
      <c r="E208" s="160">
        <v>26.309091156624007</v>
      </c>
      <c r="F208" s="160">
        <v>27.75275943151199</v>
      </c>
      <c r="G208" s="160">
        <v>27.752759431511997</v>
      </c>
      <c r="H208" s="160">
        <v>34.929856788671984</v>
      </c>
      <c r="I208" s="160">
        <v>34.929856788672012</v>
      </c>
    </row>
    <row r="209" spans="1:9" x14ac:dyDescent="0.25">
      <c r="A209" s="71"/>
      <c r="C209" s="82" t="s">
        <v>16</v>
      </c>
      <c r="D209" s="160">
        <v>5.440467369416</v>
      </c>
      <c r="E209" s="160">
        <v>6.0244656171999997</v>
      </c>
      <c r="F209" s="160">
        <v>6.5756272102719988</v>
      </c>
      <c r="G209" s="160">
        <v>6.6425996692</v>
      </c>
      <c r="H209" s="160">
        <v>6.6851341691999995</v>
      </c>
      <c r="I209" s="160">
        <v>6.6851341691999995</v>
      </c>
    </row>
    <row r="210" spans="1:9" x14ac:dyDescent="0.25">
      <c r="A210" s="71"/>
      <c r="B210" s="75"/>
      <c r="C210" s="83" t="s">
        <v>17</v>
      </c>
      <c r="D210" s="160">
        <v>0</v>
      </c>
      <c r="E210" s="160">
        <v>0</v>
      </c>
      <c r="F210" s="160">
        <v>0</v>
      </c>
      <c r="G210" s="160">
        <v>0</v>
      </c>
      <c r="H210" s="160">
        <v>0</v>
      </c>
      <c r="I210" s="160">
        <v>0</v>
      </c>
    </row>
    <row r="211" spans="1:9" x14ac:dyDescent="0.25">
      <c r="A211" s="71"/>
      <c r="B211" s="75"/>
      <c r="C211" s="83" t="s">
        <v>18</v>
      </c>
      <c r="D211" s="160">
        <v>9.8383222039199989</v>
      </c>
      <c r="E211" s="160">
        <v>13.222913163479996</v>
      </c>
      <c r="F211" s="160">
        <v>14.565102642000006</v>
      </c>
      <c r="G211" s="160">
        <v>23.197177085760003</v>
      </c>
      <c r="H211" s="160">
        <v>32.490614088360012</v>
      </c>
      <c r="I211" s="160">
        <v>54.706792754159991</v>
      </c>
    </row>
    <row r="212" spans="1:9" x14ac:dyDescent="0.25">
      <c r="A212" s="71"/>
      <c r="C212" s="82" t="s">
        <v>19</v>
      </c>
      <c r="D212" s="160">
        <v>19.30758148188</v>
      </c>
      <c r="E212" s="160">
        <v>19.832829529272004</v>
      </c>
      <c r="F212" s="160">
        <v>24.578864002680003</v>
      </c>
      <c r="G212" s="160">
        <v>28.75427449176</v>
      </c>
      <c r="H212" s="160">
        <v>32.468514491760004</v>
      </c>
      <c r="I212" s="160">
        <v>42.270954491760008</v>
      </c>
    </row>
    <row r="213" spans="1:9" x14ac:dyDescent="0.25">
      <c r="A213" s="71"/>
      <c r="C213" s="83" t="s">
        <v>20</v>
      </c>
      <c r="D213" s="160">
        <v>0.96002334352800001</v>
      </c>
      <c r="E213" s="160">
        <v>0.96002334352800001</v>
      </c>
      <c r="F213" s="160">
        <v>0.96002334352800001</v>
      </c>
      <c r="G213" s="160">
        <v>0.96002334352800001</v>
      </c>
      <c r="H213" s="160">
        <v>0.96002334352800001</v>
      </c>
      <c r="I213" s="160">
        <v>0.96002334352800001</v>
      </c>
    </row>
    <row r="214" spans="1:9" x14ac:dyDescent="0.25">
      <c r="A214" s="71"/>
      <c r="C214" s="83" t="s">
        <v>75</v>
      </c>
      <c r="D214" s="160">
        <v>0</v>
      </c>
      <c r="E214" s="160">
        <v>0</v>
      </c>
      <c r="F214" s="160">
        <v>0</v>
      </c>
      <c r="G214" s="160">
        <v>0</v>
      </c>
      <c r="H214" s="160">
        <v>0</v>
      </c>
      <c r="I214" s="160">
        <v>0</v>
      </c>
    </row>
    <row r="215" spans="1:9" x14ac:dyDescent="0.25">
      <c r="A215" s="71"/>
      <c r="C215" s="83" t="s">
        <v>76</v>
      </c>
      <c r="D215" s="160">
        <v>0</v>
      </c>
      <c r="E215" s="160">
        <v>0</v>
      </c>
      <c r="F215" s="160">
        <v>0</v>
      </c>
      <c r="G215" s="160">
        <v>0</v>
      </c>
      <c r="H215" s="160">
        <v>0</v>
      </c>
      <c r="I215" s="160">
        <v>0</v>
      </c>
    </row>
    <row r="216" spans="1:9" ht="15.75" thickBot="1" x14ac:dyDescent="0.3">
      <c r="A216" s="71"/>
      <c r="B216" s="76"/>
      <c r="C216" s="76" t="s">
        <v>21</v>
      </c>
      <c r="D216" s="161">
        <v>496.83853502221956</v>
      </c>
      <c r="E216" s="161">
        <v>501.3632593384736</v>
      </c>
      <c r="F216" s="161">
        <v>505.44615940412154</v>
      </c>
      <c r="G216" s="161">
        <v>516.65773567390852</v>
      </c>
      <c r="H216" s="161">
        <v>533.47751996220154</v>
      </c>
      <c r="I216" s="161">
        <v>564.46555139402449</v>
      </c>
    </row>
    <row r="217" spans="1:9" x14ac:dyDescent="0.25">
      <c r="A217" s="71"/>
      <c r="B217" s="30" t="s">
        <v>105</v>
      </c>
      <c r="C217" s="82" t="s">
        <v>9</v>
      </c>
      <c r="D217" s="162">
        <v>166.141372234024</v>
      </c>
      <c r="E217" s="162">
        <v>158.59035381327701</v>
      </c>
      <c r="F217" s="162">
        <v>159.02274118611101</v>
      </c>
      <c r="G217" s="162">
        <v>148.3720452341469</v>
      </c>
      <c r="H217" s="162">
        <v>187.22219985915399</v>
      </c>
      <c r="I217" s="162">
        <v>168.83172463945888</v>
      </c>
    </row>
    <row r="218" spans="1:9" x14ac:dyDescent="0.25">
      <c r="A218" s="71"/>
      <c r="C218" s="82" t="s">
        <v>85</v>
      </c>
      <c r="D218" s="160">
        <v>0</v>
      </c>
      <c r="E218" s="160">
        <v>0</v>
      </c>
      <c r="F218" s="160">
        <v>0</v>
      </c>
      <c r="G218" s="160">
        <v>0</v>
      </c>
      <c r="H218" s="160">
        <v>0</v>
      </c>
      <c r="I218" s="160">
        <v>0</v>
      </c>
    </row>
    <row r="219" spans="1:9" x14ac:dyDescent="0.25">
      <c r="A219" s="71"/>
      <c r="C219" s="82" t="s">
        <v>10</v>
      </c>
      <c r="D219" s="160">
        <v>13.186191056554</v>
      </c>
      <c r="E219" s="160">
        <v>13.476935718331999</v>
      </c>
      <c r="F219" s="160">
        <v>13.339422000599001</v>
      </c>
      <c r="G219" s="160">
        <v>12.965032457085</v>
      </c>
      <c r="H219" s="160">
        <v>12.727104390978001</v>
      </c>
      <c r="I219" s="160">
        <v>12.867005893410999</v>
      </c>
    </row>
    <row r="220" spans="1:9" x14ac:dyDescent="0.25">
      <c r="A220" s="71"/>
      <c r="C220" s="83" t="s">
        <v>79</v>
      </c>
      <c r="D220" s="160">
        <v>170.017939737571</v>
      </c>
      <c r="E220" s="160">
        <v>187.437531207581</v>
      </c>
      <c r="F220" s="160">
        <v>195.69070681471396</v>
      </c>
      <c r="G220" s="160">
        <v>208.280689204482</v>
      </c>
      <c r="H220" s="160">
        <v>154.15236689685199</v>
      </c>
      <c r="I220" s="160">
        <v>164.20347836276702</v>
      </c>
    </row>
    <row r="221" spans="1:9" x14ac:dyDescent="0.25">
      <c r="A221" s="71"/>
      <c r="C221" s="72" t="s">
        <v>73</v>
      </c>
      <c r="D221" s="160">
        <v>0</v>
      </c>
      <c r="E221" s="160">
        <v>0</v>
      </c>
      <c r="F221" s="160">
        <v>0</v>
      </c>
      <c r="G221" s="160">
        <v>0</v>
      </c>
      <c r="H221" s="160">
        <v>0</v>
      </c>
      <c r="I221" s="160">
        <v>0</v>
      </c>
    </row>
    <row r="222" spans="1:9" x14ac:dyDescent="0.25">
      <c r="A222" s="71"/>
      <c r="C222" s="72" t="s">
        <v>74</v>
      </c>
      <c r="D222" s="160">
        <v>4.36528308804</v>
      </c>
      <c r="E222" s="160">
        <v>5.0396415493679996</v>
      </c>
      <c r="F222" s="160">
        <v>4.8545582518080002</v>
      </c>
      <c r="G222" s="160">
        <v>0</v>
      </c>
      <c r="H222" s="160">
        <v>9.7782217117680013</v>
      </c>
      <c r="I222" s="160">
        <v>9.7782217117680013</v>
      </c>
    </row>
    <row r="223" spans="1:9" x14ac:dyDescent="0.25">
      <c r="A223" s="71"/>
      <c r="C223" s="83" t="s">
        <v>80</v>
      </c>
      <c r="D223" s="160">
        <v>0</v>
      </c>
      <c r="E223" s="160">
        <v>0</v>
      </c>
      <c r="F223" s="160">
        <v>2.6964494760960003</v>
      </c>
      <c r="G223" s="160">
        <v>2.9232141974400001</v>
      </c>
      <c r="H223" s="160">
        <v>20.469271266383998</v>
      </c>
      <c r="I223" s="160">
        <v>20.489330529215998</v>
      </c>
    </row>
    <row r="224" spans="1:9" x14ac:dyDescent="0.25">
      <c r="A224" s="71"/>
      <c r="C224" s="72" t="s">
        <v>73</v>
      </c>
      <c r="D224" s="160">
        <v>0</v>
      </c>
      <c r="E224" s="160">
        <v>0</v>
      </c>
      <c r="F224" s="160">
        <v>0</v>
      </c>
      <c r="G224" s="160">
        <v>0</v>
      </c>
      <c r="H224" s="160">
        <v>0</v>
      </c>
      <c r="I224" s="160">
        <v>0</v>
      </c>
    </row>
    <row r="225" spans="1:9" x14ac:dyDescent="0.25">
      <c r="A225" s="71"/>
      <c r="C225" s="72" t="s">
        <v>74</v>
      </c>
      <c r="D225" s="160">
        <v>0</v>
      </c>
      <c r="E225" s="160">
        <v>0</v>
      </c>
      <c r="F225" s="160">
        <v>0</v>
      </c>
      <c r="G225" s="160">
        <v>0</v>
      </c>
      <c r="H225" s="160">
        <v>0</v>
      </c>
      <c r="I225" s="160">
        <v>0</v>
      </c>
    </row>
    <row r="226" spans="1:9" x14ac:dyDescent="0.25">
      <c r="A226" s="71"/>
      <c r="C226" s="82" t="s">
        <v>12</v>
      </c>
      <c r="D226" s="160">
        <v>9.7329024E-2</v>
      </c>
      <c r="E226" s="160">
        <v>9.7329024E-2</v>
      </c>
      <c r="F226" s="160">
        <v>9.4440703500000001E-2</v>
      </c>
      <c r="G226" s="160">
        <v>9.4440703500000001E-2</v>
      </c>
      <c r="H226" s="160">
        <v>9.7329024E-2</v>
      </c>
      <c r="I226" s="160">
        <v>0</v>
      </c>
    </row>
    <row r="227" spans="1:9" x14ac:dyDescent="0.25">
      <c r="A227" s="71"/>
      <c r="C227" s="82" t="s">
        <v>13</v>
      </c>
      <c r="D227" s="160">
        <v>47.759029306464001</v>
      </c>
      <c r="E227" s="160">
        <v>37.351147074720004</v>
      </c>
      <c r="F227" s="160">
        <v>39.560373106175994</v>
      </c>
      <c r="G227" s="160">
        <v>41.051074783200001</v>
      </c>
      <c r="H227" s="160">
        <v>38.302317818303997</v>
      </c>
      <c r="I227" s="160">
        <v>39.317745449759997</v>
      </c>
    </row>
    <row r="228" spans="1:9" x14ac:dyDescent="0.25">
      <c r="A228" s="71"/>
      <c r="C228" s="82" t="s">
        <v>14</v>
      </c>
      <c r="D228" s="160">
        <v>7.9693535148197361</v>
      </c>
      <c r="E228" s="160">
        <v>7.9574723715707361</v>
      </c>
      <c r="F228" s="160">
        <v>8.0052472009387365</v>
      </c>
      <c r="G228" s="160">
        <v>8.0233124608037354</v>
      </c>
      <c r="H228" s="160">
        <v>8.0236838553537364</v>
      </c>
      <c r="I228" s="160">
        <v>8.0046122438027361</v>
      </c>
    </row>
    <row r="229" spans="1:9" x14ac:dyDescent="0.25">
      <c r="A229" s="71"/>
      <c r="C229" s="82" t="s">
        <v>15</v>
      </c>
      <c r="D229" s="160">
        <v>42.802020497400001</v>
      </c>
      <c r="E229" s="160">
        <v>43.293491904311999</v>
      </c>
      <c r="F229" s="160">
        <v>43.293491904311999</v>
      </c>
      <c r="G229" s="160">
        <v>43.293491904312006</v>
      </c>
      <c r="H229" s="160">
        <v>43.29758448844801</v>
      </c>
      <c r="I229" s="160">
        <v>43.297584488447995</v>
      </c>
    </row>
    <row r="230" spans="1:9" x14ac:dyDescent="0.25">
      <c r="A230" s="71"/>
      <c r="C230" s="82" t="s">
        <v>16</v>
      </c>
      <c r="D230" s="160">
        <v>1.2479157601200002</v>
      </c>
      <c r="E230" s="160">
        <v>1.19996570162</v>
      </c>
      <c r="F230" s="160">
        <v>1.2568125031200001</v>
      </c>
      <c r="G230" s="160">
        <v>1.2533067776200002</v>
      </c>
      <c r="H230" s="160">
        <v>1.2518031321200001</v>
      </c>
      <c r="I230" s="160">
        <v>1.25522126662</v>
      </c>
    </row>
    <row r="231" spans="1:9" x14ac:dyDescent="0.25">
      <c r="A231" s="71"/>
      <c r="B231" s="75"/>
      <c r="C231" s="83" t="s">
        <v>17</v>
      </c>
      <c r="D231" s="160">
        <v>0</v>
      </c>
      <c r="E231" s="160">
        <v>0</v>
      </c>
      <c r="F231" s="160">
        <v>0</v>
      </c>
      <c r="G231" s="160">
        <v>0</v>
      </c>
      <c r="H231" s="160">
        <v>0</v>
      </c>
      <c r="I231" s="160">
        <v>0</v>
      </c>
    </row>
    <row r="232" spans="1:9" x14ac:dyDescent="0.25">
      <c r="A232" s="71"/>
      <c r="B232" s="75"/>
      <c r="C232" s="83" t="s">
        <v>18</v>
      </c>
      <c r="D232" s="160">
        <v>3.0306975328800005</v>
      </c>
      <c r="E232" s="160">
        <v>4.5156243085199996</v>
      </c>
      <c r="F232" s="160">
        <v>5.0310848362799998</v>
      </c>
      <c r="G232" s="160">
        <v>11.133965028239999</v>
      </c>
      <c r="H232" s="160">
        <v>18.896639001960001</v>
      </c>
      <c r="I232" s="160">
        <v>39.650334800520007</v>
      </c>
    </row>
    <row r="233" spans="1:9" x14ac:dyDescent="0.25">
      <c r="A233" s="71"/>
      <c r="C233" s="82" t="s">
        <v>19</v>
      </c>
      <c r="D233" s="160">
        <v>0.84006652379999991</v>
      </c>
      <c r="E233" s="160">
        <v>0.84006652379999991</v>
      </c>
      <c r="F233" s="160">
        <v>0.84006652379999991</v>
      </c>
      <c r="G233" s="160">
        <v>0.84006652379999991</v>
      </c>
      <c r="H233" s="160">
        <v>0.84006652379999991</v>
      </c>
      <c r="I233" s="160">
        <v>2.7847865237999998</v>
      </c>
    </row>
    <row r="234" spans="1:9" x14ac:dyDescent="0.25">
      <c r="A234" s="71"/>
      <c r="C234" s="83" t="s">
        <v>20</v>
      </c>
      <c r="D234" s="160">
        <v>2.7070244423040002</v>
      </c>
      <c r="E234" s="160">
        <v>2.7070244423040002</v>
      </c>
      <c r="F234" s="160">
        <v>2.7070244423040002</v>
      </c>
      <c r="G234" s="160">
        <v>2.7070244423040002</v>
      </c>
      <c r="H234" s="160">
        <v>2.7070244423040002</v>
      </c>
      <c r="I234" s="160">
        <v>2.7070244423040002</v>
      </c>
    </row>
    <row r="235" spans="1:9" x14ac:dyDescent="0.25">
      <c r="A235" s="71"/>
      <c r="C235" s="83" t="s">
        <v>75</v>
      </c>
      <c r="D235" s="160">
        <v>0</v>
      </c>
      <c r="E235" s="160">
        <v>0</v>
      </c>
      <c r="F235" s="160">
        <v>0</v>
      </c>
      <c r="G235" s="160">
        <v>0</v>
      </c>
      <c r="H235" s="160">
        <v>0</v>
      </c>
      <c r="I235" s="160">
        <v>0</v>
      </c>
    </row>
    <row r="236" spans="1:9" x14ac:dyDescent="0.25">
      <c r="A236" s="71"/>
      <c r="C236" s="83" t="s">
        <v>76</v>
      </c>
      <c r="D236" s="160">
        <v>0</v>
      </c>
      <c r="E236" s="160">
        <v>0</v>
      </c>
      <c r="F236" s="160">
        <v>0</v>
      </c>
      <c r="G236" s="160">
        <v>0</v>
      </c>
      <c r="H236" s="160">
        <v>0</v>
      </c>
      <c r="I236" s="160">
        <v>0</v>
      </c>
    </row>
    <row r="237" spans="1:9" ht="15.75" thickBot="1" x14ac:dyDescent="0.3">
      <c r="A237" s="71"/>
      <c r="B237" s="76"/>
      <c r="C237" s="76" t="s">
        <v>21</v>
      </c>
      <c r="D237" s="161">
        <v>455.79893962993674</v>
      </c>
      <c r="E237" s="161">
        <v>457.46694209003681</v>
      </c>
      <c r="F237" s="161">
        <v>471.53786069795069</v>
      </c>
      <c r="G237" s="161">
        <v>480.93766371693368</v>
      </c>
      <c r="H237" s="161">
        <v>487.98739069965779</v>
      </c>
      <c r="I237" s="161">
        <v>503.40884864010764</v>
      </c>
    </row>
    <row r="238" spans="1:9" x14ac:dyDescent="0.25">
      <c r="A238" s="71"/>
      <c r="B238" s="30" t="s">
        <v>31</v>
      </c>
      <c r="C238" s="82" t="s">
        <v>9</v>
      </c>
      <c r="D238" s="21">
        <v>140.21424734345399</v>
      </c>
      <c r="E238" s="21">
        <v>149.50170407235598</v>
      </c>
      <c r="F238" s="21">
        <v>147.89959665597402</v>
      </c>
      <c r="G238" s="21">
        <v>134.12491712196098</v>
      </c>
      <c r="H238" s="21">
        <v>124.350279284255</v>
      </c>
      <c r="I238" s="21">
        <v>122.34333095946099</v>
      </c>
    </row>
    <row r="239" spans="1:9" x14ac:dyDescent="0.25">
      <c r="A239" s="71"/>
      <c r="C239" s="82" t="s">
        <v>85</v>
      </c>
      <c r="D239" s="70">
        <v>0</v>
      </c>
      <c r="E239" s="70">
        <v>0</v>
      </c>
      <c r="F239" s="70">
        <v>0</v>
      </c>
      <c r="G239" s="70">
        <v>0</v>
      </c>
      <c r="H239" s="70">
        <v>0</v>
      </c>
      <c r="I239" s="70">
        <v>0</v>
      </c>
    </row>
    <row r="240" spans="1:9" x14ac:dyDescent="0.25">
      <c r="A240" s="71"/>
      <c r="C240" s="82" t="s">
        <v>10</v>
      </c>
      <c r="D240" s="70">
        <v>3.9785573854069995</v>
      </c>
      <c r="E240" s="70">
        <v>5.2205616630099998</v>
      </c>
      <c r="F240" s="70">
        <v>5.1166178212640006</v>
      </c>
      <c r="G240" s="70">
        <v>3.9999956451299998</v>
      </c>
      <c r="H240" s="70">
        <v>3.7144348318790001</v>
      </c>
      <c r="I240" s="70">
        <v>4.5131428026249996</v>
      </c>
    </row>
    <row r="241" spans="1:9" x14ac:dyDescent="0.25">
      <c r="A241" s="71"/>
      <c r="C241" s="83" t="s">
        <v>79</v>
      </c>
      <c r="D241" s="70">
        <v>33.318175451138003</v>
      </c>
      <c r="E241" s="70">
        <v>21.050658724492003</v>
      </c>
      <c r="F241" s="70">
        <v>29.908160063933998</v>
      </c>
      <c r="G241" s="70">
        <v>40.928508656950996</v>
      </c>
      <c r="H241" s="70">
        <v>52.676125391669004</v>
      </c>
      <c r="I241" s="70">
        <v>54.558530442286994</v>
      </c>
    </row>
    <row r="242" spans="1:9" x14ac:dyDescent="0.25">
      <c r="A242" s="71"/>
      <c r="C242" s="72" t="s">
        <v>73</v>
      </c>
      <c r="D242" s="70">
        <v>0</v>
      </c>
      <c r="E242" s="70">
        <v>0</v>
      </c>
      <c r="F242" s="70">
        <v>7.3798020000000005E-6</v>
      </c>
      <c r="G242" s="70">
        <v>0</v>
      </c>
      <c r="H242" s="70">
        <v>0</v>
      </c>
      <c r="I242" s="70">
        <v>0</v>
      </c>
    </row>
    <row r="243" spans="1:9" x14ac:dyDescent="0.25">
      <c r="A243" s="71"/>
      <c r="C243" s="72" t="s">
        <v>74</v>
      </c>
      <c r="D243" s="70">
        <v>0</v>
      </c>
      <c r="E243" s="70">
        <v>0</v>
      </c>
      <c r="F243" s="70">
        <v>0.58327438422800004</v>
      </c>
      <c r="G243" s="70">
        <v>0.68820776765999991</v>
      </c>
      <c r="H243" s="70">
        <v>1.7004373816029998</v>
      </c>
      <c r="I243" s="70">
        <v>1.804442883878</v>
      </c>
    </row>
    <row r="244" spans="1:9" x14ac:dyDescent="0.25">
      <c r="A244" s="71"/>
      <c r="C244" s="83" t="s">
        <v>80</v>
      </c>
      <c r="D244" s="70">
        <v>0</v>
      </c>
      <c r="E244" s="70">
        <v>0</v>
      </c>
      <c r="F244" s="70">
        <v>0</v>
      </c>
      <c r="G244" s="70">
        <v>0</v>
      </c>
      <c r="H244" s="70">
        <v>0</v>
      </c>
      <c r="I244" s="70">
        <v>0</v>
      </c>
    </row>
    <row r="245" spans="1:9" x14ac:dyDescent="0.25">
      <c r="A245" s="71"/>
      <c r="C245" s="72" t="s">
        <v>73</v>
      </c>
      <c r="D245" s="70">
        <v>0</v>
      </c>
      <c r="E245" s="70">
        <v>0</v>
      </c>
      <c r="F245" s="70">
        <v>0</v>
      </c>
      <c r="G245" s="70">
        <v>0</v>
      </c>
      <c r="H245" s="70">
        <v>0</v>
      </c>
      <c r="I245" s="70">
        <v>0</v>
      </c>
    </row>
    <row r="246" spans="1:9" x14ac:dyDescent="0.25">
      <c r="A246" s="71"/>
      <c r="C246" s="72" t="s">
        <v>74</v>
      </c>
      <c r="D246" s="70">
        <v>0</v>
      </c>
      <c r="E246" s="70">
        <v>0</v>
      </c>
      <c r="F246" s="70">
        <v>0</v>
      </c>
      <c r="G246" s="70">
        <v>0</v>
      </c>
      <c r="H246" s="70">
        <v>0</v>
      </c>
      <c r="I246" s="70">
        <v>0</v>
      </c>
    </row>
    <row r="247" spans="1:9" x14ac:dyDescent="0.25">
      <c r="A247" s="71"/>
      <c r="C247" s="82" t="s">
        <v>12</v>
      </c>
      <c r="D247" s="70">
        <v>0.763382914267</v>
      </c>
      <c r="E247" s="70">
        <v>5.7768785663999997E-2</v>
      </c>
      <c r="F247" s="70">
        <v>8.9553296395999987E-2</v>
      </c>
      <c r="G247" s="70">
        <v>4.1691623615999998E-2</v>
      </c>
      <c r="H247" s="70">
        <v>0</v>
      </c>
      <c r="I247" s="70">
        <v>1.1115249349680001</v>
      </c>
    </row>
    <row r="248" spans="1:9" x14ac:dyDescent="0.25">
      <c r="A248" s="71"/>
      <c r="C248" s="82" t="s">
        <v>13</v>
      </c>
      <c r="D248" s="70">
        <v>27.792261099888002</v>
      </c>
      <c r="E248" s="70">
        <v>26.284926422736</v>
      </c>
      <c r="F248" s="70">
        <v>27.792261099888002</v>
      </c>
      <c r="G248" s="70">
        <v>28.219369260720001</v>
      </c>
      <c r="H248" s="70">
        <v>26.305989085488001</v>
      </c>
      <c r="I248" s="70">
        <v>26.419501538640002</v>
      </c>
    </row>
    <row r="249" spans="1:9" x14ac:dyDescent="0.25">
      <c r="A249" s="71"/>
      <c r="C249" s="82" t="s">
        <v>14</v>
      </c>
      <c r="D249" s="70">
        <v>0.20646049862400001</v>
      </c>
      <c r="E249" s="70">
        <v>0.20646049862400001</v>
      </c>
      <c r="F249" s="70">
        <v>0.20646049862400001</v>
      </c>
      <c r="G249" s="70">
        <v>0.20646049862400001</v>
      </c>
      <c r="H249" s="70">
        <v>0.20646049862400001</v>
      </c>
      <c r="I249" s="70">
        <v>0.20646049862400001</v>
      </c>
    </row>
    <row r="250" spans="1:9" x14ac:dyDescent="0.25">
      <c r="A250" s="71"/>
      <c r="C250" s="82" t="s">
        <v>15</v>
      </c>
      <c r="D250" s="70">
        <v>0</v>
      </c>
      <c r="E250" s="70">
        <v>0</v>
      </c>
      <c r="F250" s="70">
        <v>0</v>
      </c>
      <c r="G250" s="70">
        <v>0</v>
      </c>
      <c r="H250" s="70">
        <v>0</v>
      </c>
      <c r="I250" s="70">
        <v>0</v>
      </c>
    </row>
    <row r="251" spans="1:9" x14ac:dyDescent="0.25">
      <c r="A251" s="71"/>
      <c r="C251" s="82" t="s">
        <v>16</v>
      </c>
      <c r="D251" s="70">
        <v>2.3666457312000002</v>
      </c>
      <c r="E251" s="70">
        <v>3.1668214680000002</v>
      </c>
      <c r="F251" s="70">
        <v>3.1668214680000002</v>
      </c>
      <c r="G251" s="70">
        <v>3.1668214680000002</v>
      </c>
      <c r="H251" s="70">
        <v>3.1668214680000002</v>
      </c>
      <c r="I251" s="70">
        <v>3.1668214680000002</v>
      </c>
    </row>
    <row r="252" spans="1:9" x14ac:dyDescent="0.25">
      <c r="A252" s="71"/>
      <c r="B252" s="75"/>
      <c r="C252" s="83" t="s">
        <v>17</v>
      </c>
      <c r="D252" s="70">
        <v>0</v>
      </c>
      <c r="E252" s="70">
        <v>0</v>
      </c>
      <c r="F252" s="70">
        <v>0</v>
      </c>
      <c r="G252" s="70">
        <v>0</v>
      </c>
      <c r="H252" s="70">
        <v>0</v>
      </c>
      <c r="I252" s="70">
        <v>0</v>
      </c>
    </row>
    <row r="253" spans="1:9" x14ac:dyDescent="0.25">
      <c r="A253" s="71"/>
      <c r="B253" s="75"/>
      <c r="C253" s="83" t="s">
        <v>18</v>
      </c>
      <c r="D253" s="70">
        <v>1.20535501104</v>
      </c>
      <c r="E253" s="70">
        <v>1.6034444685600004</v>
      </c>
      <c r="F253" s="70">
        <v>1.76753589504</v>
      </c>
      <c r="G253" s="70">
        <v>4.7159584304399997</v>
      </c>
      <c r="H253" s="70">
        <v>8.5167760333200011</v>
      </c>
      <c r="I253" s="70">
        <v>19.193771412960007</v>
      </c>
    </row>
    <row r="254" spans="1:9" x14ac:dyDescent="0.25">
      <c r="A254" s="71"/>
      <c r="C254" s="82" t="s">
        <v>19</v>
      </c>
      <c r="D254" s="70">
        <v>0.30578777280000002</v>
      </c>
      <c r="E254" s="70">
        <v>0.30578777280000002</v>
      </c>
      <c r="F254" s="70">
        <v>0.30578777280000002</v>
      </c>
      <c r="G254" s="70">
        <v>0.30578777280000002</v>
      </c>
      <c r="H254" s="70">
        <v>0.30578777280000002</v>
      </c>
      <c r="I254" s="70">
        <v>0.30578777280000002</v>
      </c>
    </row>
    <row r="255" spans="1:9" x14ac:dyDescent="0.25">
      <c r="A255" s="71"/>
      <c r="C255" s="83" t="s">
        <v>20</v>
      </c>
      <c r="D255" s="70">
        <v>3.069485702088</v>
      </c>
      <c r="E255" s="70">
        <v>3.069485702088</v>
      </c>
      <c r="F255" s="70">
        <v>3.8215148817359998</v>
      </c>
      <c r="G255" s="70">
        <v>3.8215148817359998</v>
      </c>
      <c r="H255" s="70">
        <v>3.8215148817359998</v>
      </c>
      <c r="I255" s="70">
        <v>3.8215148817359998</v>
      </c>
    </row>
    <row r="256" spans="1:9" x14ac:dyDescent="0.25">
      <c r="A256" s="71"/>
      <c r="C256" s="83" t="s">
        <v>75</v>
      </c>
      <c r="D256" s="70">
        <v>0</v>
      </c>
      <c r="E256" s="70">
        <v>0</v>
      </c>
      <c r="F256" s="70">
        <v>0</v>
      </c>
      <c r="G256" s="70">
        <v>0</v>
      </c>
      <c r="H256" s="70">
        <v>0</v>
      </c>
      <c r="I256" s="70">
        <v>0</v>
      </c>
    </row>
    <row r="257" spans="1:9" x14ac:dyDescent="0.25">
      <c r="A257" s="71"/>
      <c r="C257" s="83" t="s">
        <v>76</v>
      </c>
      <c r="D257" s="70">
        <v>0</v>
      </c>
      <c r="E257" s="70">
        <v>0</v>
      </c>
      <c r="F257" s="70">
        <v>0</v>
      </c>
      <c r="G257" s="70">
        <v>0</v>
      </c>
      <c r="H257" s="70">
        <v>0</v>
      </c>
      <c r="I257" s="70">
        <v>0</v>
      </c>
    </row>
    <row r="258" spans="1:9" ht="15.75" thickBot="1" x14ac:dyDescent="0.3">
      <c r="A258" s="71"/>
      <c r="B258" s="76"/>
      <c r="C258" s="76" t="s">
        <v>21</v>
      </c>
      <c r="D258" s="22">
        <v>213.220358909906</v>
      </c>
      <c r="E258" s="22">
        <v>210.46761957832996</v>
      </c>
      <c r="F258" s="22">
        <v>220.07430945365599</v>
      </c>
      <c r="G258" s="22">
        <v>219.53102535997797</v>
      </c>
      <c r="H258" s="22">
        <v>223.064189247771</v>
      </c>
      <c r="I258" s="22">
        <v>235.64038671210096</v>
      </c>
    </row>
    <row r="259" spans="1:9" x14ac:dyDescent="0.25">
      <c r="A259" s="71"/>
      <c r="B259" s="30" t="s">
        <v>35</v>
      </c>
      <c r="C259" s="82" t="s">
        <v>9</v>
      </c>
      <c r="D259" s="21">
        <v>14.823346049200001</v>
      </c>
      <c r="E259" s="21">
        <v>24.981841004640998</v>
      </c>
      <c r="F259" s="21">
        <v>28.774537477633999</v>
      </c>
      <c r="G259" s="21">
        <v>33.110850181426997</v>
      </c>
      <c r="H259" s="21">
        <v>36.703583997329993</v>
      </c>
      <c r="I259" s="21">
        <v>37.465724537672997</v>
      </c>
    </row>
    <row r="260" spans="1:9" x14ac:dyDescent="0.25">
      <c r="A260" s="71"/>
      <c r="C260" s="82" t="s">
        <v>85</v>
      </c>
      <c r="D260" s="70">
        <v>0</v>
      </c>
      <c r="E260" s="70">
        <v>0</v>
      </c>
      <c r="F260" s="70">
        <v>0</v>
      </c>
      <c r="G260" s="70">
        <v>0</v>
      </c>
      <c r="H260" s="70">
        <v>0</v>
      </c>
      <c r="I260" s="70">
        <v>0</v>
      </c>
    </row>
    <row r="261" spans="1:9" x14ac:dyDescent="0.25">
      <c r="A261" s="71"/>
      <c r="C261" s="82" t="s">
        <v>10</v>
      </c>
      <c r="D261" s="70">
        <v>0.268494261836</v>
      </c>
      <c r="E261" s="70">
        <v>0.35697275207099999</v>
      </c>
      <c r="F261" s="70">
        <v>0.33644021125800005</v>
      </c>
      <c r="G261" s="70">
        <v>0.46340020774500001</v>
      </c>
      <c r="H261" s="70">
        <v>0.44397008818700001</v>
      </c>
      <c r="I261" s="70">
        <v>0.706728545529</v>
      </c>
    </row>
    <row r="262" spans="1:9" x14ac:dyDescent="0.25">
      <c r="A262" s="71"/>
      <c r="C262" s="83" t="s">
        <v>79</v>
      </c>
      <c r="D262" s="70">
        <v>79.800755646446007</v>
      </c>
      <c r="E262" s="70">
        <v>65.115698294552004</v>
      </c>
      <c r="F262" s="70">
        <v>59.163764698144</v>
      </c>
      <c r="G262" s="70">
        <v>59.521324805935002</v>
      </c>
      <c r="H262" s="70">
        <v>37.433017817425004</v>
      </c>
      <c r="I262" s="70">
        <v>37.191793867164996</v>
      </c>
    </row>
    <row r="263" spans="1:9" x14ac:dyDescent="0.25">
      <c r="A263" s="71"/>
      <c r="C263" s="72" t="s">
        <v>73</v>
      </c>
      <c r="D263" s="70">
        <v>0</v>
      </c>
      <c r="E263" s="70">
        <v>0</v>
      </c>
      <c r="F263" s="70">
        <v>0</v>
      </c>
      <c r="G263" s="70">
        <v>0</v>
      </c>
      <c r="H263" s="70">
        <v>0</v>
      </c>
      <c r="I263" s="70">
        <v>0</v>
      </c>
    </row>
    <row r="264" spans="1:9" x14ac:dyDescent="0.25">
      <c r="A264" s="71"/>
      <c r="C264" s="72" t="s">
        <v>74</v>
      </c>
      <c r="D264" s="70">
        <v>0</v>
      </c>
      <c r="E264" s="70">
        <v>0</v>
      </c>
      <c r="F264" s="70">
        <v>0</v>
      </c>
      <c r="G264" s="70">
        <v>0</v>
      </c>
      <c r="H264" s="70">
        <v>0</v>
      </c>
      <c r="I264" s="70">
        <v>0</v>
      </c>
    </row>
    <row r="265" spans="1:9" x14ac:dyDescent="0.25">
      <c r="A265" s="71"/>
      <c r="C265" s="83" t="s">
        <v>80</v>
      </c>
      <c r="D265" s="70">
        <v>0</v>
      </c>
      <c r="E265" s="70">
        <v>0</v>
      </c>
      <c r="F265" s="70">
        <v>0</v>
      </c>
      <c r="G265" s="70">
        <v>0</v>
      </c>
      <c r="H265" s="70">
        <v>15.623819950008</v>
      </c>
      <c r="I265" s="70">
        <v>15.623819950008</v>
      </c>
    </row>
    <row r="266" spans="1:9" x14ac:dyDescent="0.25">
      <c r="A266" s="71"/>
      <c r="C266" s="72" t="s">
        <v>73</v>
      </c>
      <c r="D266" s="70">
        <v>0</v>
      </c>
      <c r="E266" s="70">
        <v>0</v>
      </c>
      <c r="F266" s="70">
        <v>0</v>
      </c>
      <c r="G266" s="70">
        <v>0</v>
      </c>
      <c r="H266" s="70">
        <v>0</v>
      </c>
      <c r="I266" s="70">
        <v>0</v>
      </c>
    </row>
    <row r="267" spans="1:9" x14ac:dyDescent="0.25">
      <c r="A267" s="71"/>
      <c r="C267" s="72" t="s">
        <v>74</v>
      </c>
      <c r="D267" s="70">
        <v>0</v>
      </c>
      <c r="E267" s="70">
        <v>0</v>
      </c>
      <c r="F267" s="70">
        <v>0</v>
      </c>
      <c r="G267" s="70">
        <v>0</v>
      </c>
      <c r="H267" s="70">
        <v>0</v>
      </c>
      <c r="I267" s="70">
        <v>0</v>
      </c>
    </row>
    <row r="268" spans="1:9" x14ac:dyDescent="0.25">
      <c r="A268" s="71"/>
      <c r="C268" s="82" t="s">
        <v>12</v>
      </c>
      <c r="D268" s="70">
        <v>0.79870704706099993</v>
      </c>
      <c r="E268" s="70">
        <v>0</v>
      </c>
      <c r="F268" s="70">
        <v>0</v>
      </c>
      <c r="G268" s="70">
        <v>0</v>
      </c>
      <c r="H268" s="70">
        <v>0</v>
      </c>
      <c r="I268" s="70">
        <v>0</v>
      </c>
    </row>
    <row r="269" spans="1:9" x14ac:dyDescent="0.25">
      <c r="A269" s="71"/>
      <c r="C269" s="82" t="s">
        <v>13</v>
      </c>
      <c r="D269" s="70">
        <v>8.2251129126720013</v>
      </c>
      <c r="E269" s="70">
        <v>9.1741637853119986</v>
      </c>
      <c r="F269" s="70">
        <v>10.091580166896</v>
      </c>
      <c r="G269" s="70">
        <v>10.091580166896</v>
      </c>
      <c r="H269" s="70">
        <v>10.091580166896</v>
      </c>
      <c r="I269" s="70">
        <v>9.0476242069920012</v>
      </c>
    </row>
    <row r="270" spans="1:9" x14ac:dyDescent="0.25">
      <c r="A270" s="71"/>
      <c r="C270" s="82" t="s">
        <v>14</v>
      </c>
      <c r="D270" s="70">
        <v>129.84106830191701</v>
      </c>
      <c r="E270" s="70">
        <v>129.96499775043699</v>
      </c>
      <c r="F270" s="70">
        <v>130.10677296914102</v>
      </c>
      <c r="G270" s="70">
        <v>129.17861342627199</v>
      </c>
      <c r="H270" s="70">
        <v>128.141735192032</v>
      </c>
      <c r="I270" s="70">
        <v>126.465823564576</v>
      </c>
    </row>
    <row r="271" spans="1:9" x14ac:dyDescent="0.25">
      <c r="A271" s="71"/>
      <c r="C271" s="82" t="s">
        <v>15</v>
      </c>
      <c r="D271" s="70">
        <v>19.238097702816003</v>
      </c>
      <c r="E271" s="70">
        <v>20.222532120432</v>
      </c>
      <c r="F271" s="70">
        <v>20.639113549440001</v>
      </c>
      <c r="G271" s="70">
        <v>20.639113549440001</v>
      </c>
      <c r="H271" s="70">
        <v>23.819939517696</v>
      </c>
      <c r="I271" s="70">
        <v>23.819939517696007</v>
      </c>
    </row>
    <row r="272" spans="1:9" x14ac:dyDescent="0.25">
      <c r="A272" s="71"/>
      <c r="C272" s="82" t="s">
        <v>16</v>
      </c>
      <c r="D272" s="70">
        <v>2.186242818852</v>
      </c>
      <c r="E272" s="70">
        <v>2.3567690843599998</v>
      </c>
      <c r="F272" s="70">
        <v>2.5970158894599993</v>
      </c>
      <c r="G272" s="70">
        <v>2.7216015965599998</v>
      </c>
      <c r="H272" s="70">
        <v>2.9149255468000002</v>
      </c>
      <c r="I272" s="70">
        <v>2.9943323307999998</v>
      </c>
    </row>
    <row r="273" spans="1:9" x14ac:dyDescent="0.25">
      <c r="A273" s="71"/>
      <c r="B273" s="75"/>
      <c r="C273" s="83" t="s">
        <v>17</v>
      </c>
      <c r="D273" s="70">
        <v>0</v>
      </c>
      <c r="E273" s="70">
        <v>0</v>
      </c>
      <c r="F273" s="70">
        <v>0</v>
      </c>
      <c r="G273" s="70">
        <v>0</v>
      </c>
      <c r="H273" s="70">
        <v>0</v>
      </c>
      <c r="I273" s="70">
        <v>0</v>
      </c>
    </row>
    <row r="274" spans="1:9" x14ac:dyDescent="0.25">
      <c r="A274" s="71"/>
      <c r="B274" s="75"/>
      <c r="C274" s="83" t="s">
        <v>18</v>
      </c>
      <c r="D274" s="70">
        <v>2.1027509431200002</v>
      </c>
      <c r="E274" s="70">
        <v>2.40700528668</v>
      </c>
      <c r="F274" s="70">
        <v>2.40700528668</v>
      </c>
      <c r="G274" s="70">
        <v>6.1717259605199999</v>
      </c>
      <c r="H274" s="70">
        <v>9.9714378236400005</v>
      </c>
      <c r="I274" s="70">
        <v>18.89236909764</v>
      </c>
    </row>
    <row r="275" spans="1:9" x14ac:dyDescent="0.25">
      <c r="A275" s="71"/>
      <c r="C275" s="82" t="s">
        <v>19</v>
      </c>
      <c r="D275" s="70">
        <v>4.7366579556000001</v>
      </c>
      <c r="E275" s="70">
        <v>5.9377902437039998</v>
      </c>
      <c r="F275" s="70">
        <v>6.4610960041200007</v>
      </c>
      <c r="G275" s="70">
        <v>7.1254393982399993</v>
      </c>
      <c r="H275" s="70">
        <v>7.9138393982400004</v>
      </c>
      <c r="I275" s="70">
        <v>8.2997163470400004</v>
      </c>
    </row>
    <row r="276" spans="1:9" x14ac:dyDescent="0.25">
      <c r="A276" s="71"/>
      <c r="C276" s="83" t="s">
        <v>20</v>
      </c>
      <c r="D276" s="70">
        <v>0.47211610305599999</v>
      </c>
      <c r="E276" s="70">
        <v>0.47211610305599999</v>
      </c>
      <c r="F276" s="70">
        <v>0.47211610305599999</v>
      </c>
      <c r="G276" s="70">
        <v>0.47211610305599999</v>
      </c>
      <c r="H276" s="70">
        <v>0.47211610305599999</v>
      </c>
      <c r="I276" s="70">
        <v>0.47211610305599999</v>
      </c>
    </row>
    <row r="277" spans="1:9" x14ac:dyDescent="0.25">
      <c r="A277" s="71"/>
      <c r="C277" s="83" t="s">
        <v>75</v>
      </c>
      <c r="D277" s="70">
        <v>0</v>
      </c>
      <c r="E277" s="70">
        <v>0</v>
      </c>
      <c r="F277" s="70">
        <v>0</v>
      </c>
      <c r="G277" s="70">
        <v>0</v>
      </c>
      <c r="H277" s="70">
        <v>0</v>
      </c>
      <c r="I277" s="70">
        <v>0</v>
      </c>
    </row>
    <row r="278" spans="1:9" x14ac:dyDescent="0.25">
      <c r="A278" s="71"/>
      <c r="C278" s="83" t="s">
        <v>76</v>
      </c>
      <c r="D278" s="70">
        <v>0</v>
      </c>
      <c r="E278" s="70">
        <v>0</v>
      </c>
      <c r="F278" s="70">
        <v>0</v>
      </c>
      <c r="G278" s="70">
        <v>0</v>
      </c>
      <c r="H278" s="70">
        <v>0</v>
      </c>
      <c r="I278" s="70">
        <v>0</v>
      </c>
    </row>
    <row r="279" spans="1:9" ht="15.75" thickBot="1" x14ac:dyDescent="0.3">
      <c r="A279" s="71"/>
      <c r="B279" s="76"/>
      <c r="C279" s="76" t="s">
        <v>21</v>
      </c>
      <c r="D279" s="22">
        <v>262.49334974257602</v>
      </c>
      <c r="E279" s="22">
        <v>260.989886425245</v>
      </c>
      <c r="F279" s="22">
        <v>261.04944235582906</v>
      </c>
      <c r="G279" s="22">
        <v>269.49576539609097</v>
      </c>
      <c r="H279" s="22">
        <v>273.52996560130998</v>
      </c>
      <c r="I279" s="22">
        <v>280.97998806817498</v>
      </c>
    </row>
  </sheetData>
  <mergeCells count="1">
    <mergeCell ref="B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4"/>
  <sheetViews>
    <sheetView zoomScale="85" zoomScaleNormal="85" workbookViewId="0">
      <pane xSplit="3" ySplit="6" topLeftCell="D7" activePane="bottomRight" state="frozen"/>
      <selection activeCell="B5" sqref="B5"/>
      <selection pane="topRight" activeCell="B5" sqref="B5"/>
      <selection pane="bottomLeft" activeCell="B5" sqref="B5"/>
      <selection pane="bottomRight" activeCell="D7" sqref="D7"/>
    </sheetView>
  </sheetViews>
  <sheetFormatPr defaultColWidth="9.140625" defaultRowHeight="15" x14ac:dyDescent="0.25"/>
  <cols>
    <col min="1" max="1" width="5.140625" style="46" customWidth="1"/>
    <col min="2" max="2" width="38.28515625" style="46" bestFit="1" customWidth="1"/>
    <col min="3" max="3" width="25.5703125" style="46" bestFit="1" customWidth="1"/>
    <col min="4" max="9" width="10.5703125" style="46" customWidth="1"/>
    <col min="10" max="10" width="9.140625" style="47"/>
    <col min="11" max="16384" width="9.140625" style="46"/>
  </cols>
  <sheetData>
    <row r="1" spans="1:10" ht="15.75" thickBot="1" x14ac:dyDescent="0.3">
      <c r="A1" s="8"/>
      <c r="B1" s="7"/>
      <c r="C1" s="7"/>
      <c r="D1" s="9"/>
      <c r="E1" s="9"/>
      <c r="F1" s="9"/>
      <c r="G1" s="9"/>
      <c r="H1" s="9"/>
      <c r="I1" s="9"/>
    </row>
    <row r="2" spans="1:10" ht="19.5" thickBot="1" x14ac:dyDescent="0.3">
      <c r="A2" s="8"/>
      <c r="B2" s="166" t="s">
        <v>27</v>
      </c>
      <c r="C2" s="167"/>
      <c r="D2" s="167"/>
      <c r="E2" s="167"/>
      <c r="F2" s="167"/>
      <c r="G2" s="167"/>
      <c r="H2" s="167"/>
      <c r="I2" s="167"/>
    </row>
    <row r="3" spans="1:10" x14ac:dyDescent="0.25">
      <c r="A3" s="17"/>
      <c r="B3" s="80" t="s">
        <v>114</v>
      </c>
      <c r="C3" s="47"/>
      <c r="D3" s="48"/>
      <c r="E3" s="48"/>
      <c r="F3" s="48"/>
      <c r="G3" s="48"/>
      <c r="H3" s="48"/>
      <c r="I3" s="48"/>
    </row>
    <row r="4" spans="1:10" x14ac:dyDescent="0.25">
      <c r="A4" s="19"/>
      <c r="B4" s="79">
        <v>41715</v>
      </c>
      <c r="C4" s="51"/>
      <c r="D4" s="51"/>
      <c r="E4" s="51"/>
      <c r="F4" s="51"/>
      <c r="G4" s="51"/>
      <c r="H4" s="51"/>
      <c r="I4" s="51"/>
    </row>
    <row r="6" spans="1:10" s="82" customFormat="1" ht="15.75" thickBot="1" x14ac:dyDescent="0.3">
      <c r="A6" s="20"/>
      <c r="B6" s="57"/>
      <c r="C6" s="57" t="s">
        <v>86</v>
      </c>
      <c r="D6" s="92">
        <v>2013</v>
      </c>
      <c r="E6" s="92">
        <v>2014</v>
      </c>
      <c r="F6" s="92">
        <v>2016</v>
      </c>
      <c r="G6" s="92">
        <v>2018</v>
      </c>
      <c r="H6" s="92">
        <v>2020</v>
      </c>
      <c r="I6" s="92">
        <v>2025</v>
      </c>
      <c r="J6" s="71"/>
    </row>
    <row r="7" spans="1:10" s="82" customFormat="1" x14ac:dyDescent="0.25">
      <c r="A7" s="71"/>
      <c r="B7" s="30" t="s">
        <v>72</v>
      </c>
      <c r="C7" s="82" t="s">
        <v>9</v>
      </c>
      <c r="D7" s="63">
        <v>0</v>
      </c>
      <c r="E7" s="63">
        <v>0</v>
      </c>
      <c r="F7" s="63">
        <v>10.130208737000002</v>
      </c>
      <c r="G7" s="63">
        <v>0.73709179300000005</v>
      </c>
      <c r="H7" s="63">
        <v>4.8203216E-2</v>
      </c>
      <c r="I7" s="63">
        <v>19.26440221</v>
      </c>
      <c r="J7" s="71"/>
    </row>
    <row r="8" spans="1:10" s="82" customFormat="1" x14ac:dyDescent="0.25">
      <c r="A8" s="71"/>
      <c r="B8" s="30"/>
      <c r="C8" s="82" t="s">
        <v>85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71"/>
    </row>
    <row r="9" spans="1:10" s="82" customFormat="1" x14ac:dyDescent="0.25">
      <c r="A9" s="71"/>
      <c r="C9" s="82" t="s">
        <v>10</v>
      </c>
      <c r="D9" s="64">
        <v>0</v>
      </c>
      <c r="E9" s="64">
        <v>0.29651065599999998</v>
      </c>
      <c r="F9" s="64">
        <v>0</v>
      </c>
      <c r="G9" s="64">
        <v>0</v>
      </c>
      <c r="H9" s="64">
        <v>0</v>
      </c>
      <c r="I9" s="64">
        <v>0</v>
      </c>
      <c r="J9" s="71"/>
    </row>
    <row r="10" spans="1:10" s="82" customFormat="1" x14ac:dyDescent="0.25">
      <c r="A10" s="71"/>
      <c r="C10" s="82" t="s">
        <v>15</v>
      </c>
      <c r="D10" s="64">
        <v>0</v>
      </c>
      <c r="E10" s="64">
        <v>1.8389479870000001</v>
      </c>
      <c r="F10" s="64">
        <v>4.5826209159999998</v>
      </c>
      <c r="G10" s="64">
        <v>0.29519800000000002</v>
      </c>
      <c r="H10" s="64">
        <v>13.913748814</v>
      </c>
      <c r="I10" s="64">
        <v>1.323517818</v>
      </c>
      <c r="J10" s="71"/>
    </row>
    <row r="11" spans="1:10" s="82" customFormat="1" x14ac:dyDescent="0.25">
      <c r="A11" s="71"/>
      <c r="C11" s="83" t="s">
        <v>79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71"/>
    </row>
    <row r="12" spans="1:10" s="82" customFormat="1" x14ac:dyDescent="0.25">
      <c r="A12" s="71"/>
      <c r="C12" s="83" t="s">
        <v>80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71"/>
    </row>
    <row r="13" spans="1:10" s="82" customFormat="1" x14ac:dyDescent="0.25">
      <c r="A13" s="71"/>
      <c r="C13" s="83" t="s">
        <v>30</v>
      </c>
      <c r="D13" s="64">
        <v>0</v>
      </c>
      <c r="E13" s="64">
        <v>2.731231599</v>
      </c>
      <c r="F13" s="64">
        <v>4.7550329399999995</v>
      </c>
      <c r="G13" s="64">
        <v>1.974374225</v>
      </c>
      <c r="H13" s="64">
        <v>1.483145774</v>
      </c>
      <c r="I13" s="64">
        <v>2.6002035440000002</v>
      </c>
      <c r="J13" s="71"/>
    </row>
    <row r="14" spans="1:10" s="82" customFormat="1" x14ac:dyDescent="0.25">
      <c r="A14" s="71"/>
      <c r="C14" s="83" t="s">
        <v>18</v>
      </c>
      <c r="D14" s="64">
        <v>4.6057963439999998</v>
      </c>
      <c r="E14" s="64">
        <v>1.9133546990000003</v>
      </c>
      <c r="F14" s="64">
        <v>6.7850826640000017</v>
      </c>
      <c r="G14" s="64">
        <v>8.7862401410000004</v>
      </c>
      <c r="H14" s="64">
        <v>15.019833634000001</v>
      </c>
      <c r="I14" s="64">
        <v>30.091426346999999</v>
      </c>
      <c r="J14" s="71"/>
    </row>
    <row r="15" spans="1:10" s="82" customFormat="1" x14ac:dyDescent="0.25">
      <c r="A15" s="71"/>
      <c r="C15" s="83" t="s">
        <v>19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71"/>
    </row>
    <row r="16" spans="1:10" s="82" customFormat="1" x14ac:dyDescent="0.25">
      <c r="A16" s="71"/>
      <c r="C16" s="83" t="s">
        <v>20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71"/>
    </row>
    <row r="17" spans="1:14" s="82" customFormat="1" x14ac:dyDescent="0.25">
      <c r="A17" s="71"/>
      <c r="C17" s="83" t="s">
        <v>13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71"/>
    </row>
    <row r="18" spans="1:14" s="82" customFormat="1" ht="15.75" thickBot="1" x14ac:dyDescent="0.3">
      <c r="A18" s="71"/>
      <c r="B18" s="76"/>
      <c r="C18" s="76" t="s">
        <v>21</v>
      </c>
      <c r="D18" s="65">
        <v>4.6057963439999998</v>
      </c>
      <c r="E18" s="65">
        <v>6.4835342850000002</v>
      </c>
      <c r="F18" s="65">
        <v>16.12273652</v>
      </c>
      <c r="G18" s="65">
        <v>11.055812366000001</v>
      </c>
      <c r="H18" s="65">
        <v>30.416728222000003</v>
      </c>
      <c r="I18" s="65">
        <v>34.015147708999997</v>
      </c>
      <c r="J18" s="71"/>
    </row>
    <row r="19" spans="1:14" s="82" customFormat="1" x14ac:dyDescent="0.25">
      <c r="A19" s="71"/>
      <c r="B19" s="30" t="s">
        <v>32</v>
      </c>
      <c r="C19" s="82" t="s">
        <v>9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71"/>
    </row>
    <row r="20" spans="1:14" s="82" customFormat="1" x14ac:dyDescent="0.25">
      <c r="A20" s="71"/>
      <c r="B20" s="30"/>
      <c r="C20" s="82" t="s">
        <v>85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71"/>
    </row>
    <row r="21" spans="1:14" s="82" customFormat="1" x14ac:dyDescent="0.25">
      <c r="A21" s="71"/>
      <c r="B21" s="75"/>
      <c r="C21" s="82" t="s">
        <v>10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71"/>
    </row>
    <row r="22" spans="1:14" s="82" customFormat="1" x14ac:dyDescent="0.25">
      <c r="A22" s="71"/>
      <c r="B22" s="75"/>
      <c r="C22" s="82" t="s">
        <v>15</v>
      </c>
      <c r="D22" s="64">
        <v>0</v>
      </c>
      <c r="E22" s="64">
        <v>0.20000000000000004</v>
      </c>
      <c r="F22" s="64">
        <v>0.40000000000000008</v>
      </c>
      <c r="G22" s="64">
        <v>0.23919799999999999</v>
      </c>
      <c r="H22" s="64">
        <v>0.4</v>
      </c>
      <c r="I22" s="64">
        <v>0.22351781800000001</v>
      </c>
      <c r="J22" s="71"/>
    </row>
    <row r="23" spans="1:14" s="82" customFormat="1" x14ac:dyDescent="0.25">
      <c r="A23" s="71"/>
      <c r="B23" s="75"/>
      <c r="C23" s="83" t="s">
        <v>79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71"/>
    </row>
    <row r="24" spans="1:14" s="82" customFormat="1" x14ac:dyDescent="0.25">
      <c r="A24" s="71"/>
      <c r="B24" s="75"/>
      <c r="C24" s="83" t="s">
        <v>80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71"/>
    </row>
    <row r="25" spans="1:14" s="82" customFormat="1" x14ac:dyDescent="0.25">
      <c r="A25" s="71"/>
      <c r="B25" s="75"/>
      <c r="C25" s="83" t="s">
        <v>30</v>
      </c>
      <c r="D25" s="64">
        <v>0</v>
      </c>
      <c r="E25" s="64">
        <v>0.57209310499999999</v>
      </c>
      <c r="F25" s="64">
        <v>7.3325700000000007E-4</v>
      </c>
      <c r="G25" s="64">
        <v>0</v>
      </c>
      <c r="H25" s="64">
        <v>0</v>
      </c>
      <c r="I25" s="64">
        <v>0</v>
      </c>
      <c r="J25" s="71"/>
    </row>
    <row r="26" spans="1:14" s="82" customFormat="1" x14ac:dyDescent="0.25">
      <c r="A26" s="71"/>
      <c r="B26" s="75"/>
      <c r="C26" s="83" t="s">
        <v>18</v>
      </c>
      <c r="D26" s="64">
        <v>0.36145942199999981</v>
      </c>
      <c r="E26" s="64">
        <v>0.12226465200000008</v>
      </c>
      <c r="F26" s="64">
        <v>0.36893724299999991</v>
      </c>
      <c r="G26" s="64">
        <v>0.38208125099999951</v>
      </c>
      <c r="H26" s="64">
        <v>0.62367119400000059</v>
      </c>
      <c r="I26" s="64">
        <v>0.963934332</v>
      </c>
      <c r="J26" s="71"/>
    </row>
    <row r="27" spans="1:14" s="82" customFormat="1" x14ac:dyDescent="0.25">
      <c r="A27" s="71"/>
      <c r="B27" s="75"/>
      <c r="C27" s="83" t="s">
        <v>19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71"/>
    </row>
    <row r="28" spans="1:14" s="82" customFormat="1" x14ac:dyDescent="0.25">
      <c r="A28" s="71"/>
      <c r="B28" s="75"/>
      <c r="C28" s="83" t="s">
        <v>20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71"/>
      <c r="K28" s="10"/>
      <c r="L28" s="10"/>
      <c r="M28" s="10"/>
      <c r="N28" s="10"/>
    </row>
    <row r="29" spans="1:14" s="82" customFormat="1" x14ac:dyDescent="0.25">
      <c r="A29" s="71"/>
      <c r="B29" s="75"/>
      <c r="C29" s="83" t="s">
        <v>13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71"/>
    </row>
    <row r="30" spans="1:14" s="82" customFormat="1" ht="15.75" thickBot="1" x14ac:dyDescent="0.3">
      <c r="A30" s="71"/>
      <c r="B30" s="76"/>
      <c r="C30" s="76" t="s">
        <v>21</v>
      </c>
      <c r="D30" s="65">
        <v>0.36145942199999981</v>
      </c>
      <c r="E30" s="65">
        <v>0.89435775700000009</v>
      </c>
      <c r="F30" s="65">
        <v>0.76967049999999992</v>
      </c>
      <c r="G30" s="65">
        <v>0.62127925099999948</v>
      </c>
      <c r="H30" s="65">
        <v>1.0236711940000007</v>
      </c>
      <c r="I30" s="65">
        <v>1.1874521499999999</v>
      </c>
      <c r="J30" s="71"/>
    </row>
    <row r="31" spans="1:14" s="82" customFormat="1" x14ac:dyDescent="0.25">
      <c r="A31" s="71"/>
      <c r="B31" s="30" t="s">
        <v>34</v>
      </c>
      <c r="C31" s="82" t="s">
        <v>9</v>
      </c>
      <c r="D31" s="63">
        <v>0</v>
      </c>
      <c r="E31" s="63">
        <v>0</v>
      </c>
      <c r="F31" s="63">
        <v>10.108602214000001</v>
      </c>
      <c r="G31" s="63">
        <v>0.687582323</v>
      </c>
      <c r="H31" s="63">
        <v>0</v>
      </c>
      <c r="I31" s="63">
        <v>2.1629119770000003</v>
      </c>
      <c r="J31" s="71"/>
    </row>
    <row r="32" spans="1:14" s="82" customFormat="1" x14ac:dyDescent="0.25">
      <c r="A32" s="71"/>
      <c r="B32" s="30"/>
      <c r="C32" s="82" t="s">
        <v>85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71"/>
    </row>
    <row r="33" spans="1:14" s="82" customFormat="1" x14ac:dyDescent="0.25">
      <c r="A33" s="71"/>
      <c r="C33" s="82" t="s">
        <v>10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71"/>
    </row>
    <row r="34" spans="1:14" s="82" customFormat="1" x14ac:dyDescent="0.25">
      <c r="A34" s="71"/>
      <c r="C34" s="82" t="s">
        <v>15</v>
      </c>
      <c r="D34" s="64">
        <v>0</v>
      </c>
      <c r="E34" s="64">
        <v>0.4</v>
      </c>
      <c r="F34" s="64">
        <v>0.8</v>
      </c>
      <c r="G34" s="64">
        <v>0</v>
      </c>
      <c r="H34" s="64">
        <v>0.51561864999999996</v>
      </c>
      <c r="I34" s="64">
        <v>0</v>
      </c>
      <c r="J34" s="71"/>
    </row>
    <row r="35" spans="1:14" s="82" customFormat="1" x14ac:dyDescent="0.25">
      <c r="A35" s="71"/>
      <c r="C35" s="83" t="s">
        <v>79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71"/>
    </row>
    <row r="36" spans="1:14" s="82" customFormat="1" x14ac:dyDescent="0.25">
      <c r="A36" s="71"/>
      <c r="C36" s="83" t="s">
        <v>80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71"/>
    </row>
    <row r="37" spans="1:14" s="82" customFormat="1" x14ac:dyDescent="0.25">
      <c r="A37" s="71"/>
      <c r="C37" s="83" t="s">
        <v>30</v>
      </c>
      <c r="D37" s="64">
        <v>0</v>
      </c>
      <c r="E37" s="64">
        <v>3.5444499999999998E-3</v>
      </c>
      <c r="F37" s="64">
        <v>2.2184849999999996E-3</v>
      </c>
      <c r="G37" s="64">
        <v>0</v>
      </c>
      <c r="H37" s="64">
        <v>0</v>
      </c>
      <c r="I37" s="64">
        <v>0</v>
      </c>
      <c r="J37" s="71"/>
    </row>
    <row r="38" spans="1:14" s="82" customFormat="1" x14ac:dyDescent="0.25">
      <c r="A38" s="71"/>
      <c r="C38" s="83" t="s">
        <v>18</v>
      </c>
      <c r="D38" s="64">
        <v>0.44410427999999996</v>
      </c>
      <c r="E38" s="64">
        <v>0.15021951000000028</v>
      </c>
      <c r="F38" s="64">
        <v>0.56278947799999979</v>
      </c>
      <c r="G38" s="64">
        <v>0.4694411340000002</v>
      </c>
      <c r="H38" s="64">
        <v>0.87576634999999992</v>
      </c>
      <c r="I38" s="64">
        <v>1.1843303459999996</v>
      </c>
      <c r="J38" s="71"/>
    </row>
    <row r="39" spans="1:14" s="82" customFormat="1" x14ac:dyDescent="0.25">
      <c r="A39" s="71"/>
      <c r="C39" s="83" t="s">
        <v>19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71"/>
      <c r="K39" s="30"/>
      <c r="L39" s="30"/>
      <c r="M39" s="30"/>
      <c r="N39" s="30"/>
    </row>
    <row r="40" spans="1:14" s="82" customFormat="1" x14ac:dyDescent="0.25">
      <c r="A40" s="71"/>
      <c r="C40" s="83" t="s">
        <v>20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71"/>
    </row>
    <row r="41" spans="1:14" s="82" customFormat="1" x14ac:dyDescent="0.25">
      <c r="A41" s="71"/>
      <c r="C41" s="83" t="s">
        <v>13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71"/>
    </row>
    <row r="42" spans="1:14" s="82" customFormat="1" ht="15.75" thickBot="1" x14ac:dyDescent="0.3">
      <c r="A42" s="71"/>
      <c r="B42" s="76"/>
      <c r="C42" s="76" t="s">
        <v>21</v>
      </c>
      <c r="D42" s="65">
        <v>0.44410427999999996</v>
      </c>
      <c r="E42" s="65">
        <v>0.55376396000000028</v>
      </c>
      <c r="F42" s="65">
        <v>1.3650079629999998</v>
      </c>
      <c r="G42" s="65">
        <v>0.4694411340000002</v>
      </c>
      <c r="H42" s="65">
        <v>1.3913849999999999</v>
      </c>
      <c r="I42" s="65">
        <v>1.1843303459999996</v>
      </c>
      <c r="J42" s="71"/>
    </row>
    <row r="43" spans="1:14" s="82" customFormat="1" x14ac:dyDescent="0.25">
      <c r="A43" s="71"/>
      <c r="B43" s="30" t="s">
        <v>33</v>
      </c>
      <c r="C43" s="82" t="s">
        <v>9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0.62929860900000001</v>
      </c>
      <c r="J43" s="71"/>
    </row>
    <row r="44" spans="1:14" s="82" customFormat="1" x14ac:dyDescent="0.25">
      <c r="A44" s="71"/>
      <c r="B44" s="30"/>
      <c r="C44" s="82" t="s">
        <v>85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71"/>
    </row>
    <row r="45" spans="1:14" s="82" customFormat="1" x14ac:dyDescent="0.25">
      <c r="A45" s="71"/>
      <c r="C45" s="82" t="s">
        <v>10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71"/>
    </row>
    <row r="46" spans="1:14" s="82" customFormat="1" x14ac:dyDescent="0.25">
      <c r="A46" s="71"/>
      <c r="C46" s="82" t="s">
        <v>15</v>
      </c>
      <c r="D46" s="64">
        <v>0</v>
      </c>
      <c r="E46" s="64">
        <v>0.39610426999999998</v>
      </c>
      <c r="F46" s="64">
        <v>2.4695520759999998</v>
      </c>
      <c r="G46" s="64">
        <v>0</v>
      </c>
      <c r="H46" s="64">
        <v>10.136495025</v>
      </c>
      <c r="I46" s="64">
        <v>0</v>
      </c>
      <c r="J46" s="71"/>
    </row>
    <row r="47" spans="1:14" s="82" customFormat="1" x14ac:dyDescent="0.25">
      <c r="A47" s="71"/>
      <c r="C47" s="83" t="s">
        <v>79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  <c r="J47" s="71"/>
    </row>
    <row r="48" spans="1:14" s="82" customFormat="1" x14ac:dyDescent="0.25">
      <c r="A48" s="71"/>
      <c r="C48" s="83" t="s">
        <v>80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71"/>
    </row>
    <row r="49" spans="1:10" s="82" customFormat="1" x14ac:dyDescent="0.25">
      <c r="A49" s="71"/>
      <c r="C49" s="83" t="s">
        <v>30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71"/>
    </row>
    <row r="50" spans="1:10" s="82" customFormat="1" x14ac:dyDescent="0.25">
      <c r="A50" s="71"/>
      <c r="C50" s="83" t="s">
        <v>18</v>
      </c>
      <c r="D50" s="64">
        <v>0.700056279</v>
      </c>
      <c r="E50" s="64">
        <v>0.33626913299999961</v>
      </c>
      <c r="F50" s="64">
        <v>1.3837088990000006</v>
      </c>
      <c r="G50" s="64">
        <v>1.504194668999999</v>
      </c>
      <c r="H50" s="64">
        <v>2.8206320360000006</v>
      </c>
      <c r="I50" s="64">
        <v>5.1120532069999989</v>
      </c>
      <c r="J50" s="71"/>
    </row>
    <row r="51" spans="1:10" s="82" customFormat="1" x14ac:dyDescent="0.25">
      <c r="A51" s="71"/>
      <c r="C51" s="83" t="s">
        <v>19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  <c r="J51" s="71"/>
    </row>
    <row r="52" spans="1:10" s="82" customFormat="1" x14ac:dyDescent="0.25">
      <c r="A52" s="71"/>
      <c r="C52" s="83" t="s">
        <v>20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71"/>
    </row>
    <row r="53" spans="1:10" s="82" customFormat="1" x14ac:dyDescent="0.25">
      <c r="A53" s="71"/>
      <c r="C53" s="83" t="s">
        <v>13</v>
      </c>
      <c r="D53" s="64">
        <v>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  <c r="J53" s="71"/>
    </row>
    <row r="54" spans="1:10" s="82" customFormat="1" ht="15.75" thickBot="1" x14ac:dyDescent="0.3">
      <c r="A54" s="71"/>
      <c r="B54" s="76"/>
      <c r="C54" s="76" t="s">
        <v>21</v>
      </c>
      <c r="D54" s="65">
        <v>0.700056279</v>
      </c>
      <c r="E54" s="65">
        <v>0.73237340299999953</v>
      </c>
      <c r="F54" s="65">
        <v>3.8532609750000004</v>
      </c>
      <c r="G54" s="65">
        <v>1.504194668999999</v>
      </c>
      <c r="H54" s="65">
        <v>12.957127061000001</v>
      </c>
      <c r="I54" s="65">
        <v>5.1120532069999989</v>
      </c>
      <c r="J54" s="71"/>
    </row>
    <row r="55" spans="1:10" s="82" customFormat="1" x14ac:dyDescent="0.25">
      <c r="A55" s="71"/>
      <c r="B55" s="30" t="s">
        <v>104</v>
      </c>
      <c r="C55" s="82" t="s">
        <v>9</v>
      </c>
      <c r="D55" s="155">
        <v>0</v>
      </c>
      <c r="E55" s="155">
        <v>0</v>
      </c>
      <c r="F55" s="155">
        <v>0</v>
      </c>
      <c r="G55" s="155">
        <v>0</v>
      </c>
      <c r="H55" s="155">
        <v>0</v>
      </c>
      <c r="I55" s="155">
        <v>8.666949851</v>
      </c>
      <c r="J55" s="71"/>
    </row>
    <row r="56" spans="1:10" s="82" customFormat="1" x14ac:dyDescent="0.25">
      <c r="A56" s="71"/>
      <c r="B56" s="30"/>
      <c r="C56" s="82" t="s">
        <v>85</v>
      </c>
      <c r="D56" s="155">
        <v>0</v>
      </c>
      <c r="E56" s="155">
        <v>0</v>
      </c>
      <c r="F56" s="155">
        <v>0</v>
      </c>
      <c r="G56" s="155">
        <v>0</v>
      </c>
      <c r="H56" s="155">
        <v>0</v>
      </c>
      <c r="I56" s="155">
        <v>0</v>
      </c>
      <c r="J56" s="71"/>
    </row>
    <row r="57" spans="1:10" s="82" customFormat="1" x14ac:dyDescent="0.25">
      <c r="A57" s="71"/>
      <c r="C57" s="82" t="s">
        <v>10</v>
      </c>
      <c r="D57" s="155">
        <v>0</v>
      </c>
      <c r="E57" s="155">
        <v>0</v>
      </c>
      <c r="F57" s="155">
        <v>0</v>
      </c>
      <c r="G57" s="155">
        <v>0</v>
      </c>
      <c r="H57" s="155">
        <v>0</v>
      </c>
      <c r="I57" s="155">
        <v>0</v>
      </c>
      <c r="J57" s="71"/>
    </row>
    <row r="58" spans="1:10" s="82" customFormat="1" x14ac:dyDescent="0.25">
      <c r="A58" s="71"/>
      <c r="C58" s="82" t="s">
        <v>15</v>
      </c>
      <c r="D58" s="155">
        <v>0</v>
      </c>
      <c r="E58" s="155">
        <v>0.38681659899999998</v>
      </c>
      <c r="F58" s="155">
        <v>0.568163839</v>
      </c>
      <c r="G58" s="155">
        <v>0</v>
      </c>
      <c r="H58" s="155">
        <v>0.17</v>
      </c>
      <c r="I58" s="155">
        <v>1.1000000000000001</v>
      </c>
      <c r="J58" s="71"/>
    </row>
    <row r="59" spans="1:10" s="82" customFormat="1" x14ac:dyDescent="0.25">
      <c r="A59" s="71"/>
      <c r="C59" s="83" t="s">
        <v>79</v>
      </c>
      <c r="D59" s="155">
        <v>0</v>
      </c>
      <c r="E59" s="155">
        <v>0</v>
      </c>
      <c r="F59" s="155">
        <v>0</v>
      </c>
      <c r="G59" s="155">
        <v>0</v>
      </c>
      <c r="H59" s="155">
        <v>0</v>
      </c>
      <c r="I59" s="155">
        <v>0</v>
      </c>
      <c r="J59" s="71"/>
    </row>
    <row r="60" spans="1:10" s="82" customFormat="1" x14ac:dyDescent="0.25">
      <c r="A60" s="71"/>
      <c r="C60" s="83" t="s">
        <v>80</v>
      </c>
      <c r="D60" s="155">
        <v>0</v>
      </c>
      <c r="E60" s="155">
        <v>0</v>
      </c>
      <c r="F60" s="155">
        <v>0</v>
      </c>
      <c r="G60" s="155">
        <v>0</v>
      </c>
      <c r="H60" s="155">
        <v>0</v>
      </c>
      <c r="I60" s="155">
        <v>0</v>
      </c>
      <c r="J60" s="71"/>
    </row>
    <row r="61" spans="1:10" s="82" customFormat="1" x14ac:dyDescent="0.25">
      <c r="A61" s="71"/>
      <c r="C61" s="83" t="s">
        <v>30</v>
      </c>
      <c r="D61" s="155">
        <v>0</v>
      </c>
      <c r="E61" s="155">
        <v>0.56715964600000002</v>
      </c>
      <c r="F61" s="155">
        <v>1.131319228</v>
      </c>
      <c r="G61" s="155">
        <v>0.73437422499999994</v>
      </c>
      <c r="H61" s="155">
        <v>0.33564507700000001</v>
      </c>
      <c r="I61" s="155">
        <v>0.61984865499999997</v>
      </c>
      <c r="J61" s="71"/>
    </row>
    <row r="62" spans="1:10" s="82" customFormat="1" x14ac:dyDescent="0.25">
      <c r="A62" s="71"/>
      <c r="C62" s="83" t="s">
        <v>18</v>
      </c>
      <c r="D62" s="155">
        <v>0.64120959600000016</v>
      </c>
      <c r="E62" s="155">
        <v>0.31656067499999985</v>
      </c>
      <c r="F62" s="155">
        <v>1.2576927020000004</v>
      </c>
      <c r="G62" s="155">
        <v>1.539632570999999</v>
      </c>
      <c r="H62" s="155">
        <v>2.8052787200000013</v>
      </c>
      <c r="I62" s="155">
        <v>5.5691260859999998</v>
      </c>
      <c r="J62" s="71"/>
    </row>
    <row r="63" spans="1:10" s="82" customFormat="1" x14ac:dyDescent="0.25">
      <c r="A63" s="71"/>
      <c r="C63" s="83" t="s">
        <v>19</v>
      </c>
      <c r="D63" s="155">
        <v>0</v>
      </c>
      <c r="E63" s="155">
        <v>0</v>
      </c>
      <c r="F63" s="155">
        <v>0</v>
      </c>
      <c r="G63" s="155">
        <v>0</v>
      </c>
      <c r="H63" s="155">
        <v>0</v>
      </c>
      <c r="I63" s="155">
        <v>0</v>
      </c>
      <c r="J63" s="71"/>
    </row>
    <row r="64" spans="1:10" s="82" customFormat="1" x14ac:dyDescent="0.25">
      <c r="A64" s="71"/>
      <c r="C64" s="83" t="s">
        <v>20</v>
      </c>
      <c r="D64" s="155">
        <v>0</v>
      </c>
      <c r="E64" s="155">
        <v>0</v>
      </c>
      <c r="F64" s="155">
        <v>0</v>
      </c>
      <c r="G64" s="155">
        <v>0</v>
      </c>
      <c r="H64" s="155">
        <v>0</v>
      </c>
      <c r="I64" s="155">
        <v>0</v>
      </c>
      <c r="J64" s="71"/>
    </row>
    <row r="65" spans="1:10" s="82" customFormat="1" x14ac:dyDescent="0.25">
      <c r="A65" s="71"/>
      <c r="C65" s="83" t="s">
        <v>13</v>
      </c>
      <c r="D65" s="155">
        <v>0</v>
      </c>
      <c r="E65" s="155">
        <v>0</v>
      </c>
      <c r="F65" s="155">
        <v>0</v>
      </c>
      <c r="G65" s="155">
        <v>0</v>
      </c>
      <c r="H65" s="155">
        <v>0</v>
      </c>
      <c r="I65" s="155">
        <v>0</v>
      </c>
      <c r="J65" s="71"/>
    </row>
    <row r="66" spans="1:10" s="82" customFormat="1" ht="15.75" thickBot="1" x14ac:dyDescent="0.3">
      <c r="A66" s="71"/>
      <c r="B66" s="76"/>
      <c r="C66" s="76" t="s">
        <v>21</v>
      </c>
      <c r="D66" s="156">
        <v>0.64120959600000016</v>
      </c>
      <c r="E66" s="156">
        <v>1.2705369199999998</v>
      </c>
      <c r="F66" s="156">
        <v>2.9571757690000005</v>
      </c>
      <c r="G66" s="156">
        <v>2.2740067959999992</v>
      </c>
      <c r="H66" s="156">
        <v>3.3109237970000009</v>
      </c>
      <c r="I66" s="156">
        <v>7.2889747410000005</v>
      </c>
      <c r="J66" s="71"/>
    </row>
    <row r="67" spans="1:10" s="82" customFormat="1" x14ac:dyDescent="0.25">
      <c r="A67" s="71"/>
      <c r="B67" s="30" t="s">
        <v>36</v>
      </c>
      <c r="C67" s="82" t="s">
        <v>9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7.6351320779999998</v>
      </c>
      <c r="J67" s="71"/>
    </row>
    <row r="68" spans="1:10" s="82" customFormat="1" x14ac:dyDescent="0.25">
      <c r="A68" s="71"/>
      <c r="B68" s="30"/>
      <c r="C68" s="82" t="s">
        <v>85</v>
      </c>
      <c r="D68" s="64">
        <v>0</v>
      </c>
      <c r="E68" s="64">
        <v>0</v>
      </c>
      <c r="F68" s="64">
        <v>0</v>
      </c>
      <c r="G68" s="64">
        <v>0</v>
      </c>
      <c r="H68" s="64">
        <v>0</v>
      </c>
      <c r="I68" s="64">
        <v>0</v>
      </c>
      <c r="J68" s="71"/>
    </row>
    <row r="69" spans="1:10" s="82" customFormat="1" x14ac:dyDescent="0.25">
      <c r="A69" s="71"/>
      <c r="C69" s="82" t="s">
        <v>10</v>
      </c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64">
        <v>0</v>
      </c>
      <c r="J69" s="71"/>
    </row>
    <row r="70" spans="1:10" s="82" customFormat="1" x14ac:dyDescent="0.25">
      <c r="A70" s="71"/>
      <c r="C70" s="82" t="s">
        <v>15</v>
      </c>
      <c r="D70" s="64">
        <v>0</v>
      </c>
      <c r="E70" s="64">
        <v>1.4E-2</v>
      </c>
      <c r="F70" s="64">
        <v>0</v>
      </c>
      <c r="G70" s="64">
        <v>0</v>
      </c>
      <c r="H70" s="64">
        <v>7.2999999999999995E-2</v>
      </c>
      <c r="I70" s="64">
        <v>0</v>
      </c>
      <c r="J70" s="71"/>
    </row>
    <row r="71" spans="1:10" s="82" customFormat="1" x14ac:dyDescent="0.25">
      <c r="A71" s="71"/>
      <c r="C71" s="83" t="s">
        <v>79</v>
      </c>
      <c r="D71" s="64">
        <v>0</v>
      </c>
      <c r="E71" s="64">
        <v>0</v>
      </c>
      <c r="F71" s="64">
        <v>0</v>
      </c>
      <c r="G71" s="64">
        <v>0</v>
      </c>
      <c r="H71" s="64">
        <v>0</v>
      </c>
      <c r="I71" s="64">
        <v>0</v>
      </c>
      <c r="J71" s="71"/>
    </row>
    <row r="72" spans="1:10" s="82" customFormat="1" x14ac:dyDescent="0.25">
      <c r="A72" s="71"/>
      <c r="C72" s="83" t="s">
        <v>80</v>
      </c>
      <c r="D72" s="64">
        <v>0</v>
      </c>
      <c r="E72" s="64">
        <v>0</v>
      </c>
      <c r="F72" s="64">
        <v>0</v>
      </c>
      <c r="G72" s="64">
        <v>0</v>
      </c>
      <c r="H72" s="64">
        <v>0</v>
      </c>
      <c r="I72" s="64">
        <v>0</v>
      </c>
      <c r="J72" s="71"/>
    </row>
    <row r="73" spans="1:10" s="82" customFormat="1" x14ac:dyDescent="0.25">
      <c r="A73" s="71"/>
      <c r="C73" s="83" t="s">
        <v>30</v>
      </c>
      <c r="D73" s="64">
        <v>0</v>
      </c>
      <c r="E73" s="64">
        <v>0</v>
      </c>
      <c r="F73" s="64">
        <v>0</v>
      </c>
      <c r="G73" s="64">
        <v>0</v>
      </c>
      <c r="H73" s="64">
        <v>0</v>
      </c>
      <c r="I73" s="64">
        <v>0</v>
      </c>
      <c r="J73" s="71"/>
    </row>
    <row r="74" spans="1:10" s="82" customFormat="1" x14ac:dyDescent="0.25">
      <c r="A74" s="71"/>
      <c r="C74" s="83" t="s">
        <v>18</v>
      </c>
      <c r="D74" s="64">
        <v>0.12352514099999999</v>
      </c>
      <c r="E74" s="64">
        <v>7.8533756999999996E-2</v>
      </c>
      <c r="F74" s="64">
        <v>0.33889797000000005</v>
      </c>
      <c r="G74" s="64">
        <v>0.38068898699999992</v>
      </c>
      <c r="H74" s="64">
        <v>0.72840690600000002</v>
      </c>
      <c r="I74" s="64">
        <v>1.4786026379999999</v>
      </c>
      <c r="J74" s="71"/>
    </row>
    <row r="75" spans="1:10" s="82" customFormat="1" x14ac:dyDescent="0.25">
      <c r="A75" s="71"/>
      <c r="C75" s="83" t="s">
        <v>19</v>
      </c>
      <c r="D75" s="64">
        <v>0</v>
      </c>
      <c r="E75" s="64">
        <v>0</v>
      </c>
      <c r="F75" s="64">
        <v>0</v>
      </c>
      <c r="G75" s="64">
        <v>0</v>
      </c>
      <c r="H75" s="64">
        <v>0</v>
      </c>
      <c r="I75" s="64">
        <v>0</v>
      </c>
      <c r="J75" s="71"/>
    </row>
    <row r="76" spans="1:10" s="82" customFormat="1" x14ac:dyDescent="0.25">
      <c r="A76" s="71"/>
      <c r="C76" s="83" t="s">
        <v>20</v>
      </c>
      <c r="D76" s="64">
        <v>0</v>
      </c>
      <c r="E76" s="64">
        <v>0</v>
      </c>
      <c r="F76" s="64">
        <v>0</v>
      </c>
      <c r="G76" s="64">
        <v>0</v>
      </c>
      <c r="H76" s="64">
        <v>0</v>
      </c>
      <c r="I76" s="64">
        <v>0</v>
      </c>
      <c r="J76" s="71"/>
    </row>
    <row r="77" spans="1:10" s="82" customFormat="1" x14ac:dyDescent="0.25">
      <c r="A77" s="71"/>
      <c r="C77" s="83" t="s">
        <v>13</v>
      </c>
      <c r="D77" s="64">
        <v>0</v>
      </c>
      <c r="E77" s="64">
        <v>0</v>
      </c>
      <c r="F77" s="64">
        <v>0</v>
      </c>
      <c r="G77" s="64">
        <v>0</v>
      </c>
      <c r="H77" s="64">
        <v>0</v>
      </c>
      <c r="I77" s="64">
        <v>0</v>
      </c>
      <c r="J77" s="71"/>
    </row>
    <row r="78" spans="1:10" s="82" customFormat="1" ht="15.75" thickBot="1" x14ac:dyDescent="0.3">
      <c r="A78" s="71"/>
      <c r="B78" s="76"/>
      <c r="C78" s="76" t="s">
        <v>21</v>
      </c>
      <c r="D78" s="65">
        <v>0.12352514099999999</v>
      </c>
      <c r="E78" s="65">
        <v>9.2533756999999994E-2</v>
      </c>
      <c r="F78" s="65">
        <v>0.33889797000000005</v>
      </c>
      <c r="G78" s="65">
        <v>0.38068898699999992</v>
      </c>
      <c r="H78" s="65">
        <v>0.80140690599999997</v>
      </c>
      <c r="I78" s="65">
        <v>1.4786026379999999</v>
      </c>
      <c r="J78" s="71"/>
    </row>
    <row r="79" spans="1:10" s="82" customFormat="1" x14ac:dyDescent="0.25">
      <c r="A79" s="71"/>
      <c r="B79" s="30" t="s">
        <v>37</v>
      </c>
      <c r="C79" s="82" t="s">
        <v>9</v>
      </c>
      <c r="D79" s="63">
        <v>0</v>
      </c>
      <c r="E79" s="63">
        <v>0</v>
      </c>
      <c r="F79" s="63">
        <v>0</v>
      </c>
      <c r="G79" s="63">
        <v>0</v>
      </c>
      <c r="H79" s="63">
        <v>0</v>
      </c>
      <c r="I79" s="63">
        <v>0</v>
      </c>
      <c r="J79" s="71"/>
    </row>
    <row r="80" spans="1:10" s="82" customFormat="1" x14ac:dyDescent="0.25">
      <c r="A80" s="71"/>
      <c r="B80" s="30"/>
      <c r="C80" s="82" t="s">
        <v>85</v>
      </c>
      <c r="D80" s="64">
        <v>0</v>
      </c>
      <c r="E80" s="64">
        <v>0</v>
      </c>
      <c r="F80" s="64">
        <v>0</v>
      </c>
      <c r="G80" s="64">
        <v>0</v>
      </c>
      <c r="H80" s="64">
        <v>0</v>
      </c>
      <c r="I80" s="64">
        <v>0</v>
      </c>
      <c r="J80" s="71"/>
    </row>
    <row r="81" spans="1:10" s="82" customFormat="1" x14ac:dyDescent="0.25">
      <c r="A81" s="71"/>
      <c r="C81" s="82" t="s">
        <v>10</v>
      </c>
      <c r="D81" s="64">
        <v>0</v>
      </c>
      <c r="E81" s="64">
        <v>0</v>
      </c>
      <c r="F81" s="64">
        <v>0</v>
      </c>
      <c r="G81" s="64">
        <v>0</v>
      </c>
      <c r="H81" s="64">
        <v>0</v>
      </c>
      <c r="I81" s="64">
        <v>0</v>
      </c>
      <c r="J81" s="71"/>
    </row>
    <row r="82" spans="1:10" s="82" customFormat="1" x14ac:dyDescent="0.25">
      <c r="A82" s="71"/>
      <c r="C82" s="82" t="s">
        <v>15</v>
      </c>
      <c r="D82" s="64">
        <v>0</v>
      </c>
      <c r="E82" s="64">
        <v>0</v>
      </c>
      <c r="F82" s="64">
        <v>0</v>
      </c>
      <c r="G82" s="64">
        <v>0</v>
      </c>
      <c r="H82" s="64">
        <v>0.01</v>
      </c>
      <c r="I82" s="64">
        <v>0</v>
      </c>
      <c r="J82" s="71"/>
    </row>
    <row r="83" spans="1:10" s="82" customFormat="1" ht="15" customHeight="1" x14ac:dyDescent="0.25">
      <c r="A83" s="71"/>
      <c r="C83" s="83" t="s">
        <v>79</v>
      </c>
      <c r="D83" s="64">
        <v>0</v>
      </c>
      <c r="E83" s="64">
        <v>0</v>
      </c>
      <c r="F83" s="64">
        <v>0</v>
      </c>
      <c r="G83" s="64">
        <v>0</v>
      </c>
      <c r="H83" s="64">
        <v>0</v>
      </c>
      <c r="I83" s="64">
        <v>0</v>
      </c>
      <c r="J83" s="71"/>
    </row>
    <row r="84" spans="1:10" s="82" customFormat="1" ht="15" customHeight="1" x14ac:dyDescent="0.25">
      <c r="A84" s="71"/>
      <c r="C84" s="83" t="s">
        <v>80</v>
      </c>
      <c r="D84" s="64">
        <v>0</v>
      </c>
      <c r="E84" s="64">
        <v>0</v>
      </c>
      <c r="F84" s="64">
        <v>0</v>
      </c>
      <c r="G84" s="64">
        <v>0</v>
      </c>
      <c r="H84" s="64">
        <v>0</v>
      </c>
      <c r="I84" s="64">
        <v>0</v>
      </c>
      <c r="J84" s="71"/>
    </row>
    <row r="85" spans="1:10" s="82" customFormat="1" x14ac:dyDescent="0.25">
      <c r="A85" s="71"/>
      <c r="C85" s="83" t="s">
        <v>30</v>
      </c>
      <c r="D85" s="64">
        <v>0</v>
      </c>
      <c r="E85" s="64">
        <v>0</v>
      </c>
      <c r="F85" s="64">
        <v>0</v>
      </c>
      <c r="G85" s="64">
        <v>0</v>
      </c>
      <c r="H85" s="64">
        <v>0</v>
      </c>
      <c r="I85" s="64">
        <v>0</v>
      </c>
      <c r="J85" s="71"/>
    </row>
    <row r="86" spans="1:10" s="82" customFormat="1" x14ac:dyDescent="0.25">
      <c r="A86" s="71"/>
      <c r="C86" s="83" t="s">
        <v>18</v>
      </c>
      <c r="D86" s="64">
        <v>0.13464603699999997</v>
      </c>
      <c r="E86" s="64">
        <v>5.9232479000000005E-2</v>
      </c>
      <c r="F86" s="64">
        <v>0.18349472499999994</v>
      </c>
      <c r="G86" s="64">
        <v>0.39921162499999996</v>
      </c>
      <c r="H86" s="64">
        <v>0.62258105800000019</v>
      </c>
      <c r="I86" s="64">
        <v>1.640331851</v>
      </c>
      <c r="J86" s="71"/>
    </row>
    <row r="87" spans="1:10" s="82" customFormat="1" x14ac:dyDescent="0.25">
      <c r="A87" s="71"/>
      <c r="C87" s="83" t="s">
        <v>19</v>
      </c>
      <c r="D87" s="64">
        <v>0</v>
      </c>
      <c r="E87" s="64">
        <v>0</v>
      </c>
      <c r="F87" s="64">
        <v>0</v>
      </c>
      <c r="G87" s="64">
        <v>0</v>
      </c>
      <c r="H87" s="64">
        <v>0</v>
      </c>
      <c r="I87" s="64">
        <v>0</v>
      </c>
      <c r="J87" s="71"/>
    </row>
    <row r="88" spans="1:10" s="82" customFormat="1" x14ac:dyDescent="0.25">
      <c r="A88" s="71"/>
      <c r="C88" s="83" t="s">
        <v>20</v>
      </c>
      <c r="D88" s="64">
        <v>0</v>
      </c>
      <c r="E88" s="64">
        <v>0</v>
      </c>
      <c r="F88" s="64">
        <v>0</v>
      </c>
      <c r="G88" s="64">
        <v>0</v>
      </c>
      <c r="H88" s="64">
        <v>0</v>
      </c>
      <c r="I88" s="64">
        <v>0</v>
      </c>
      <c r="J88" s="71"/>
    </row>
    <row r="89" spans="1:10" s="82" customFormat="1" x14ac:dyDescent="0.25">
      <c r="A89" s="71"/>
      <c r="C89" s="83" t="s">
        <v>13</v>
      </c>
      <c r="D89" s="64">
        <v>0</v>
      </c>
      <c r="E89" s="64">
        <v>0</v>
      </c>
      <c r="F89" s="64">
        <v>0</v>
      </c>
      <c r="G89" s="64">
        <v>0</v>
      </c>
      <c r="H89" s="64">
        <v>0</v>
      </c>
      <c r="I89" s="64">
        <v>0</v>
      </c>
      <c r="J89" s="71"/>
    </row>
    <row r="90" spans="1:10" s="82" customFormat="1" ht="15.75" thickBot="1" x14ac:dyDescent="0.3">
      <c r="A90" s="71"/>
      <c r="B90" s="76"/>
      <c r="C90" s="76" t="s">
        <v>21</v>
      </c>
      <c r="D90" s="65">
        <v>0.13464603699999997</v>
      </c>
      <c r="E90" s="65">
        <v>5.9232479000000005E-2</v>
      </c>
      <c r="F90" s="65">
        <v>0.18349472499999994</v>
      </c>
      <c r="G90" s="65">
        <v>0.39921162499999996</v>
      </c>
      <c r="H90" s="65">
        <v>0.6325810580000002</v>
      </c>
      <c r="I90" s="65">
        <v>1.640331851</v>
      </c>
      <c r="J90" s="71"/>
    </row>
    <row r="91" spans="1:10" s="82" customFormat="1" x14ac:dyDescent="0.25">
      <c r="A91" s="71"/>
      <c r="B91" s="30" t="s">
        <v>38</v>
      </c>
      <c r="C91" s="82" t="s">
        <v>9</v>
      </c>
      <c r="D91" s="63">
        <v>0</v>
      </c>
      <c r="E91" s="63">
        <v>0</v>
      </c>
      <c r="F91" s="63">
        <v>0</v>
      </c>
      <c r="G91" s="63">
        <v>0</v>
      </c>
      <c r="H91" s="63">
        <v>0</v>
      </c>
      <c r="I91" s="63">
        <v>3.2908920000000001E-2</v>
      </c>
      <c r="J91" s="71"/>
    </row>
    <row r="92" spans="1:10" s="82" customFormat="1" x14ac:dyDescent="0.25">
      <c r="A92" s="71"/>
      <c r="B92" s="30"/>
      <c r="C92" s="82" t="s">
        <v>85</v>
      </c>
      <c r="D92" s="64">
        <v>0</v>
      </c>
      <c r="E92" s="64">
        <v>0</v>
      </c>
      <c r="F92" s="64">
        <v>0</v>
      </c>
      <c r="G92" s="64">
        <v>0</v>
      </c>
      <c r="H92" s="64">
        <v>0</v>
      </c>
      <c r="I92" s="64">
        <v>0</v>
      </c>
      <c r="J92" s="71"/>
    </row>
    <row r="93" spans="1:10" s="82" customFormat="1" x14ac:dyDescent="0.25">
      <c r="A93" s="71"/>
      <c r="C93" s="82" t="s">
        <v>10</v>
      </c>
      <c r="D93" s="64">
        <v>0</v>
      </c>
      <c r="E93" s="64">
        <v>0</v>
      </c>
      <c r="F93" s="64">
        <v>0</v>
      </c>
      <c r="G93" s="64">
        <v>0</v>
      </c>
      <c r="H93" s="64">
        <v>0</v>
      </c>
      <c r="I93" s="64">
        <v>0</v>
      </c>
      <c r="J93" s="71"/>
    </row>
    <row r="94" spans="1:10" s="82" customFormat="1" x14ac:dyDescent="0.25">
      <c r="A94" s="71"/>
      <c r="C94" s="82" t="s">
        <v>15</v>
      </c>
      <c r="D94" s="64">
        <v>0</v>
      </c>
      <c r="E94" s="64">
        <v>0</v>
      </c>
      <c r="F94" s="64">
        <v>0</v>
      </c>
      <c r="G94" s="64">
        <v>0</v>
      </c>
      <c r="H94" s="64">
        <v>0</v>
      </c>
      <c r="I94" s="64">
        <v>0</v>
      </c>
      <c r="J94" s="71"/>
    </row>
    <row r="95" spans="1:10" s="82" customFormat="1" x14ac:dyDescent="0.25">
      <c r="A95" s="71"/>
      <c r="C95" s="83" t="s">
        <v>79</v>
      </c>
      <c r="D95" s="64">
        <v>0</v>
      </c>
      <c r="E95" s="64">
        <v>0</v>
      </c>
      <c r="F95" s="64">
        <v>0</v>
      </c>
      <c r="G95" s="64">
        <v>0</v>
      </c>
      <c r="H95" s="64">
        <v>0</v>
      </c>
      <c r="I95" s="64">
        <v>0</v>
      </c>
      <c r="J95" s="71"/>
    </row>
    <row r="96" spans="1:10" s="82" customFormat="1" x14ac:dyDescent="0.25">
      <c r="A96" s="71"/>
      <c r="C96" s="83" t="s">
        <v>80</v>
      </c>
      <c r="D96" s="64">
        <v>0</v>
      </c>
      <c r="E96" s="64">
        <v>0</v>
      </c>
      <c r="F96" s="64">
        <v>0</v>
      </c>
      <c r="G96" s="64">
        <v>0</v>
      </c>
      <c r="H96" s="64">
        <v>0</v>
      </c>
      <c r="I96" s="64">
        <v>0</v>
      </c>
      <c r="J96" s="71"/>
    </row>
    <row r="97" spans="1:10" s="82" customFormat="1" x14ac:dyDescent="0.25">
      <c r="A97" s="71"/>
      <c r="C97" s="83" t="s">
        <v>30</v>
      </c>
      <c r="D97" s="64">
        <v>0</v>
      </c>
      <c r="E97" s="64">
        <v>5.1642896000000001E-2</v>
      </c>
      <c r="F97" s="64">
        <v>1.8680772000000002E-2</v>
      </c>
      <c r="G97" s="64">
        <v>0</v>
      </c>
      <c r="H97" s="64">
        <v>3.5006970000000001E-3</v>
      </c>
      <c r="I97" s="64">
        <v>6.6334686000000004E-2</v>
      </c>
      <c r="J97" s="71"/>
    </row>
    <row r="98" spans="1:10" s="82" customFormat="1" x14ac:dyDescent="0.25">
      <c r="A98" s="71"/>
      <c r="C98" s="83" t="s">
        <v>18</v>
      </c>
      <c r="D98" s="64">
        <v>5.8973726999999997E-2</v>
      </c>
      <c r="E98" s="64">
        <v>2.6589636000000007E-2</v>
      </c>
      <c r="F98" s="64">
        <v>0.12739223399999999</v>
      </c>
      <c r="G98" s="64">
        <v>0.11700295500000002</v>
      </c>
      <c r="H98" s="64">
        <v>0.23605424999999991</v>
      </c>
      <c r="I98" s="64">
        <v>0.38355592500000013</v>
      </c>
      <c r="J98" s="71"/>
    </row>
    <row r="99" spans="1:10" s="82" customFormat="1" x14ac:dyDescent="0.25">
      <c r="A99" s="71"/>
      <c r="C99" s="83" t="s">
        <v>19</v>
      </c>
      <c r="D99" s="64">
        <v>0</v>
      </c>
      <c r="E99" s="64">
        <v>0</v>
      </c>
      <c r="F99" s="64">
        <v>0</v>
      </c>
      <c r="G99" s="64">
        <v>0</v>
      </c>
      <c r="H99" s="64">
        <v>0</v>
      </c>
      <c r="I99" s="64">
        <v>0</v>
      </c>
      <c r="J99" s="71"/>
    </row>
    <row r="100" spans="1:10" s="82" customFormat="1" x14ac:dyDescent="0.25">
      <c r="A100" s="71"/>
      <c r="C100" s="83" t="s">
        <v>20</v>
      </c>
      <c r="D100" s="64">
        <v>0</v>
      </c>
      <c r="E100" s="64">
        <v>0</v>
      </c>
      <c r="F100" s="64">
        <v>0</v>
      </c>
      <c r="G100" s="64">
        <v>0</v>
      </c>
      <c r="H100" s="64">
        <v>0</v>
      </c>
      <c r="I100" s="64">
        <v>0</v>
      </c>
      <c r="J100" s="71"/>
    </row>
    <row r="101" spans="1:10" s="82" customFormat="1" x14ac:dyDescent="0.25">
      <c r="A101" s="71"/>
      <c r="C101" s="83" t="s">
        <v>13</v>
      </c>
      <c r="D101" s="64">
        <v>0</v>
      </c>
      <c r="E101" s="64">
        <v>0</v>
      </c>
      <c r="F101" s="64">
        <v>0</v>
      </c>
      <c r="G101" s="64">
        <v>0</v>
      </c>
      <c r="H101" s="64">
        <v>0</v>
      </c>
      <c r="I101" s="64">
        <v>0</v>
      </c>
      <c r="J101" s="71"/>
    </row>
    <row r="102" spans="1:10" s="82" customFormat="1" ht="15.75" thickBot="1" x14ac:dyDescent="0.3">
      <c r="A102" s="71"/>
      <c r="B102" s="76"/>
      <c r="C102" s="76" t="s">
        <v>21</v>
      </c>
      <c r="D102" s="65">
        <v>5.8973726999999997E-2</v>
      </c>
      <c r="E102" s="65">
        <v>7.8232532000000007E-2</v>
      </c>
      <c r="F102" s="65">
        <v>0.14607300600000001</v>
      </c>
      <c r="G102" s="65">
        <v>0.11700295500000002</v>
      </c>
      <c r="H102" s="65">
        <v>0.23955494699999991</v>
      </c>
      <c r="I102" s="65">
        <v>0.44989061100000016</v>
      </c>
      <c r="J102" s="71"/>
    </row>
    <row r="103" spans="1:10" s="82" customFormat="1" x14ac:dyDescent="0.25">
      <c r="A103" s="71"/>
      <c r="B103" s="30" t="s">
        <v>39</v>
      </c>
      <c r="C103" s="82" t="s">
        <v>9</v>
      </c>
      <c r="D103" s="63">
        <v>0</v>
      </c>
      <c r="E103" s="63">
        <v>0</v>
      </c>
      <c r="F103" s="63">
        <v>0</v>
      </c>
      <c r="G103" s="63">
        <v>0</v>
      </c>
      <c r="H103" s="63">
        <v>0</v>
      </c>
      <c r="I103" s="63">
        <v>0</v>
      </c>
      <c r="J103" s="71"/>
    </row>
    <row r="104" spans="1:10" s="82" customFormat="1" x14ac:dyDescent="0.25">
      <c r="A104" s="71"/>
      <c r="B104" s="30"/>
      <c r="C104" s="82" t="s">
        <v>85</v>
      </c>
      <c r="D104" s="64">
        <v>0</v>
      </c>
      <c r="E104" s="64">
        <v>0</v>
      </c>
      <c r="F104" s="64">
        <v>0</v>
      </c>
      <c r="G104" s="64">
        <v>0</v>
      </c>
      <c r="H104" s="64">
        <v>0</v>
      </c>
      <c r="I104" s="64">
        <v>0</v>
      </c>
      <c r="J104" s="71"/>
    </row>
    <row r="105" spans="1:10" s="82" customFormat="1" x14ac:dyDescent="0.25">
      <c r="A105" s="71"/>
      <c r="C105" s="82" t="s">
        <v>10</v>
      </c>
      <c r="D105" s="64">
        <v>0</v>
      </c>
      <c r="E105" s="64">
        <v>0</v>
      </c>
      <c r="F105" s="64">
        <v>0</v>
      </c>
      <c r="G105" s="64">
        <v>0</v>
      </c>
      <c r="H105" s="64">
        <v>0</v>
      </c>
      <c r="I105" s="64">
        <v>0</v>
      </c>
      <c r="J105" s="71"/>
    </row>
    <row r="106" spans="1:10" s="82" customFormat="1" x14ac:dyDescent="0.25">
      <c r="A106" s="71"/>
      <c r="C106" s="82" t="s">
        <v>15</v>
      </c>
      <c r="D106" s="64">
        <v>0</v>
      </c>
      <c r="E106" s="64">
        <v>0.1</v>
      </c>
      <c r="F106" s="64">
        <v>0.2</v>
      </c>
      <c r="G106" s="64">
        <v>5.6000000000000001E-2</v>
      </c>
      <c r="H106" s="64">
        <v>0.20300000000000001</v>
      </c>
      <c r="I106" s="64">
        <v>0</v>
      </c>
      <c r="J106" s="71"/>
    </row>
    <row r="107" spans="1:10" s="82" customFormat="1" x14ac:dyDescent="0.25">
      <c r="A107" s="71"/>
      <c r="C107" s="83" t="s">
        <v>79</v>
      </c>
      <c r="D107" s="64">
        <v>0</v>
      </c>
      <c r="E107" s="64">
        <v>0</v>
      </c>
      <c r="F107" s="64">
        <v>0</v>
      </c>
      <c r="G107" s="64">
        <v>0</v>
      </c>
      <c r="H107" s="64">
        <v>0</v>
      </c>
      <c r="I107" s="64">
        <v>0</v>
      </c>
      <c r="J107" s="71"/>
    </row>
    <row r="108" spans="1:10" s="82" customFormat="1" x14ac:dyDescent="0.25">
      <c r="A108" s="71"/>
      <c r="C108" s="83" t="s">
        <v>80</v>
      </c>
      <c r="D108" s="64">
        <v>0</v>
      </c>
      <c r="E108" s="64">
        <v>0</v>
      </c>
      <c r="F108" s="64">
        <v>0</v>
      </c>
      <c r="G108" s="64">
        <v>0</v>
      </c>
      <c r="H108" s="64">
        <v>0</v>
      </c>
      <c r="I108" s="64">
        <v>0</v>
      </c>
      <c r="J108" s="71"/>
    </row>
    <row r="109" spans="1:10" s="82" customFormat="1" x14ac:dyDescent="0.25">
      <c r="A109" s="71"/>
      <c r="C109" s="83" t="s">
        <v>30</v>
      </c>
      <c r="D109" s="64">
        <v>0</v>
      </c>
      <c r="E109" s="64">
        <v>9.6170173000000012E-2</v>
      </c>
      <c r="F109" s="64">
        <v>0.50750578599999996</v>
      </c>
      <c r="G109" s="64">
        <v>0</v>
      </c>
      <c r="H109" s="64">
        <v>0</v>
      </c>
      <c r="I109" s="64">
        <v>0</v>
      </c>
      <c r="J109" s="71"/>
    </row>
    <row r="110" spans="1:10" s="82" customFormat="1" x14ac:dyDescent="0.25">
      <c r="A110" s="71"/>
      <c r="C110" s="83" t="s">
        <v>18</v>
      </c>
      <c r="D110" s="64">
        <v>0.29511801599999993</v>
      </c>
      <c r="E110" s="64">
        <v>0.187627602</v>
      </c>
      <c r="F110" s="64">
        <v>0.48467316299999991</v>
      </c>
      <c r="G110" s="64">
        <v>0.9095166990000001</v>
      </c>
      <c r="H110" s="64">
        <v>1.4152618889999999</v>
      </c>
      <c r="I110" s="64">
        <v>3.5325786570000002</v>
      </c>
      <c r="J110" s="71"/>
    </row>
    <row r="111" spans="1:10" s="82" customFormat="1" x14ac:dyDescent="0.25">
      <c r="A111" s="71"/>
      <c r="C111" s="83" t="s">
        <v>19</v>
      </c>
      <c r="D111" s="64">
        <v>0</v>
      </c>
      <c r="E111" s="64">
        <v>0</v>
      </c>
      <c r="F111" s="64">
        <v>0</v>
      </c>
      <c r="G111" s="64">
        <v>0</v>
      </c>
      <c r="H111" s="64">
        <v>0</v>
      </c>
      <c r="I111" s="64">
        <v>0</v>
      </c>
      <c r="J111" s="71"/>
    </row>
    <row r="112" spans="1:10" s="82" customFormat="1" x14ac:dyDescent="0.25">
      <c r="A112" s="71"/>
      <c r="C112" s="83" t="s">
        <v>20</v>
      </c>
      <c r="D112" s="64">
        <v>0</v>
      </c>
      <c r="E112" s="64">
        <v>0</v>
      </c>
      <c r="F112" s="64">
        <v>0</v>
      </c>
      <c r="G112" s="64">
        <v>0</v>
      </c>
      <c r="H112" s="64">
        <v>0</v>
      </c>
      <c r="I112" s="64">
        <v>0</v>
      </c>
      <c r="J112" s="71"/>
    </row>
    <row r="113" spans="1:10" s="82" customFormat="1" x14ac:dyDescent="0.25">
      <c r="A113" s="71"/>
      <c r="C113" s="83" t="s">
        <v>13</v>
      </c>
      <c r="D113" s="64">
        <v>0</v>
      </c>
      <c r="E113" s="64">
        <v>0</v>
      </c>
      <c r="F113" s="64">
        <v>0</v>
      </c>
      <c r="G113" s="64">
        <v>0</v>
      </c>
      <c r="H113" s="64">
        <v>0</v>
      </c>
      <c r="I113" s="64">
        <v>0</v>
      </c>
      <c r="J113" s="71"/>
    </row>
    <row r="114" spans="1:10" s="82" customFormat="1" ht="15.75" thickBot="1" x14ac:dyDescent="0.3">
      <c r="A114" s="71"/>
      <c r="B114" s="76"/>
      <c r="C114" s="76" t="s">
        <v>21</v>
      </c>
      <c r="D114" s="65">
        <v>0.29511801599999993</v>
      </c>
      <c r="E114" s="65">
        <v>0.38379777500000001</v>
      </c>
      <c r="F114" s="65">
        <v>1.1921789489999999</v>
      </c>
      <c r="G114" s="65">
        <v>0.96551669900000014</v>
      </c>
      <c r="H114" s="65">
        <v>1.618261889</v>
      </c>
      <c r="I114" s="65">
        <v>3.5325786570000002</v>
      </c>
      <c r="J114" s="71"/>
    </row>
    <row r="115" spans="1:10" s="82" customFormat="1" x14ac:dyDescent="0.25">
      <c r="A115" s="71"/>
      <c r="B115" s="30" t="s">
        <v>106</v>
      </c>
      <c r="C115" s="82" t="s">
        <v>9</v>
      </c>
      <c r="D115" s="157">
        <v>0</v>
      </c>
      <c r="E115" s="157">
        <v>0</v>
      </c>
      <c r="F115" s="157">
        <v>0</v>
      </c>
      <c r="G115" s="157">
        <v>0</v>
      </c>
      <c r="H115" s="157">
        <v>0</v>
      </c>
      <c r="I115" s="157">
        <v>0</v>
      </c>
      <c r="J115" s="71"/>
    </row>
    <row r="116" spans="1:10" s="82" customFormat="1" x14ac:dyDescent="0.25">
      <c r="A116" s="71"/>
      <c r="B116" s="30"/>
      <c r="C116" s="82" t="s">
        <v>85</v>
      </c>
      <c r="D116" s="157">
        <v>0</v>
      </c>
      <c r="E116" s="157">
        <v>0</v>
      </c>
      <c r="F116" s="157">
        <v>0</v>
      </c>
      <c r="G116" s="157">
        <v>0</v>
      </c>
      <c r="H116" s="157">
        <v>0</v>
      </c>
      <c r="I116" s="157">
        <v>0</v>
      </c>
      <c r="J116" s="71"/>
    </row>
    <row r="117" spans="1:10" s="82" customFormat="1" x14ac:dyDescent="0.25">
      <c r="A117" s="71"/>
      <c r="C117" s="82" t="s">
        <v>10</v>
      </c>
      <c r="D117" s="157">
        <v>0</v>
      </c>
      <c r="E117" s="157">
        <v>0</v>
      </c>
      <c r="F117" s="157">
        <v>0</v>
      </c>
      <c r="G117" s="157">
        <v>0</v>
      </c>
      <c r="H117" s="157">
        <v>0</v>
      </c>
      <c r="I117" s="157">
        <v>0</v>
      </c>
      <c r="J117" s="71"/>
    </row>
    <row r="118" spans="1:10" s="82" customFormat="1" x14ac:dyDescent="0.25">
      <c r="A118" s="71"/>
      <c r="C118" s="82" t="s">
        <v>15</v>
      </c>
      <c r="D118" s="157">
        <v>0</v>
      </c>
      <c r="E118" s="157">
        <v>0.15002711799999999</v>
      </c>
      <c r="F118" s="157">
        <v>0.14490500100000001</v>
      </c>
      <c r="G118" s="157">
        <v>0</v>
      </c>
      <c r="H118" s="157">
        <v>1.705635139</v>
      </c>
      <c r="I118" s="157">
        <v>0</v>
      </c>
      <c r="J118" s="71"/>
    </row>
    <row r="119" spans="1:10" s="82" customFormat="1" x14ac:dyDescent="0.25">
      <c r="A119" s="71"/>
      <c r="C119" s="83" t="s">
        <v>79</v>
      </c>
      <c r="D119" s="157">
        <v>0</v>
      </c>
      <c r="E119" s="157">
        <v>0</v>
      </c>
      <c r="F119" s="157">
        <v>0</v>
      </c>
      <c r="G119" s="157">
        <v>0</v>
      </c>
      <c r="H119" s="157">
        <v>0</v>
      </c>
      <c r="I119" s="157">
        <v>0</v>
      </c>
      <c r="J119" s="71"/>
    </row>
    <row r="120" spans="1:10" s="82" customFormat="1" x14ac:dyDescent="0.25">
      <c r="A120" s="71"/>
      <c r="C120" s="83" t="s">
        <v>80</v>
      </c>
      <c r="D120" s="157">
        <v>0</v>
      </c>
      <c r="E120" s="157">
        <v>0</v>
      </c>
      <c r="F120" s="157">
        <v>0</v>
      </c>
      <c r="G120" s="157">
        <v>0</v>
      </c>
      <c r="H120" s="157">
        <v>0</v>
      </c>
      <c r="I120" s="157">
        <v>0</v>
      </c>
      <c r="J120" s="71"/>
    </row>
    <row r="121" spans="1:10" s="82" customFormat="1" x14ac:dyDescent="0.25">
      <c r="A121" s="71"/>
      <c r="C121" s="83" t="s">
        <v>30</v>
      </c>
      <c r="D121" s="157">
        <v>0</v>
      </c>
      <c r="E121" s="157">
        <v>1.4406213289999998</v>
      </c>
      <c r="F121" s="157">
        <v>3.0945754120000002</v>
      </c>
      <c r="G121" s="157">
        <v>1.24</v>
      </c>
      <c r="H121" s="157">
        <v>1.1439999999999999</v>
      </c>
      <c r="I121" s="157">
        <v>1.914020203</v>
      </c>
      <c r="J121" s="71"/>
    </row>
    <row r="122" spans="1:10" s="82" customFormat="1" x14ac:dyDescent="0.25">
      <c r="A122" s="71"/>
      <c r="C122" s="83" t="s">
        <v>18</v>
      </c>
      <c r="D122" s="157">
        <v>1.1230961419999999</v>
      </c>
      <c r="E122" s="157">
        <v>0.3863688280000005</v>
      </c>
      <c r="F122" s="157">
        <v>1.2763141189999998</v>
      </c>
      <c r="G122" s="157">
        <v>1.3717654510000004</v>
      </c>
      <c r="H122" s="157">
        <v>2.3372087599999998</v>
      </c>
      <c r="I122" s="157">
        <v>3.9078589090000007</v>
      </c>
      <c r="J122" s="71"/>
    </row>
    <row r="123" spans="1:10" s="82" customFormat="1" x14ac:dyDescent="0.25">
      <c r="A123" s="71"/>
      <c r="C123" s="83" t="s">
        <v>19</v>
      </c>
      <c r="D123" s="157">
        <v>0</v>
      </c>
      <c r="E123" s="157">
        <v>0</v>
      </c>
      <c r="F123" s="157">
        <v>0</v>
      </c>
      <c r="G123" s="157">
        <v>0</v>
      </c>
      <c r="H123" s="157">
        <v>0</v>
      </c>
      <c r="I123" s="157">
        <v>0</v>
      </c>
      <c r="J123" s="71"/>
    </row>
    <row r="124" spans="1:10" s="82" customFormat="1" x14ac:dyDescent="0.25">
      <c r="A124" s="71"/>
      <c r="C124" s="83" t="s">
        <v>20</v>
      </c>
      <c r="D124" s="157">
        <v>0</v>
      </c>
      <c r="E124" s="157">
        <v>0</v>
      </c>
      <c r="F124" s="157">
        <v>0</v>
      </c>
      <c r="G124" s="157">
        <v>0</v>
      </c>
      <c r="H124" s="157">
        <v>0</v>
      </c>
      <c r="I124" s="157">
        <v>0</v>
      </c>
      <c r="J124" s="71"/>
    </row>
    <row r="125" spans="1:10" s="82" customFormat="1" x14ac:dyDescent="0.25">
      <c r="A125" s="71"/>
      <c r="C125" s="83" t="s">
        <v>13</v>
      </c>
      <c r="D125" s="157">
        <v>0</v>
      </c>
      <c r="E125" s="157">
        <v>0</v>
      </c>
      <c r="F125" s="157">
        <v>0</v>
      </c>
      <c r="G125" s="157">
        <v>0</v>
      </c>
      <c r="H125" s="157">
        <v>0</v>
      </c>
      <c r="I125" s="157">
        <v>0</v>
      </c>
      <c r="J125" s="71"/>
    </row>
    <row r="126" spans="1:10" s="82" customFormat="1" ht="15.75" thickBot="1" x14ac:dyDescent="0.3">
      <c r="A126" s="71"/>
      <c r="B126" s="76"/>
      <c r="C126" s="76" t="s">
        <v>21</v>
      </c>
      <c r="D126" s="158">
        <v>1.1230961419999999</v>
      </c>
      <c r="E126" s="158">
        <v>1.9770172750000004</v>
      </c>
      <c r="F126" s="158">
        <v>4.5157945319999993</v>
      </c>
      <c r="G126" s="158">
        <v>2.6117654510000001</v>
      </c>
      <c r="H126" s="158">
        <v>5.1868438989999994</v>
      </c>
      <c r="I126" s="158">
        <v>5.8218791120000004</v>
      </c>
      <c r="J126" s="71"/>
    </row>
    <row r="127" spans="1:10" s="82" customFormat="1" x14ac:dyDescent="0.25">
      <c r="A127" s="71"/>
      <c r="B127" s="30" t="s">
        <v>105</v>
      </c>
      <c r="C127" s="82" t="s">
        <v>9</v>
      </c>
      <c r="D127" s="159">
        <v>0</v>
      </c>
      <c r="E127" s="159">
        <v>0</v>
      </c>
      <c r="F127" s="159">
        <v>0</v>
      </c>
      <c r="G127" s="159">
        <v>0</v>
      </c>
      <c r="H127" s="159">
        <v>0</v>
      </c>
      <c r="I127" s="159">
        <v>0</v>
      </c>
      <c r="J127" s="71"/>
    </row>
    <row r="128" spans="1:10" s="82" customFormat="1" x14ac:dyDescent="0.25">
      <c r="A128" s="71"/>
      <c r="B128" s="30"/>
      <c r="C128" s="82" t="s">
        <v>85</v>
      </c>
      <c r="D128" s="155">
        <v>0</v>
      </c>
      <c r="E128" s="155">
        <v>0</v>
      </c>
      <c r="F128" s="155">
        <v>0</v>
      </c>
      <c r="G128" s="155">
        <v>0</v>
      </c>
      <c r="H128" s="155">
        <v>0</v>
      </c>
      <c r="I128" s="155">
        <v>0</v>
      </c>
      <c r="J128" s="71"/>
    </row>
    <row r="129" spans="1:10" s="82" customFormat="1" x14ac:dyDescent="0.25">
      <c r="A129" s="71"/>
      <c r="C129" s="82" t="s">
        <v>10</v>
      </c>
      <c r="D129" s="155">
        <v>0</v>
      </c>
      <c r="E129" s="155">
        <v>0</v>
      </c>
      <c r="F129" s="155">
        <v>0</v>
      </c>
      <c r="G129" s="155">
        <v>0</v>
      </c>
      <c r="H129" s="155">
        <v>0</v>
      </c>
      <c r="I129" s="155">
        <v>0</v>
      </c>
      <c r="J129" s="71"/>
    </row>
    <row r="130" spans="1:10" s="82" customFormat="1" x14ac:dyDescent="0.25">
      <c r="A130" s="71"/>
      <c r="C130" s="82" t="s">
        <v>15</v>
      </c>
      <c r="D130" s="155">
        <v>0</v>
      </c>
      <c r="E130" s="155">
        <v>0</v>
      </c>
      <c r="F130" s="155">
        <v>0</v>
      </c>
      <c r="G130" s="155">
        <v>0</v>
      </c>
      <c r="H130" s="155">
        <v>1E-3</v>
      </c>
      <c r="I130" s="155">
        <v>0</v>
      </c>
      <c r="J130" s="71"/>
    </row>
    <row r="131" spans="1:10" s="82" customFormat="1" x14ac:dyDescent="0.25">
      <c r="A131" s="71"/>
      <c r="C131" s="83" t="s">
        <v>79</v>
      </c>
      <c r="D131" s="155">
        <v>0</v>
      </c>
      <c r="E131" s="155">
        <v>0</v>
      </c>
      <c r="F131" s="155">
        <v>0</v>
      </c>
      <c r="G131" s="155">
        <v>0</v>
      </c>
      <c r="H131" s="155">
        <v>0</v>
      </c>
      <c r="I131" s="155">
        <v>0</v>
      </c>
      <c r="J131" s="71"/>
    </row>
    <row r="132" spans="1:10" s="82" customFormat="1" x14ac:dyDescent="0.25">
      <c r="A132" s="71"/>
      <c r="C132" s="83" t="s">
        <v>80</v>
      </c>
      <c r="D132" s="155">
        <v>0</v>
      </c>
      <c r="E132" s="155">
        <v>0</v>
      </c>
      <c r="F132" s="155">
        <v>0</v>
      </c>
      <c r="G132" s="155">
        <v>0</v>
      </c>
      <c r="H132" s="155">
        <v>0</v>
      </c>
      <c r="I132" s="155">
        <v>0</v>
      </c>
      <c r="J132" s="71"/>
    </row>
    <row r="133" spans="1:10" s="82" customFormat="1" x14ac:dyDescent="0.25">
      <c r="A133" s="71"/>
      <c r="C133" s="83" t="s">
        <v>30</v>
      </c>
      <c r="D133" s="155">
        <v>0</v>
      </c>
      <c r="E133" s="155">
        <v>0</v>
      </c>
      <c r="F133" s="155">
        <v>0</v>
      </c>
      <c r="G133" s="155">
        <v>0</v>
      </c>
      <c r="H133" s="155">
        <v>0</v>
      </c>
      <c r="I133" s="155">
        <v>0</v>
      </c>
      <c r="J133" s="71"/>
    </row>
    <row r="134" spans="1:10" s="82" customFormat="1" x14ac:dyDescent="0.25">
      <c r="A134" s="71"/>
      <c r="C134" s="83" t="s">
        <v>18</v>
      </c>
      <c r="D134" s="155">
        <v>0.34597003799999992</v>
      </c>
      <c r="E134" s="155">
        <v>0.16951219200000012</v>
      </c>
      <c r="F134" s="155">
        <v>0.40481256399999999</v>
      </c>
      <c r="G134" s="155">
        <v>0.86618801400000001</v>
      </c>
      <c r="H134" s="155">
        <v>1.2909625599999996</v>
      </c>
      <c r="I134" s="155">
        <v>3.2353313700000008</v>
      </c>
      <c r="J134" s="71"/>
    </row>
    <row r="135" spans="1:10" s="82" customFormat="1" x14ac:dyDescent="0.25">
      <c r="A135" s="71"/>
      <c r="C135" s="83" t="s">
        <v>19</v>
      </c>
      <c r="D135" s="155">
        <v>0</v>
      </c>
      <c r="E135" s="155">
        <v>0</v>
      </c>
      <c r="F135" s="155">
        <v>0</v>
      </c>
      <c r="G135" s="155">
        <v>0</v>
      </c>
      <c r="H135" s="155">
        <v>0</v>
      </c>
      <c r="I135" s="155">
        <v>0</v>
      </c>
      <c r="J135" s="71"/>
    </row>
    <row r="136" spans="1:10" s="82" customFormat="1" x14ac:dyDescent="0.25">
      <c r="A136" s="71"/>
      <c r="C136" s="83" t="s">
        <v>20</v>
      </c>
      <c r="D136" s="155">
        <v>0</v>
      </c>
      <c r="E136" s="155">
        <v>0</v>
      </c>
      <c r="F136" s="155">
        <v>0</v>
      </c>
      <c r="G136" s="155">
        <v>0</v>
      </c>
      <c r="H136" s="155">
        <v>0</v>
      </c>
      <c r="I136" s="155">
        <v>0</v>
      </c>
      <c r="J136" s="71"/>
    </row>
    <row r="137" spans="1:10" s="82" customFormat="1" x14ac:dyDescent="0.25">
      <c r="A137" s="71"/>
      <c r="C137" s="83" t="s">
        <v>13</v>
      </c>
      <c r="D137" s="155">
        <v>0</v>
      </c>
      <c r="E137" s="155">
        <v>0</v>
      </c>
      <c r="F137" s="155">
        <v>0</v>
      </c>
      <c r="G137" s="155">
        <v>0</v>
      </c>
      <c r="H137" s="155">
        <v>0</v>
      </c>
      <c r="I137" s="155">
        <v>0</v>
      </c>
      <c r="J137" s="71"/>
    </row>
    <row r="138" spans="1:10" s="82" customFormat="1" ht="15.75" thickBot="1" x14ac:dyDescent="0.3">
      <c r="A138" s="71"/>
      <c r="B138" s="76"/>
      <c r="C138" s="76" t="s">
        <v>21</v>
      </c>
      <c r="D138" s="156">
        <v>0.34597003799999992</v>
      </c>
      <c r="E138" s="156">
        <v>0.16951219200000012</v>
      </c>
      <c r="F138" s="156">
        <v>0.40481256399999999</v>
      </c>
      <c r="G138" s="156">
        <v>0.86618801400000001</v>
      </c>
      <c r="H138" s="156">
        <v>1.2919625599999995</v>
      </c>
      <c r="I138" s="156">
        <v>3.2353313700000008</v>
      </c>
      <c r="J138" s="71"/>
    </row>
    <row r="139" spans="1:10" s="82" customFormat="1" x14ac:dyDescent="0.25">
      <c r="A139" s="71"/>
      <c r="B139" s="30" t="s">
        <v>31</v>
      </c>
      <c r="C139" s="82" t="s">
        <v>9</v>
      </c>
      <c r="D139" s="63">
        <v>0</v>
      </c>
      <c r="E139" s="63">
        <v>0</v>
      </c>
      <c r="F139" s="63">
        <v>2.1606522999999999E-2</v>
      </c>
      <c r="G139" s="63">
        <v>4.950947E-2</v>
      </c>
      <c r="H139" s="63">
        <v>4.8203216E-2</v>
      </c>
      <c r="I139" s="63">
        <v>0.137200775</v>
      </c>
      <c r="J139" s="71"/>
    </row>
    <row r="140" spans="1:10" s="82" customFormat="1" x14ac:dyDescent="0.25">
      <c r="A140" s="71"/>
      <c r="B140" s="30"/>
      <c r="C140" s="82" t="s">
        <v>85</v>
      </c>
      <c r="D140" s="64">
        <v>0</v>
      </c>
      <c r="E140" s="64">
        <v>0</v>
      </c>
      <c r="F140" s="64">
        <v>0</v>
      </c>
      <c r="G140" s="64">
        <v>0</v>
      </c>
      <c r="H140" s="64">
        <v>0</v>
      </c>
      <c r="I140" s="64">
        <v>0</v>
      </c>
      <c r="J140" s="71"/>
    </row>
    <row r="141" spans="1:10" s="82" customFormat="1" x14ac:dyDescent="0.25">
      <c r="A141" s="71"/>
      <c r="C141" s="82" t="s">
        <v>10</v>
      </c>
      <c r="D141" s="64">
        <v>0</v>
      </c>
      <c r="E141" s="64">
        <v>0.29651065599999998</v>
      </c>
      <c r="F141" s="64">
        <v>0</v>
      </c>
      <c r="G141" s="64">
        <v>0</v>
      </c>
      <c r="H141" s="64">
        <v>0</v>
      </c>
      <c r="I141" s="64">
        <v>0</v>
      </c>
      <c r="J141" s="71"/>
    </row>
    <row r="142" spans="1:10" s="82" customFormat="1" x14ac:dyDescent="0.25">
      <c r="A142" s="71"/>
      <c r="C142" s="82" t="s">
        <v>15</v>
      </c>
      <c r="D142" s="64">
        <v>0</v>
      </c>
      <c r="E142" s="64">
        <v>0</v>
      </c>
      <c r="F142" s="64">
        <v>0</v>
      </c>
      <c r="G142" s="64">
        <v>0</v>
      </c>
      <c r="H142" s="64">
        <v>0</v>
      </c>
      <c r="I142" s="64">
        <v>0</v>
      </c>
      <c r="J142" s="71"/>
    </row>
    <row r="143" spans="1:10" s="82" customFormat="1" x14ac:dyDescent="0.25">
      <c r="A143" s="71"/>
      <c r="C143" s="83" t="s">
        <v>79</v>
      </c>
      <c r="D143" s="64">
        <v>0</v>
      </c>
      <c r="E143" s="64">
        <v>0</v>
      </c>
      <c r="F143" s="64">
        <v>0</v>
      </c>
      <c r="G143" s="64">
        <v>0</v>
      </c>
      <c r="H143" s="64">
        <v>0</v>
      </c>
      <c r="I143" s="64">
        <v>0</v>
      </c>
      <c r="J143" s="71"/>
    </row>
    <row r="144" spans="1:10" s="82" customFormat="1" x14ac:dyDescent="0.25">
      <c r="A144" s="71"/>
      <c r="C144" s="83" t="s">
        <v>80</v>
      </c>
      <c r="D144" s="64">
        <v>0</v>
      </c>
      <c r="E144" s="64">
        <v>0</v>
      </c>
      <c r="F144" s="64">
        <v>0</v>
      </c>
      <c r="G144" s="64">
        <v>0</v>
      </c>
      <c r="H144" s="64">
        <v>0</v>
      </c>
      <c r="I144" s="64">
        <v>0</v>
      </c>
      <c r="J144" s="71"/>
    </row>
    <row r="145" spans="1:10" s="82" customFormat="1" x14ac:dyDescent="0.25">
      <c r="A145" s="71"/>
      <c r="C145" s="83" t="s">
        <v>30</v>
      </c>
      <c r="D145" s="64">
        <v>0</v>
      </c>
      <c r="E145" s="64">
        <v>0</v>
      </c>
      <c r="F145" s="64">
        <v>0</v>
      </c>
      <c r="G145" s="64">
        <v>0</v>
      </c>
      <c r="H145" s="64">
        <v>0</v>
      </c>
      <c r="I145" s="64">
        <v>0</v>
      </c>
      <c r="J145" s="71"/>
    </row>
    <row r="146" spans="1:10" s="82" customFormat="1" x14ac:dyDescent="0.25">
      <c r="A146" s="71"/>
      <c r="C146" s="83" t="s">
        <v>18</v>
      </c>
      <c r="D146" s="64">
        <v>0.13759760400000004</v>
      </c>
      <c r="E146" s="64">
        <v>4.5444003999999982E-2</v>
      </c>
      <c r="F146" s="64">
        <v>0.15632950500000004</v>
      </c>
      <c r="G146" s="64">
        <v>0.38202192100000015</v>
      </c>
      <c r="H146" s="64">
        <v>0.59021278799999966</v>
      </c>
      <c r="I146" s="64">
        <v>1.6008570090000003</v>
      </c>
      <c r="J146" s="71"/>
    </row>
    <row r="147" spans="1:10" s="82" customFormat="1" x14ac:dyDescent="0.25">
      <c r="A147" s="71"/>
      <c r="C147" s="83" t="s">
        <v>19</v>
      </c>
      <c r="D147" s="64">
        <v>0</v>
      </c>
      <c r="E147" s="64">
        <v>0</v>
      </c>
      <c r="F147" s="64">
        <v>0</v>
      </c>
      <c r="G147" s="64">
        <v>0</v>
      </c>
      <c r="H147" s="64">
        <v>0</v>
      </c>
      <c r="I147" s="64">
        <v>0</v>
      </c>
      <c r="J147" s="71"/>
    </row>
    <row r="148" spans="1:10" s="82" customFormat="1" x14ac:dyDescent="0.25">
      <c r="A148" s="71"/>
      <c r="C148" s="83" t="s">
        <v>20</v>
      </c>
      <c r="D148" s="64">
        <v>0</v>
      </c>
      <c r="E148" s="64">
        <v>0</v>
      </c>
      <c r="F148" s="64">
        <v>0</v>
      </c>
      <c r="G148" s="64">
        <v>0</v>
      </c>
      <c r="H148" s="64">
        <v>0</v>
      </c>
      <c r="I148" s="64">
        <v>0</v>
      </c>
      <c r="J148" s="71"/>
    </row>
    <row r="149" spans="1:10" s="82" customFormat="1" x14ac:dyDescent="0.25">
      <c r="A149" s="71"/>
      <c r="C149" s="83" t="s">
        <v>13</v>
      </c>
      <c r="D149" s="64">
        <v>0</v>
      </c>
      <c r="E149" s="64">
        <v>0</v>
      </c>
      <c r="F149" s="64">
        <v>0</v>
      </c>
      <c r="G149" s="64">
        <v>0</v>
      </c>
      <c r="H149" s="64">
        <v>0</v>
      </c>
      <c r="I149" s="64">
        <v>0</v>
      </c>
      <c r="J149" s="71"/>
    </row>
    <row r="150" spans="1:10" s="82" customFormat="1" ht="15.75" thickBot="1" x14ac:dyDescent="0.3">
      <c r="A150" s="71"/>
      <c r="B150" s="76"/>
      <c r="C150" s="76" t="s">
        <v>21</v>
      </c>
      <c r="D150" s="65">
        <v>0.13759760400000004</v>
      </c>
      <c r="E150" s="65">
        <v>4.5444003999999982E-2</v>
      </c>
      <c r="F150" s="65">
        <v>0.15632950500000004</v>
      </c>
      <c r="G150" s="65">
        <v>0.38202192100000015</v>
      </c>
      <c r="H150" s="65">
        <v>0.59021278799999966</v>
      </c>
      <c r="I150" s="65">
        <v>1.6008570090000003</v>
      </c>
      <c r="J150" s="71"/>
    </row>
    <row r="151" spans="1:10" s="82" customFormat="1" x14ac:dyDescent="0.25">
      <c r="A151" s="71"/>
      <c r="B151" s="30" t="s">
        <v>35</v>
      </c>
      <c r="C151" s="82" t="s">
        <v>9</v>
      </c>
      <c r="D151" s="63">
        <v>0</v>
      </c>
      <c r="E151" s="63">
        <v>0</v>
      </c>
      <c r="F151" s="63">
        <v>0</v>
      </c>
      <c r="G151" s="63">
        <v>0</v>
      </c>
      <c r="H151" s="63">
        <v>0</v>
      </c>
      <c r="I151" s="63">
        <v>0</v>
      </c>
      <c r="J151" s="71"/>
    </row>
    <row r="152" spans="1:10" s="82" customFormat="1" x14ac:dyDescent="0.25">
      <c r="A152" s="71"/>
      <c r="B152" s="30"/>
      <c r="C152" s="82" t="s">
        <v>85</v>
      </c>
      <c r="D152" s="64">
        <v>0</v>
      </c>
      <c r="E152" s="64">
        <v>0</v>
      </c>
      <c r="F152" s="64">
        <v>0</v>
      </c>
      <c r="G152" s="64">
        <v>0</v>
      </c>
      <c r="H152" s="64">
        <v>0</v>
      </c>
      <c r="I152" s="64">
        <v>0</v>
      </c>
      <c r="J152" s="71"/>
    </row>
    <row r="153" spans="1:10" s="82" customFormat="1" x14ac:dyDescent="0.25">
      <c r="A153" s="71"/>
      <c r="C153" s="82" t="s">
        <v>10</v>
      </c>
      <c r="D153" s="64">
        <v>0</v>
      </c>
      <c r="E153" s="64">
        <v>0</v>
      </c>
      <c r="F153" s="64">
        <v>0</v>
      </c>
      <c r="G153" s="64">
        <v>0</v>
      </c>
      <c r="H153" s="64">
        <v>0</v>
      </c>
      <c r="I153" s="64">
        <v>0</v>
      </c>
      <c r="J153" s="71"/>
    </row>
    <row r="154" spans="1:10" s="82" customFormat="1" x14ac:dyDescent="0.25">
      <c r="A154" s="71"/>
      <c r="C154" s="82" t="s">
        <v>15</v>
      </c>
      <c r="D154" s="64">
        <v>0</v>
      </c>
      <c r="E154" s="64">
        <v>0.192</v>
      </c>
      <c r="F154" s="64">
        <v>0</v>
      </c>
      <c r="G154" s="64">
        <v>0</v>
      </c>
      <c r="H154" s="64">
        <v>0.69899999999999995</v>
      </c>
      <c r="I154" s="64">
        <v>0</v>
      </c>
      <c r="J154" s="71"/>
    </row>
    <row r="155" spans="1:10" s="82" customFormat="1" x14ac:dyDescent="0.25">
      <c r="A155" s="71"/>
      <c r="C155" s="83" t="s">
        <v>79</v>
      </c>
      <c r="D155" s="64">
        <v>0</v>
      </c>
      <c r="E155" s="64">
        <v>0</v>
      </c>
      <c r="F155" s="64">
        <v>0</v>
      </c>
      <c r="G155" s="64">
        <v>0</v>
      </c>
      <c r="H155" s="64">
        <v>0</v>
      </c>
      <c r="I155" s="64">
        <v>0</v>
      </c>
      <c r="J155" s="71"/>
    </row>
    <row r="156" spans="1:10" s="82" customFormat="1" x14ac:dyDescent="0.25">
      <c r="A156" s="71"/>
      <c r="C156" s="83" t="s">
        <v>80</v>
      </c>
      <c r="D156" s="64">
        <v>0</v>
      </c>
      <c r="E156" s="64">
        <v>0</v>
      </c>
      <c r="F156" s="64">
        <v>0</v>
      </c>
      <c r="G156" s="64">
        <v>0</v>
      </c>
      <c r="H156" s="64">
        <v>0</v>
      </c>
      <c r="I156" s="64">
        <v>0</v>
      </c>
      <c r="J156" s="71"/>
    </row>
    <row r="157" spans="1:10" s="82" customFormat="1" x14ac:dyDescent="0.25">
      <c r="A157" s="71"/>
      <c r="C157" s="83" t="s">
        <v>30</v>
      </c>
      <c r="D157" s="64">
        <v>0</v>
      </c>
      <c r="E157" s="64">
        <v>0</v>
      </c>
      <c r="F157" s="64">
        <v>0</v>
      </c>
      <c r="G157" s="64">
        <v>0</v>
      </c>
      <c r="H157" s="64">
        <v>0</v>
      </c>
      <c r="I157" s="64">
        <v>0</v>
      </c>
      <c r="J157" s="71"/>
    </row>
    <row r="158" spans="1:10" s="82" customFormat="1" x14ac:dyDescent="0.25">
      <c r="A158" s="71"/>
      <c r="C158" s="83" t="s">
        <v>18</v>
      </c>
      <c r="D158" s="64">
        <v>0.24004006199999997</v>
      </c>
      <c r="E158" s="64">
        <v>3.4732231000000086E-2</v>
      </c>
      <c r="F158" s="64">
        <v>0.24004006199999997</v>
      </c>
      <c r="G158" s="64">
        <v>0.46449486400000006</v>
      </c>
      <c r="H158" s="64">
        <v>0.67379712299999983</v>
      </c>
      <c r="I158" s="64">
        <v>1.4828660169999996</v>
      </c>
      <c r="J158" s="71"/>
    </row>
    <row r="159" spans="1:10" s="82" customFormat="1" x14ac:dyDescent="0.25">
      <c r="C159" s="83" t="s">
        <v>19</v>
      </c>
      <c r="D159" s="64">
        <v>0</v>
      </c>
      <c r="E159" s="64">
        <v>0</v>
      </c>
      <c r="F159" s="64">
        <v>0</v>
      </c>
      <c r="G159" s="64">
        <v>0</v>
      </c>
      <c r="H159" s="64">
        <v>0</v>
      </c>
      <c r="I159" s="64">
        <v>0</v>
      </c>
      <c r="J159" s="71"/>
    </row>
    <row r="160" spans="1:10" s="82" customFormat="1" x14ac:dyDescent="0.25">
      <c r="C160" s="83" t="s">
        <v>20</v>
      </c>
      <c r="D160" s="64">
        <v>0</v>
      </c>
      <c r="E160" s="64">
        <v>0</v>
      </c>
      <c r="F160" s="64">
        <v>0</v>
      </c>
      <c r="G160" s="64">
        <v>0</v>
      </c>
      <c r="H160" s="64">
        <v>0</v>
      </c>
      <c r="I160" s="64">
        <v>0</v>
      </c>
      <c r="J160" s="71"/>
    </row>
    <row r="161" spans="2:10" s="82" customFormat="1" x14ac:dyDescent="0.25">
      <c r="C161" s="83" t="s">
        <v>13</v>
      </c>
      <c r="D161" s="64">
        <v>0</v>
      </c>
      <c r="E161" s="64">
        <v>0</v>
      </c>
      <c r="F161" s="64">
        <v>0</v>
      </c>
      <c r="G161" s="64">
        <v>0</v>
      </c>
      <c r="H161" s="64">
        <v>0</v>
      </c>
      <c r="I161" s="64">
        <v>0</v>
      </c>
      <c r="J161" s="71"/>
    </row>
    <row r="162" spans="2:10" s="82" customFormat="1" ht="15.75" thickBot="1" x14ac:dyDescent="0.3">
      <c r="B162" s="76"/>
      <c r="C162" s="76" t="s">
        <v>21</v>
      </c>
      <c r="D162" s="65">
        <v>0.24004006199999997</v>
      </c>
      <c r="E162" s="65">
        <v>0.22673223100000009</v>
      </c>
      <c r="F162" s="65">
        <v>0.24004006199999997</v>
      </c>
      <c r="G162" s="65">
        <v>0.46449486400000006</v>
      </c>
      <c r="H162" s="65">
        <v>1.3727971229999998</v>
      </c>
      <c r="I162" s="65">
        <v>1.4828660169999996</v>
      </c>
      <c r="J162" s="71"/>
    </row>
    <row r="163" spans="2:10" s="82" customFormat="1" x14ac:dyDescent="0.25">
      <c r="J163" s="71"/>
    </row>
    <row r="164" spans="2:10" s="82" customFormat="1" x14ac:dyDescent="0.25">
      <c r="J164" s="71"/>
    </row>
    <row r="165" spans="2:10" s="82" customFormat="1" x14ac:dyDescent="0.25">
      <c r="J165" s="71"/>
    </row>
    <row r="166" spans="2:10" s="82" customFormat="1" x14ac:dyDescent="0.25">
      <c r="J166" s="71"/>
    </row>
    <row r="167" spans="2:10" s="82" customFormat="1" x14ac:dyDescent="0.25">
      <c r="J167" s="71"/>
    </row>
    <row r="168" spans="2:10" s="82" customFormat="1" x14ac:dyDescent="0.25">
      <c r="J168" s="71"/>
    </row>
    <row r="169" spans="2:10" s="82" customFormat="1" x14ac:dyDescent="0.25">
      <c r="J169" s="71"/>
    </row>
    <row r="170" spans="2:10" s="82" customFormat="1" x14ac:dyDescent="0.25">
      <c r="J170" s="71"/>
    </row>
    <row r="171" spans="2:10" s="82" customFormat="1" x14ac:dyDescent="0.25">
      <c r="J171" s="71"/>
    </row>
    <row r="172" spans="2:10" s="82" customFormat="1" x14ac:dyDescent="0.25">
      <c r="J172" s="71"/>
    </row>
    <row r="173" spans="2:10" s="82" customFormat="1" x14ac:dyDescent="0.25">
      <c r="J173" s="71"/>
    </row>
    <row r="174" spans="2:10" s="82" customFormat="1" x14ac:dyDescent="0.25">
      <c r="J174" s="71"/>
    </row>
    <row r="175" spans="2:10" s="82" customFormat="1" x14ac:dyDescent="0.25">
      <c r="J175" s="71"/>
    </row>
    <row r="176" spans="2:10" s="82" customFormat="1" x14ac:dyDescent="0.25">
      <c r="J176" s="71"/>
    </row>
    <row r="177" spans="10:10" s="82" customFormat="1" x14ac:dyDescent="0.25">
      <c r="J177" s="71"/>
    </row>
    <row r="178" spans="10:10" s="82" customFormat="1" x14ac:dyDescent="0.25">
      <c r="J178" s="71"/>
    </row>
    <row r="179" spans="10:10" s="82" customFormat="1" x14ac:dyDescent="0.25">
      <c r="J179" s="71"/>
    </row>
    <row r="180" spans="10:10" s="82" customFormat="1" x14ac:dyDescent="0.25">
      <c r="J180" s="71"/>
    </row>
    <row r="181" spans="10:10" s="82" customFormat="1" x14ac:dyDescent="0.25">
      <c r="J181" s="71"/>
    </row>
    <row r="182" spans="10:10" s="82" customFormat="1" x14ac:dyDescent="0.25">
      <c r="J182" s="71"/>
    </row>
    <row r="183" spans="10:10" s="82" customFormat="1" x14ac:dyDescent="0.25">
      <c r="J183" s="71"/>
    </row>
    <row r="184" spans="10:10" s="82" customFormat="1" x14ac:dyDescent="0.25">
      <c r="J184" s="71"/>
    </row>
    <row r="185" spans="10:10" s="82" customFormat="1" x14ac:dyDescent="0.25">
      <c r="J185" s="71"/>
    </row>
    <row r="186" spans="10:10" s="82" customFormat="1" x14ac:dyDescent="0.25">
      <c r="J186" s="71"/>
    </row>
    <row r="187" spans="10:10" s="82" customFormat="1" x14ac:dyDescent="0.25">
      <c r="J187" s="71"/>
    </row>
    <row r="188" spans="10:10" s="82" customFormat="1" x14ac:dyDescent="0.25">
      <c r="J188" s="71"/>
    </row>
    <row r="189" spans="10:10" s="82" customFormat="1" x14ac:dyDescent="0.25">
      <c r="J189" s="71"/>
    </row>
    <row r="190" spans="10:10" s="82" customFormat="1" x14ac:dyDescent="0.25">
      <c r="J190" s="71"/>
    </row>
    <row r="191" spans="10:10" s="82" customFormat="1" x14ac:dyDescent="0.25">
      <c r="J191" s="71"/>
    </row>
    <row r="192" spans="10:10" s="82" customFormat="1" x14ac:dyDescent="0.25">
      <c r="J192" s="71"/>
    </row>
    <row r="193" spans="10:10" s="82" customFormat="1" x14ac:dyDescent="0.25">
      <c r="J193" s="71"/>
    </row>
    <row r="194" spans="10:10" s="82" customFormat="1" x14ac:dyDescent="0.25">
      <c r="J194" s="71"/>
    </row>
    <row r="195" spans="10:10" s="82" customFormat="1" x14ac:dyDescent="0.25">
      <c r="J195" s="71"/>
    </row>
    <row r="196" spans="10:10" s="82" customFormat="1" x14ac:dyDescent="0.25">
      <c r="J196" s="71"/>
    </row>
    <row r="197" spans="10:10" s="82" customFormat="1" x14ac:dyDescent="0.25">
      <c r="J197" s="71"/>
    </row>
    <row r="198" spans="10:10" s="82" customFormat="1" x14ac:dyDescent="0.25">
      <c r="J198" s="71"/>
    </row>
    <row r="199" spans="10:10" s="82" customFormat="1" x14ac:dyDescent="0.25">
      <c r="J199" s="71"/>
    </row>
    <row r="200" spans="10:10" s="82" customFormat="1" x14ac:dyDescent="0.25">
      <c r="J200" s="71"/>
    </row>
    <row r="201" spans="10:10" s="82" customFormat="1" x14ac:dyDescent="0.25">
      <c r="J201" s="71"/>
    </row>
    <row r="202" spans="10:10" s="82" customFormat="1" x14ac:dyDescent="0.25">
      <c r="J202" s="71"/>
    </row>
    <row r="203" spans="10:10" s="82" customFormat="1" x14ac:dyDescent="0.25">
      <c r="J203" s="71"/>
    </row>
    <row r="204" spans="10:10" s="82" customFormat="1" x14ac:dyDescent="0.25">
      <c r="J204" s="71"/>
    </row>
    <row r="205" spans="10:10" s="82" customFormat="1" x14ac:dyDescent="0.25">
      <c r="J205" s="71"/>
    </row>
    <row r="206" spans="10:10" s="82" customFormat="1" x14ac:dyDescent="0.25">
      <c r="J206" s="71"/>
    </row>
    <row r="207" spans="10:10" s="82" customFormat="1" x14ac:dyDescent="0.25">
      <c r="J207" s="71"/>
    </row>
    <row r="208" spans="10:10" s="82" customFormat="1" x14ac:dyDescent="0.25">
      <c r="J208" s="71"/>
    </row>
    <row r="209" spans="10:10" s="82" customFormat="1" x14ac:dyDescent="0.25">
      <c r="J209" s="71"/>
    </row>
    <row r="210" spans="10:10" s="82" customFormat="1" x14ac:dyDescent="0.25">
      <c r="J210" s="71"/>
    </row>
    <row r="211" spans="10:10" s="82" customFormat="1" x14ac:dyDescent="0.25">
      <c r="J211" s="71"/>
    </row>
    <row r="212" spans="10:10" s="82" customFormat="1" x14ac:dyDescent="0.25">
      <c r="J212" s="71"/>
    </row>
    <row r="213" spans="10:10" s="82" customFormat="1" x14ac:dyDescent="0.25">
      <c r="J213" s="71"/>
    </row>
    <row r="214" spans="10:10" s="82" customFormat="1" x14ac:dyDescent="0.25">
      <c r="J214" s="71"/>
    </row>
    <row r="215" spans="10:10" s="82" customFormat="1" x14ac:dyDescent="0.25">
      <c r="J215" s="71"/>
    </row>
    <row r="216" spans="10:10" s="82" customFormat="1" x14ac:dyDescent="0.25">
      <c r="J216" s="71"/>
    </row>
    <row r="217" spans="10:10" s="82" customFormat="1" x14ac:dyDescent="0.25">
      <c r="J217" s="71"/>
    </row>
    <row r="218" spans="10:10" s="82" customFormat="1" x14ac:dyDescent="0.25">
      <c r="J218" s="71"/>
    </row>
    <row r="219" spans="10:10" s="82" customFormat="1" x14ac:dyDescent="0.25">
      <c r="J219" s="71"/>
    </row>
    <row r="220" spans="10:10" s="82" customFormat="1" x14ac:dyDescent="0.25">
      <c r="J220" s="71"/>
    </row>
    <row r="221" spans="10:10" s="82" customFormat="1" x14ac:dyDescent="0.25">
      <c r="J221" s="71"/>
    </row>
    <row r="222" spans="10:10" s="82" customFormat="1" x14ac:dyDescent="0.25">
      <c r="J222" s="71"/>
    </row>
    <row r="223" spans="10:10" s="82" customFormat="1" x14ac:dyDescent="0.25">
      <c r="J223" s="71"/>
    </row>
    <row r="224" spans="10:10" s="82" customFormat="1" x14ac:dyDescent="0.25">
      <c r="J224" s="71"/>
    </row>
    <row r="225" spans="10:10" s="82" customFormat="1" x14ac:dyDescent="0.25">
      <c r="J225" s="71"/>
    </row>
    <row r="226" spans="10:10" s="82" customFormat="1" x14ac:dyDescent="0.25">
      <c r="J226" s="71"/>
    </row>
    <row r="227" spans="10:10" s="82" customFormat="1" x14ac:dyDescent="0.25">
      <c r="J227" s="71"/>
    </row>
    <row r="228" spans="10:10" s="82" customFormat="1" x14ac:dyDescent="0.25">
      <c r="J228" s="71"/>
    </row>
    <row r="229" spans="10:10" s="82" customFormat="1" x14ac:dyDescent="0.25">
      <c r="J229" s="71"/>
    </row>
    <row r="230" spans="10:10" s="82" customFormat="1" x14ac:dyDescent="0.25">
      <c r="J230" s="71"/>
    </row>
    <row r="231" spans="10:10" s="82" customFormat="1" x14ac:dyDescent="0.25">
      <c r="J231" s="71"/>
    </row>
    <row r="232" spans="10:10" s="82" customFormat="1" x14ac:dyDescent="0.25">
      <c r="J232" s="71"/>
    </row>
    <row r="233" spans="10:10" s="82" customFormat="1" x14ac:dyDescent="0.25">
      <c r="J233" s="71"/>
    </row>
    <row r="234" spans="10:10" s="82" customFormat="1" x14ac:dyDescent="0.25">
      <c r="J234" s="71"/>
    </row>
    <row r="235" spans="10:10" s="82" customFormat="1" x14ac:dyDescent="0.25">
      <c r="J235" s="71"/>
    </row>
    <row r="236" spans="10:10" s="82" customFormat="1" x14ac:dyDescent="0.25">
      <c r="J236" s="71"/>
    </row>
    <row r="237" spans="10:10" s="82" customFormat="1" x14ac:dyDescent="0.25">
      <c r="J237" s="71"/>
    </row>
    <row r="238" spans="10:10" s="82" customFormat="1" x14ac:dyDescent="0.25">
      <c r="J238" s="71"/>
    </row>
    <row r="239" spans="10:10" s="82" customFormat="1" x14ac:dyDescent="0.25">
      <c r="J239" s="71"/>
    </row>
    <row r="240" spans="10:10" s="82" customFormat="1" x14ac:dyDescent="0.25">
      <c r="J240" s="71"/>
    </row>
    <row r="241" spans="10:10" s="82" customFormat="1" x14ac:dyDescent="0.25">
      <c r="J241" s="71"/>
    </row>
    <row r="242" spans="10:10" s="82" customFormat="1" x14ac:dyDescent="0.25">
      <c r="J242" s="71"/>
    </row>
    <row r="243" spans="10:10" s="82" customFormat="1" x14ac:dyDescent="0.25">
      <c r="J243" s="71"/>
    </row>
    <row r="244" spans="10:10" s="82" customFormat="1" x14ac:dyDescent="0.25">
      <c r="J244" s="71"/>
    </row>
    <row r="245" spans="10:10" s="82" customFormat="1" x14ac:dyDescent="0.25">
      <c r="J245" s="71"/>
    </row>
    <row r="246" spans="10:10" s="82" customFormat="1" x14ac:dyDescent="0.25">
      <c r="J246" s="71"/>
    </row>
    <row r="247" spans="10:10" s="82" customFormat="1" x14ac:dyDescent="0.25">
      <c r="J247" s="71"/>
    </row>
    <row r="248" spans="10:10" s="82" customFormat="1" x14ac:dyDescent="0.25">
      <c r="J248" s="71"/>
    </row>
    <row r="249" spans="10:10" s="82" customFormat="1" x14ac:dyDescent="0.25">
      <c r="J249" s="71"/>
    </row>
    <row r="250" spans="10:10" s="82" customFormat="1" x14ac:dyDescent="0.25">
      <c r="J250" s="71"/>
    </row>
    <row r="251" spans="10:10" s="82" customFormat="1" x14ac:dyDescent="0.25">
      <c r="J251" s="71"/>
    </row>
    <row r="252" spans="10:10" s="82" customFormat="1" x14ac:dyDescent="0.25">
      <c r="J252" s="71"/>
    </row>
    <row r="253" spans="10:10" s="82" customFormat="1" x14ac:dyDescent="0.25">
      <c r="J253" s="71"/>
    </row>
    <row r="254" spans="10:10" s="82" customFormat="1" x14ac:dyDescent="0.25">
      <c r="J254" s="71"/>
    </row>
    <row r="255" spans="10:10" s="82" customFormat="1" x14ac:dyDescent="0.25">
      <c r="J255" s="71"/>
    </row>
    <row r="256" spans="10:10" s="82" customFormat="1" x14ac:dyDescent="0.25">
      <c r="J256" s="71"/>
    </row>
    <row r="257" spans="10:10" s="82" customFormat="1" x14ac:dyDescent="0.25">
      <c r="J257" s="71"/>
    </row>
    <row r="258" spans="10:10" s="82" customFormat="1" x14ac:dyDescent="0.25">
      <c r="J258" s="71"/>
    </row>
    <row r="259" spans="10:10" s="82" customFormat="1" x14ac:dyDescent="0.25">
      <c r="J259" s="71"/>
    </row>
    <row r="260" spans="10:10" s="82" customFormat="1" x14ac:dyDescent="0.25">
      <c r="J260" s="71"/>
    </row>
    <row r="261" spans="10:10" s="82" customFormat="1" x14ac:dyDescent="0.25">
      <c r="J261" s="71"/>
    </row>
    <row r="262" spans="10:10" s="82" customFormat="1" x14ac:dyDescent="0.25">
      <c r="J262" s="71"/>
    </row>
    <row r="263" spans="10:10" s="82" customFormat="1" x14ac:dyDescent="0.25">
      <c r="J263" s="71"/>
    </row>
    <row r="264" spans="10:10" s="82" customFormat="1" x14ac:dyDescent="0.25">
      <c r="J264" s="71"/>
    </row>
    <row r="265" spans="10:10" s="82" customFormat="1" x14ac:dyDescent="0.25">
      <c r="J265" s="71"/>
    </row>
    <row r="266" spans="10:10" s="82" customFormat="1" x14ac:dyDescent="0.25">
      <c r="J266" s="71"/>
    </row>
    <row r="267" spans="10:10" s="82" customFormat="1" x14ac:dyDescent="0.25">
      <c r="J267" s="71"/>
    </row>
    <row r="268" spans="10:10" s="82" customFormat="1" x14ac:dyDescent="0.25">
      <c r="J268" s="71"/>
    </row>
    <row r="269" spans="10:10" s="82" customFormat="1" x14ac:dyDescent="0.25">
      <c r="J269" s="71"/>
    </row>
    <row r="270" spans="10:10" s="82" customFormat="1" x14ac:dyDescent="0.25">
      <c r="J270" s="71"/>
    </row>
    <row r="271" spans="10:10" s="82" customFormat="1" x14ac:dyDescent="0.25">
      <c r="J271" s="71"/>
    </row>
    <row r="272" spans="10:10" s="82" customFormat="1" x14ac:dyDescent="0.25">
      <c r="J272" s="71"/>
    </row>
    <row r="273" spans="10:10" s="82" customFormat="1" x14ac:dyDescent="0.25">
      <c r="J273" s="71"/>
    </row>
    <row r="274" spans="10:10" s="82" customFormat="1" x14ac:dyDescent="0.25">
      <c r="J274" s="71"/>
    </row>
    <row r="275" spans="10:10" s="82" customFormat="1" x14ac:dyDescent="0.25">
      <c r="J275" s="71"/>
    </row>
    <row r="276" spans="10:10" s="82" customFormat="1" x14ac:dyDescent="0.25">
      <c r="J276" s="71"/>
    </row>
    <row r="277" spans="10:10" s="82" customFormat="1" x14ac:dyDescent="0.25">
      <c r="J277" s="71"/>
    </row>
    <row r="278" spans="10:10" s="82" customFormat="1" x14ac:dyDescent="0.25">
      <c r="J278" s="71"/>
    </row>
    <row r="279" spans="10:10" s="82" customFormat="1" x14ac:dyDescent="0.25">
      <c r="J279" s="71"/>
    </row>
    <row r="280" spans="10:10" s="82" customFormat="1" x14ac:dyDescent="0.25">
      <c r="J280" s="71"/>
    </row>
    <row r="281" spans="10:10" s="82" customFormat="1" x14ac:dyDescent="0.25">
      <c r="J281" s="71"/>
    </row>
    <row r="282" spans="10:10" s="82" customFormat="1" x14ac:dyDescent="0.25">
      <c r="J282" s="71"/>
    </row>
    <row r="283" spans="10:10" s="82" customFormat="1" x14ac:dyDescent="0.25">
      <c r="J283" s="71"/>
    </row>
    <row r="284" spans="10:10" s="82" customFormat="1" x14ac:dyDescent="0.25">
      <c r="J284" s="71"/>
    </row>
    <row r="285" spans="10:10" s="82" customFormat="1" x14ac:dyDescent="0.25">
      <c r="J285" s="71"/>
    </row>
    <row r="286" spans="10:10" s="82" customFormat="1" x14ac:dyDescent="0.25">
      <c r="J286" s="71"/>
    </row>
    <row r="287" spans="10:10" s="82" customFormat="1" x14ac:dyDescent="0.25">
      <c r="J287" s="71"/>
    </row>
    <row r="288" spans="10:10" s="82" customFormat="1" x14ac:dyDescent="0.25">
      <c r="J288" s="71"/>
    </row>
    <row r="289" spans="10:10" s="82" customFormat="1" x14ac:dyDescent="0.25">
      <c r="J289" s="71"/>
    </row>
    <row r="290" spans="10:10" s="82" customFormat="1" x14ac:dyDescent="0.25">
      <c r="J290" s="71"/>
    </row>
    <row r="291" spans="10:10" s="82" customFormat="1" x14ac:dyDescent="0.25">
      <c r="J291" s="71"/>
    </row>
    <row r="292" spans="10:10" s="82" customFormat="1" x14ac:dyDescent="0.25">
      <c r="J292" s="71"/>
    </row>
    <row r="293" spans="10:10" s="82" customFormat="1" x14ac:dyDescent="0.25">
      <c r="J293" s="71"/>
    </row>
    <row r="294" spans="10:10" s="82" customFormat="1" x14ac:dyDescent="0.25">
      <c r="J294" s="71"/>
    </row>
    <row r="295" spans="10:10" s="82" customFormat="1" x14ac:dyDescent="0.25">
      <c r="J295" s="71"/>
    </row>
    <row r="296" spans="10:10" s="82" customFormat="1" x14ac:dyDescent="0.25">
      <c r="J296" s="71"/>
    </row>
    <row r="297" spans="10:10" s="82" customFormat="1" x14ac:dyDescent="0.25">
      <c r="J297" s="71"/>
    </row>
    <row r="298" spans="10:10" s="82" customFormat="1" x14ac:dyDescent="0.25">
      <c r="J298" s="71"/>
    </row>
    <row r="299" spans="10:10" s="82" customFormat="1" x14ac:dyDescent="0.25">
      <c r="J299" s="71"/>
    </row>
    <row r="300" spans="10:10" s="82" customFormat="1" x14ac:dyDescent="0.25">
      <c r="J300" s="71"/>
    </row>
    <row r="301" spans="10:10" s="82" customFormat="1" x14ac:dyDescent="0.25">
      <c r="J301" s="71"/>
    </row>
    <row r="302" spans="10:10" s="82" customFormat="1" x14ac:dyDescent="0.25">
      <c r="J302" s="71"/>
    </row>
    <row r="303" spans="10:10" s="82" customFormat="1" x14ac:dyDescent="0.25">
      <c r="J303" s="71"/>
    </row>
    <row r="304" spans="10:10" s="82" customFormat="1" x14ac:dyDescent="0.25">
      <c r="J304" s="71"/>
    </row>
    <row r="305" spans="10:10" s="82" customFormat="1" x14ac:dyDescent="0.25">
      <c r="J305" s="71"/>
    </row>
    <row r="306" spans="10:10" s="82" customFormat="1" x14ac:dyDescent="0.25">
      <c r="J306" s="71"/>
    </row>
    <row r="307" spans="10:10" s="82" customFormat="1" x14ac:dyDescent="0.25">
      <c r="J307" s="71"/>
    </row>
    <row r="308" spans="10:10" s="82" customFormat="1" x14ac:dyDescent="0.25">
      <c r="J308" s="71"/>
    </row>
    <row r="309" spans="10:10" s="82" customFormat="1" x14ac:dyDescent="0.25">
      <c r="J309" s="71"/>
    </row>
    <row r="310" spans="10:10" s="82" customFormat="1" x14ac:dyDescent="0.25">
      <c r="J310" s="71"/>
    </row>
    <row r="311" spans="10:10" s="82" customFormat="1" x14ac:dyDescent="0.25">
      <c r="J311" s="71"/>
    </row>
    <row r="312" spans="10:10" s="82" customFormat="1" x14ac:dyDescent="0.25">
      <c r="J312" s="71"/>
    </row>
    <row r="313" spans="10:10" s="82" customFormat="1" x14ac:dyDescent="0.25">
      <c r="J313" s="71"/>
    </row>
    <row r="314" spans="10:10" s="82" customFormat="1" x14ac:dyDescent="0.25">
      <c r="J314" s="71"/>
    </row>
    <row r="315" spans="10:10" s="82" customFormat="1" x14ac:dyDescent="0.25">
      <c r="J315" s="71"/>
    </row>
    <row r="316" spans="10:10" s="82" customFormat="1" x14ac:dyDescent="0.25">
      <c r="J316" s="71"/>
    </row>
    <row r="317" spans="10:10" s="82" customFormat="1" x14ac:dyDescent="0.25">
      <c r="J317" s="71"/>
    </row>
    <row r="318" spans="10:10" s="82" customFormat="1" x14ac:dyDescent="0.25">
      <c r="J318" s="71"/>
    </row>
    <row r="319" spans="10:10" s="82" customFormat="1" x14ac:dyDescent="0.25">
      <c r="J319" s="71"/>
    </row>
    <row r="320" spans="10:10" s="82" customFormat="1" x14ac:dyDescent="0.25">
      <c r="J320" s="71"/>
    </row>
    <row r="321" spans="10:10" s="82" customFormat="1" x14ac:dyDescent="0.25">
      <c r="J321" s="71"/>
    </row>
    <row r="322" spans="10:10" s="82" customFormat="1" x14ac:dyDescent="0.25">
      <c r="J322" s="71"/>
    </row>
    <row r="323" spans="10:10" s="82" customFormat="1" x14ac:dyDescent="0.25">
      <c r="J323" s="71"/>
    </row>
    <row r="324" spans="10:10" s="82" customFormat="1" x14ac:dyDescent="0.25">
      <c r="J324" s="71"/>
    </row>
    <row r="325" spans="10:10" s="82" customFormat="1" x14ac:dyDescent="0.25">
      <c r="J325" s="71"/>
    </row>
    <row r="326" spans="10:10" s="82" customFormat="1" x14ac:dyDescent="0.25">
      <c r="J326" s="71"/>
    </row>
    <row r="327" spans="10:10" s="82" customFormat="1" x14ac:dyDescent="0.25">
      <c r="J327" s="71"/>
    </row>
    <row r="328" spans="10:10" s="82" customFormat="1" x14ac:dyDescent="0.25">
      <c r="J328" s="71"/>
    </row>
    <row r="329" spans="10:10" s="82" customFormat="1" x14ac:dyDescent="0.25">
      <c r="J329" s="71"/>
    </row>
    <row r="330" spans="10:10" s="82" customFormat="1" x14ac:dyDescent="0.25">
      <c r="J330" s="71"/>
    </row>
    <row r="331" spans="10:10" s="82" customFormat="1" x14ac:dyDescent="0.25">
      <c r="J331" s="71"/>
    </row>
    <row r="332" spans="10:10" s="82" customFormat="1" x14ac:dyDescent="0.25">
      <c r="J332" s="71"/>
    </row>
    <row r="333" spans="10:10" s="82" customFormat="1" x14ac:dyDescent="0.25">
      <c r="J333" s="71"/>
    </row>
    <row r="334" spans="10:10" s="82" customFormat="1" x14ac:dyDescent="0.25">
      <c r="J334" s="71"/>
    </row>
    <row r="335" spans="10:10" s="82" customFormat="1" x14ac:dyDescent="0.25">
      <c r="J335" s="71"/>
    </row>
    <row r="336" spans="10:10" s="82" customFormat="1" x14ac:dyDescent="0.25">
      <c r="J336" s="71"/>
    </row>
    <row r="337" spans="10:10" s="82" customFormat="1" x14ac:dyDescent="0.25">
      <c r="J337" s="71"/>
    </row>
    <row r="338" spans="10:10" s="82" customFormat="1" x14ac:dyDescent="0.25">
      <c r="J338" s="71"/>
    </row>
    <row r="339" spans="10:10" s="82" customFormat="1" x14ac:dyDescent="0.25">
      <c r="J339" s="71"/>
    </row>
    <row r="340" spans="10:10" s="82" customFormat="1" x14ac:dyDescent="0.25">
      <c r="J340" s="71"/>
    </row>
    <row r="341" spans="10:10" s="82" customFormat="1" x14ac:dyDescent="0.25">
      <c r="J341" s="71"/>
    </row>
    <row r="342" spans="10:10" s="82" customFormat="1" x14ac:dyDescent="0.25">
      <c r="J342" s="71"/>
    </row>
    <row r="343" spans="10:10" s="82" customFormat="1" x14ac:dyDescent="0.25">
      <c r="J343" s="71"/>
    </row>
    <row r="344" spans="10:10" s="82" customFormat="1" x14ac:dyDescent="0.25">
      <c r="J344" s="71"/>
    </row>
  </sheetData>
  <mergeCells count="1">
    <mergeCell ref="B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4"/>
  <sheetViews>
    <sheetView zoomScale="85" zoomScaleNormal="85" workbookViewId="0">
      <pane xSplit="3" ySplit="6" topLeftCell="D7" activePane="bottomRight" state="frozen"/>
      <selection activeCell="B5" sqref="B5"/>
      <selection pane="topRight" activeCell="B5" sqref="B5"/>
      <selection pane="bottomLeft" activeCell="B5" sqref="B5"/>
      <selection pane="bottomRight" activeCell="D7" sqref="D7"/>
    </sheetView>
  </sheetViews>
  <sheetFormatPr defaultColWidth="9.140625" defaultRowHeight="15" x14ac:dyDescent="0.25"/>
  <cols>
    <col min="1" max="1" width="5.140625" style="46" customWidth="1"/>
    <col min="2" max="2" width="38.28515625" style="46" bestFit="1" customWidth="1"/>
    <col min="3" max="3" width="25.5703125" style="46" bestFit="1" customWidth="1"/>
    <col min="4" max="9" width="10.5703125" style="46" customWidth="1"/>
    <col min="10" max="16384" width="9.140625" style="46"/>
  </cols>
  <sheetData>
    <row r="1" spans="1:9" ht="15.75" thickBot="1" x14ac:dyDescent="0.3">
      <c r="A1" s="12"/>
      <c r="B1" s="13"/>
      <c r="C1" s="13"/>
      <c r="D1" s="14"/>
      <c r="E1" s="14"/>
      <c r="F1" s="14"/>
      <c r="G1" s="14"/>
      <c r="H1" s="14"/>
      <c r="I1" s="14"/>
    </row>
    <row r="2" spans="1:9" ht="19.5" thickBot="1" x14ac:dyDescent="0.3">
      <c r="A2" s="12"/>
      <c r="B2" s="166" t="s">
        <v>42</v>
      </c>
      <c r="C2" s="167"/>
      <c r="D2" s="167"/>
      <c r="E2" s="167"/>
      <c r="F2" s="167"/>
      <c r="G2" s="167"/>
      <c r="H2" s="167"/>
      <c r="I2" s="167"/>
    </row>
    <row r="3" spans="1:9" x14ac:dyDescent="0.25">
      <c r="A3" s="12"/>
      <c r="B3" s="80" t="s">
        <v>114</v>
      </c>
      <c r="C3" s="47"/>
      <c r="D3" s="48"/>
      <c r="E3" s="48"/>
      <c r="F3" s="48"/>
      <c r="G3" s="48"/>
      <c r="H3" s="48"/>
      <c r="I3" s="48"/>
    </row>
    <row r="4" spans="1:9" x14ac:dyDescent="0.25">
      <c r="A4" s="15"/>
      <c r="B4" s="79">
        <v>41715</v>
      </c>
      <c r="C4" s="51"/>
      <c r="D4" s="51"/>
      <c r="E4" s="51"/>
      <c r="F4" s="51"/>
      <c r="G4" s="51"/>
      <c r="H4" s="51"/>
      <c r="I4" s="51"/>
    </row>
    <row r="6" spans="1:9" s="82" customFormat="1" ht="15.75" thickBot="1" x14ac:dyDescent="0.3">
      <c r="B6" s="57"/>
      <c r="C6" s="57" t="s">
        <v>86</v>
      </c>
      <c r="D6" s="92">
        <v>2013</v>
      </c>
      <c r="E6" s="92">
        <v>2014</v>
      </c>
      <c r="F6" s="92">
        <v>2016</v>
      </c>
      <c r="G6" s="92">
        <v>2018</v>
      </c>
      <c r="H6" s="92">
        <v>2020</v>
      </c>
      <c r="I6" s="92">
        <v>2025</v>
      </c>
    </row>
    <row r="7" spans="1:9" s="82" customFormat="1" x14ac:dyDescent="0.25">
      <c r="A7" s="12"/>
      <c r="B7" s="30" t="s">
        <v>72</v>
      </c>
      <c r="C7" s="82" t="s">
        <v>9</v>
      </c>
      <c r="D7" s="63">
        <v>4.2149999999999999</v>
      </c>
      <c r="E7" s="63">
        <v>4.4969999999999999</v>
      </c>
      <c r="F7" s="63">
        <v>15.756208737000001</v>
      </c>
      <c r="G7" s="63">
        <v>1.312091793</v>
      </c>
      <c r="H7" s="63">
        <v>4.8203216E-2</v>
      </c>
      <c r="I7" s="63">
        <v>19.26440221</v>
      </c>
    </row>
    <row r="8" spans="1:9" s="82" customFormat="1" x14ac:dyDescent="0.25">
      <c r="A8" s="12"/>
      <c r="B8" s="30"/>
      <c r="C8" s="82" t="s">
        <v>85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</row>
    <row r="9" spans="1:9" s="82" customFormat="1" ht="13.5" customHeight="1" x14ac:dyDescent="0.25">
      <c r="A9" s="12"/>
      <c r="C9" s="82" t="s">
        <v>10</v>
      </c>
      <c r="D9" s="64">
        <v>3.3530000000000002</v>
      </c>
      <c r="E9" s="64">
        <v>0.73651065599999999</v>
      </c>
      <c r="F9" s="64">
        <v>0.09</v>
      </c>
      <c r="G9" s="64">
        <v>0</v>
      </c>
      <c r="H9" s="64">
        <v>0</v>
      </c>
      <c r="I9" s="64">
        <v>0</v>
      </c>
    </row>
    <row r="10" spans="1:9" s="82" customFormat="1" x14ac:dyDescent="0.25">
      <c r="A10" s="12"/>
      <c r="C10" s="82" t="s">
        <v>15</v>
      </c>
      <c r="D10" s="64">
        <v>6.0990000000000002</v>
      </c>
      <c r="E10" s="64">
        <v>3.3569479870000003</v>
      </c>
      <c r="F10" s="64">
        <v>6.463620916</v>
      </c>
      <c r="G10" s="64">
        <v>0.54919800000000008</v>
      </c>
      <c r="H10" s="64">
        <v>13.913748814</v>
      </c>
      <c r="I10" s="64">
        <v>1.323517818</v>
      </c>
    </row>
    <row r="11" spans="1:9" s="82" customFormat="1" x14ac:dyDescent="0.25">
      <c r="A11" s="12"/>
      <c r="C11" s="83" t="s">
        <v>79</v>
      </c>
      <c r="D11" s="64">
        <v>1.5</v>
      </c>
      <c r="E11" s="64">
        <v>0.6</v>
      </c>
      <c r="F11" s="64">
        <v>1.264</v>
      </c>
      <c r="G11" s="64">
        <v>1.879</v>
      </c>
      <c r="H11" s="64">
        <v>0</v>
      </c>
      <c r="I11" s="64">
        <v>0</v>
      </c>
    </row>
    <row r="12" spans="1:9" s="82" customFormat="1" x14ac:dyDescent="0.25">
      <c r="A12" s="12"/>
      <c r="C12" s="83" t="s">
        <v>80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</row>
    <row r="13" spans="1:9" s="82" customFormat="1" x14ac:dyDescent="0.25">
      <c r="A13" s="12"/>
      <c r="C13" s="83" t="s">
        <v>30</v>
      </c>
      <c r="D13" s="64">
        <v>3.1456529999999998</v>
      </c>
      <c r="E13" s="64">
        <v>4.557437599</v>
      </c>
      <c r="F13" s="64">
        <v>6.8239549399999992</v>
      </c>
      <c r="G13" s="64">
        <v>1.974374225</v>
      </c>
      <c r="H13" s="64">
        <v>1.483145774</v>
      </c>
      <c r="I13" s="64">
        <v>2.6002035440000002</v>
      </c>
    </row>
    <row r="14" spans="1:9" s="82" customFormat="1" x14ac:dyDescent="0.25">
      <c r="A14" s="12"/>
      <c r="C14" s="83" t="s">
        <v>18</v>
      </c>
      <c r="D14" s="64">
        <v>4.6057963439999998</v>
      </c>
      <c r="E14" s="64">
        <v>1.9133546990000003</v>
      </c>
      <c r="F14" s="64">
        <v>6.7850826640000017</v>
      </c>
      <c r="G14" s="64">
        <v>8.7862401410000004</v>
      </c>
      <c r="H14" s="64">
        <v>15.019833634000001</v>
      </c>
      <c r="I14" s="64">
        <v>30.091426346999999</v>
      </c>
    </row>
    <row r="15" spans="1:9" s="82" customFormat="1" x14ac:dyDescent="0.25">
      <c r="A15" s="12"/>
      <c r="C15" s="83" t="s">
        <v>19</v>
      </c>
      <c r="D15" s="64">
        <v>0.90100000000000013</v>
      </c>
      <c r="E15" s="64">
        <v>0.47600000000000003</v>
      </c>
      <c r="F15" s="64">
        <v>0.39</v>
      </c>
      <c r="G15" s="64">
        <v>3.2000000000000001E-2</v>
      </c>
      <c r="H15" s="64">
        <v>0</v>
      </c>
      <c r="I15" s="64">
        <v>0</v>
      </c>
    </row>
    <row r="16" spans="1:9" s="82" customFormat="1" x14ac:dyDescent="0.25">
      <c r="A16" s="12"/>
      <c r="C16" s="83" t="s">
        <v>20</v>
      </c>
      <c r="D16" s="64">
        <v>0.13600000000000001</v>
      </c>
      <c r="E16" s="64">
        <v>0.06</v>
      </c>
      <c r="F16" s="64">
        <v>3.0709999999999997</v>
      </c>
      <c r="G16" s="64">
        <v>0</v>
      </c>
      <c r="H16" s="64">
        <v>0</v>
      </c>
      <c r="I16" s="64">
        <v>0</v>
      </c>
    </row>
    <row r="17" spans="1:9" s="82" customFormat="1" x14ac:dyDescent="0.25">
      <c r="A17" s="12"/>
      <c r="C17" s="83" t="s">
        <v>13</v>
      </c>
      <c r="D17" s="64">
        <v>0</v>
      </c>
      <c r="E17" s="64">
        <v>0</v>
      </c>
      <c r="F17" s="64">
        <v>1.1220000000000001</v>
      </c>
      <c r="G17" s="64">
        <v>3.3340000000000001</v>
      </c>
      <c r="H17" s="64">
        <v>1.7065000000000001</v>
      </c>
      <c r="I17" s="64">
        <v>0</v>
      </c>
    </row>
    <row r="18" spans="1:9" s="82" customFormat="1" ht="15.75" thickBot="1" x14ac:dyDescent="0.3">
      <c r="A18" s="12"/>
      <c r="B18" s="49"/>
      <c r="C18" s="49" t="s">
        <v>21</v>
      </c>
      <c r="D18" s="64">
        <v>23.955449344000002</v>
      </c>
      <c r="E18" s="64">
        <v>15.900740285000001</v>
      </c>
      <c r="F18" s="64">
        <v>31.63565852</v>
      </c>
      <c r="G18" s="64">
        <v>17.129812366000003</v>
      </c>
      <c r="H18" s="64">
        <v>32.123228222000002</v>
      </c>
      <c r="I18" s="64">
        <v>34.015147708999997</v>
      </c>
    </row>
    <row r="19" spans="1:9" s="82" customFormat="1" x14ac:dyDescent="0.25">
      <c r="A19" s="12"/>
      <c r="B19" s="30" t="s">
        <v>32</v>
      </c>
      <c r="C19" s="82" t="s">
        <v>9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</row>
    <row r="20" spans="1:9" s="82" customFormat="1" x14ac:dyDescent="0.25">
      <c r="A20" s="12"/>
      <c r="B20" s="30"/>
      <c r="C20" s="82" t="s">
        <v>85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</row>
    <row r="21" spans="1:9" s="82" customFormat="1" x14ac:dyDescent="0.25">
      <c r="A21" s="12"/>
      <c r="B21" s="75"/>
      <c r="C21" s="82" t="s">
        <v>10</v>
      </c>
      <c r="D21" s="64">
        <v>0</v>
      </c>
      <c r="E21" s="64">
        <v>0.03</v>
      </c>
      <c r="F21" s="64">
        <v>0</v>
      </c>
      <c r="G21" s="64">
        <v>0</v>
      </c>
      <c r="H21" s="64">
        <v>0</v>
      </c>
      <c r="I21" s="64">
        <v>0</v>
      </c>
    </row>
    <row r="22" spans="1:9" s="82" customFormat="1" x14ac:dyDescent="0.25">
      <c r="A22" s="12"/>
      <c r="B22" s="75"/>
      <c r="C22" s="82" t="s">
        <v>15</v>
      </c>
      <c r="D22" s="64">
        <v>6.0999999999999999E-2</v>
      </c>
      <c r="E22" s="64">
        <v>0.29300000000000004</v>
      </c>
      <c r="F22" s="64">
        <v>0.76400000000000001</v>
      </c>
      <c r="G22" s="64">
        <v>0.343198</v>
      </c>
      <c r="H22" s="64">
        <v>0.4</v>
      </c>
      <c r="I22" s="64">
        <v>0.22351781800000001</v>
      </c>
    </row>
    <row r="23" spans="1:9" s="82" customFormat="1" x14ac:dyDescent="0.25">
      <c r="A23" s="12"/>
      <c r="B23" s="75"/>
      <c r="C23" s="83" t="s">
        <v>79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</row>
    <row r="24" spans="1:9" s="82" customFormat="1" x14ac:dyDescent="0.25">
      <c r="A24" s="12"/>
      <c r="B24" s="75"/>
      <c r="C24" s="83" t="s">
        <v>80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</row>
    <row r="25" spans="1:9" s="82" customFormat="1" x14ac:dyDescent="0.25">
      <c r="A25" s="12"/>
      <c r="B25" s="75"/>
      <c r="C25" s="83" t="s">
        <v>30</v>
      </c>
      <c r="D25" s="64">
        <v>1.4166E-2</v>
      </c>
      <c r="E25" s="64">
        <v>0.57509310499999999</v>
      </c>
      <c r="F25" s="64">
        <v>7.3325700000000007E-4</v>
      </c>
      <c r="G25" s="64">
        <v>0</v>
      </c>
      <c r="H25" s="64">
        <v>0</v>
      </c>
      <c r="I25" s="64">
        <v>0</v>
      </c>
    </row>
    <row r="26" spans="1:9" s="82" customFormat="1" x14ac:dyDescent="0.25">
      <c r="A26" s="12"/>
      <c r="B26" s="75"/>
      <c r="C26" s="83" t="s">
        <v>18</v>
      </c>
      <c r="D26" s="64">
        <v>0.36145942199999981</v>
      </c>
      <c r="E26" s="64">
        <v>0.12226465200000008</v>
      </c>
      <c r="F26" s="64">
        <v>0.36893724299999991</v>
      </c>
      <c r="G26" s="64">
        <v>0.38208125099999951</v>
      </c>
      <c r="H26" s="64">
        <v>0.62367119400000059</v>
      </c>
      <c r="I26" s="64">
        <v>0.963934332</v>
      </c>
    </row>
    <row r="27" spans="1:9" s="82" customFormat="1" x14ac:dyDescent="0.25">
      <c r="A27" s="12"/>
      <c r="B27" s="75"/>
      <c r="C27" s="83" t="s">
        <v>19</v>
      </c>
      <c r="D27" s="64">
        <v>0.104</v>
      </c>
      <c r="E27" s="64">
        <v>7.4999999999999997E-2</v>
      </c>
      <c r="F27" s="64">
        <v>3.4000000000000002E-2</v>
      </c>
      <c r="G27" s="64">
        <v>0</v>
      </c>
      <c r="H27" s="64">
        <v>0</v>
      </c>
      <c r="I27" s="64">
        <v>0</v>
      </c>
    </row>
    <row r="28" spans="1:9" s="82" customFormat="1" x14ac:dyDescent="0.25">
      <c r="A28" s="12"/>
      <c r="B28" s="75"/>
      <c r="C28" s="83" t="s">
        <v>20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</row>
    <row r="29" spans="1:9" s="82" customFormat="1" x14ac:dyDescent="0.25">
      <c r="A29" s="12"/>
      <c r="B29" s="75"/>
      <c r="C29" s="83" t="s">
        <v>13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</row>
    <row r="30" spans="1:9" s="82" customFormat="1" ht="15.75" thickBot="1" x14ac:dyDescent="0.3">
      <c r="A30" s="12"/>
      <c r="B30" s="76"/>
      <c r="C30" s="49" t="s">
        <v>21</v>
      </c>
      <c r="D30" s="64">
        <v>0.54062542199999974</v>
      </c>
      <c r="E30" s="64">
        <v>1.0953577570000002</v>
      </c>
      <c r="F30" s="64">
        <v>1.1676704999999998</v>
      </c>
      <c r="G30" s="64">
        <v>0.72527925099999946</v>
      </c>
      <c r="H30" s="64">
        <v>1.0236711940000007</v>
      </c>
      <c r="I30" s="64">
        <v>1.1874521499999999</v>
      </c>
    </row>
    <row r="31" spans="1:9" s="82" customFormat="1" x14ac:dyDescent="0.25">
      <c r="A31" s="12"/>
      <c r="B31" s="30" t="s">
        <v>34</v>
      </c>
      <c r="C31" s="82" t="s">
        <v>9</v>
      </c>
      <c r="D31" s="63">
        <v>0</v>
      </c>
      <c r="E31" s="63">
        <v>0</v>
      </c>
      <c r="F31" s="63">
        <v>10.108602214000001</v>
      </c>
      <c r="G31" s="63">
        <v>0.687582323</v>
      </c>
      <c r="H31" s="63">
        <v>0</v>
      </c>
      <c r="I31" s="63">
        <v>2.1629119770000003</v>
      </c>
    </row>
    <row r="32" spans="1:9" s="82" customFormat="1" x14ac:dyDescent="0.25">
      <c r="A32" s="12"/>
      <c r="B32" s="30"/>
      <c r="C32" s="82" t="s">
        <v>85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</row>
    <row r="33" spans="1:9" s="82" customFormat="1" x14ac:dyDescent="0.25">
      <c r="A33" s="12"/>
      <c r="C33" s="82" t="s">
        <v>10</v>
      </c>
      <c r="D33" s="64">
        <v>0</v>
      </c>
      <c r="E33" s="64">
        <v>0</v>
      </c>
      <c r="F33" s="64">
        <v>0.09</v>
      </c>
      <c r="G33" s="64">
        <v>0</v>
      </c>
      <c r="H33" s="64">
        <v>0</v>
      </c>
      <c r="I33" s="64">
        <v>0</v>
      </c>
    </row>
    <row r="34" spans="1:9" s="82" customFormat="1" x14ac:dyDescent="0.25">
      <c r="A34" s="12"/>
      <c r="C34" s="82" t="s">
        <v>15</v>
      </c>
      <c r="D34" s="64">
        <v>7.1999999999999995E-2</v>
      </c>
      <c r="E34" s="64">
        <v>0.47800000000000004</v>
      </c>
      <c r="F34" s="64">
        <v>0.8</v>
      </c>
      <c r="G34" s="64">
        <v>0</v>
      </c>
      <c r="H34" s="64">
        <v>0.51561864999999996</v>
      </c>
      <c r="I34" s="64">
        <v>0</v>
      </c>
    </row>
    <row r="35" spans="1:9" s="82" customFormat="1" x14ac:dyDescent="0.25">
      <c r="A35" s="12"/>
      <c r="C35" s="83" t="s">
        <v>79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</row>
    <row r="36" spans="1:9" s="82" customFormat="1" x14ac:dyDescent="0.25">
      <c r="A36" s="12"/>
      <c r="C36" s="83" t="s">
        <v>80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</row>
    <row r="37" spans="1:9" s="82" customFormat="1" x14ac:dyDescent="0.25">
      <c r="A37" s="12"/>
      <c r="C37" s="83" t="s">
        <v>30</v>
      </c>
      <c r="D37" s="64">
        <v>6.4070000000000004E-3</v>
      </c>
      <c r="E37" s="64">
        <v>3.5444499999999998E-3</v>
      </c>
      <c r="F37" s="64">
        <v>2.2184849999999996E-3</v>
      </c>
      <c r="G37" s="64">
        <v>0</v>
      </c>
      <c r="H37" s="64">
        <v>0</v>
      </c>
      <c r="I37" s="64">
        <v>0</v>
      </c>
    </row>
    <row r="38" spans="1:9" s="82" customFormat="1" x14ac:dyDescent="0.25">
      <c r="A38" s="12"/>
      <c r="C38" s="83" t="s">
        <v>18</v>
      </c>
      <c r="D38" s="64">
        <v>0.44410427999999996</v>
      </c>
      <c r="E38" s="64">
        <v>0.15021951000000028</v>
      </c>
      <c r="F38" s="64">
        <v>0.56278947799999979</v>
      </c>
      <c r="G38" s="64">
        <v>0.4694411340000002</v>
      </c>
      <c r="H38" s="64">
        <v>0.87576634999999992</v>
      </c>
      <c r="I38" s="64">
        <v>1.1843303459999996</v>
      </c>
    </row>
    <row r="39" spans="1:9" s="82" customFormat="1" x14ac:dyDescent="0.25">
      <c r="A39" s="12"/>
      <c r="C39" s="83" t="s">
        <v>19</v>
      </c>
      <c r="D39" s="64">
        <v>8.0000000000000002E-3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</row>
    <row r="40" spans="1:9" s="82" customFormat="1" x14ac:dyDescent="0.25">
      <c r="A40" s="12"/>
      <c r="C40" s="83" t="s">
        <v>20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</row>
    <row r="41" spans="1:9" s="82" customFormat="1" x14ac:dyDescent="0.25">
      <c r="A41" s="12"/>
      <c r="C41" s="83" t="s">
        <v>13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</row>
    <row r="42" spans="1:9" s="82" customFormat="1" ht="15.75" thickBot="1" x14ac:dyDescent="0.3">
      <c r="A42" s="12"/>
      <c r="B42" s="49"/>
      <c r="C42" s="49" t="s">
        <v>21</v>
      </c>
      <c r="D42" s="64">
        <v>0.53051127999999992</v>
      </c>
      <c r="E42" s="64">
        <v>0.63176396000000024</v>
      </c>
      <c r="F42" s="64">
        <v>1.4550079629999999</v>
      </c>
      <c r="G42" s="64">
        <v>0.4694411340000002</v>
      </c>
      <c r="H42" s="64">
        <v>1.3913849999999999</v>
      </c>
      <c r="I42" s="64">
        <v>1.1843303459999996</v>
      </c>
    </row>
    <row r="43" spans="1:9" s="82" customFormat="1" x14ac:dyDescent="0.25">
      <c r="A43" s="12"/>
      <c r="B43" s="30" t="s">
        <v>33</v>
      </c>
      <c r="C43" s="82" t="s">
        <v>9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0.62929860900000001</v>
      </c>
    </row>
    <row r="44" spans="1:9" s="82" customFormat="1" x14ac:dyDescent="0.25">
      <c r="A44" s="12"/>
      <c r="B44" s="30"/>
      <c r="C44" s="82" t="s">
        <v>85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</row>
    <row r="45" spans="1:9" s="82" customFormat="1" x14ac:dyDescent="0.25">
      <c r="A45" s="12"/>
      <c r="C45" s="82" t="s">
        <v>10</v>
      </c>
      <c r="D45" s="64">
        <v>0.121</v>
      </c>
      <c r="E45" s="64">
        <v>4.8000000000000001E-2</v>
      </c>
      <c r="F45" s="64">
        <v>0</v>
      </c>
      <c r="G45" s="64">
        <v>0</v>
      </c>
      <c r="H45" s="64">
        <v>0</v>
      </c>
      <c r="I45" s="64">
        <v>0</v>
      </c>
    </row>
    <row r="46" spans="1:9" s="82" customFormat="1" x14ac:dyDescent="0.25">
      <c r="A46" s="12"/>
      <c r="C46" s="82" t="s">
        <v>15</v>
      </c>
      <c r="D46" s="64">
        <v>1.732</v>
      </c>
      <c r="E46" s="64">
        <v>1.1021042699999999</v>
      </c>
      <c r="F46" s="64">
        <v>3.3475520759999999</v>
      </c>
      <c r="G46" s="64">
        <v>0.15</v>
      </c>
      <c r="H46" s="64">
        <v>10.136495025</v>
      </c>
      <c r="I46" s="64">
        <v>0</v>
      </c>
    </row>
    <row r="47" spans="1:9" s="82" customFormat="1" x14ac:dyDescent="0.25">
      <c r="A47" s="12"/>
      <c r="C47" s="83" t="s">
        <v>79</v>
      </c>
      <c r="D47" s="64">
        <v>0.6</v>
      </c>
      <c r="E47" s="64">
        <v>0</v>
      </c>
      <c r="F47" s="64">
        <v>9.9000000000000005E-2</v>
      </c>
      <c r="G47" s="64">
        <v>0.13400000000000001</v>
      </c>
      <c r="H47" s="64">
        <v>0</v>
      </c>
      <c r="I47" s="64">
        <v>0</v>
      </c>
    </row>
    <row r="48" spans="1:9" s="82" customFormat="1" x14ac:dyDescent="0.25">
      <c r="A48" s="12"/>
      <c r="C48" s="83" t="s">
        <v>80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</row>
    <row r="49" spans="1:9" s="82" customFormat="1" x14ac:dyDescent="0.25">
      <c r="A49" s="12"/>
      <c r="C49" s="83" t="s">
        <v>30</v>
      </c>
      <c r="D49" s="64">
        <v>1.1410999999999999E-2</v>
      </c>
      <c r="E49" s="64">
        <v>2.4060000000000002E-3</v>
      </c>
      <c r="F49" s="64">
        <v>0</v>
      </c>
      <c r="G49" s="64">
        <v>0</v>
      </c>
      <c r="H49" s="64">
        <v>0</v>
      </c>
      <c r="I49" s="64">
        <v>0</v>
      </c>
    </row>
    <row r="50" spans="1:9" s="82" customFormat="1" x14ac:dyDescent="0.25">
      <c r="A50" s="12"/>
      <c r="C50" s="83" t="s">
        <v>18</v>
      </c>
      <c r="D50" s="64">
        <v>0.700056279</v>
      </c>
      <c r="E50" s="64">
        <v>0.33626913299999961</v>
      </c>
      <c r="F50" s="64">
        <v>1.3837088990000006</v>
      </c>
      <c r="G50" s="64">
        <v>1.504194668999999</v>
      </c>
      <c r="H50" s="64">
        <v>2.8206320360000006</v>
      </c>
      <c r="I50" s="64">
        <v>5.1120532069999989</v>
      </c>
    </row>
    <row r="51" spans="1:9" s="82" customFormat="1" x14ac:dyDescent="0.25">
      <c r="A51" s="12"/>
      <c r="C51" s="83" t="s">
        <v>19</v>
      </c>
      <c r="D51" s="64">
        <v>8.3000000000000004E-2</v>
      </c>
      <c r="E51" s="64">
        <v>5.6000000000000001E-2</v>
      </c>
      <c r="F51" s="64">
        <v>1.2E-2</v>
      </c>
      <c r="G51" s="64">
        <v>0</v>
      </c>
      <c r="H51" s="64">
        <v>0</v>
      </c>
      <c r="I51" s="64">
        <v>0</v>
      </c>
    </row>
    <row r="52" spans="1:9" s="82" customFormat="1" x14ac:dyDescent="0.25">
      <c r="A52" s="12"/>
      <c r="C52" s="83" t="s">
        <v>20</v>
      </c>
      <c r="D52" s="64">
        <v>0.1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</row>
    <row r="53" spans="1:9" s="82" customFormat="1" x14ac:dyDescent="0.25">
      <c r="A53" s="12"/>
      <c r="C53" s="83" t="s">
        <v>13</v>
      </c>
      <c r="D53" s="64">
        <v>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</row>
    <row r="54" spans="1:9" s="82" customFormat="1" ht="15.75" thickBot="1" x14ac:dyDescent="0.3">
      <c r="A54" s="12"/>
      <c r="B54" s="49"/>
      <c r="C54" s="49" t="s">
        <v>21</v>
      </c>
      <c r="D54" s="64">
        <v>3.347467279</v>
      </c>
      <c r="E54" s="64">
        <v>1.5447794029999997</v>
      </c>
      <c r="F54" s="64">
        <v>4.8422609750000003</v>
      </c>
      <c r="G54" s="64">
        <v>1.788194668999999</v>
      </c>
      <c r="H54" s="64">
        <v>12.957127061000001</v>
      </c>
      <c r="I54" s="64">
        <v>5.1120532069999989</v>
      </c>
    </row>
    <row r="55" spans="1:9" s="82" customFormat="1" x14ac:dyDescent="0.25">
      <c r="B55" s="30" t="s">
        <v>104</v>
      </c>
      <c r="C55" s="82" t="s">
        <v>9</v>
      </c>
      <c r="D55" s="63">
        <v>0</v>
      </c>
      <c r="E55" s="63">
        <v>1.17</v>
      </c>
      <c r="F55" s="63">
        <v>4.234</v>
      </c>
      <c r="G55" s="63">
        <v>0</v>
      </c>
      <c r="H55" s="63">
        <v>0</v>
      </c>
      <c r="I55" s="63">
        <v>8.666949851</v>
      </c>
    </row>
    <row r="56" spans="1:9" s="82" customFormat="1" x14ac:dyDescent="0.25">
      <c r="B56" s="30"/>
      <c r="C56" s="82" t="s">
        <v>85</v>
      </c>
      <c r="D56" s="64">
        <v>0</v>
      </c>
      <c r="E56" s="64">
        <v>0</v>
      </c>
      <c r="F56" s="64">
        <v>0</v>
      </c>
      <c r="G56" s="64">
        <v>0</v>
      </c>
      <c r="H56" s="64">
        <v>0</v>
      </c>
      <c r="I56" s="64">
        <v>0</v>
      </c>
    </row>
    <row r="57" spans="1:9" s="82" customFormat="1" x14ac:dyDescent="0.25">
      <c r="C57" s="82" t="s">
        <v>10</v>
      </c>
      <c r="D57" s="64">
        <v>0.19400000000000001</v>
      </c>
      <c r="E57" s="64">
        <v>0</v>
      </c>
      <c r="F57" s="64">
        <v>0</v>
      </c>
      <c r="G57" s="64">
        <v>0</v>
      </c>
      <c r="H57" s="64">
        <v>0</v>
      </c>
      <c r="I57" s="64">
        <v>0</v>
      </c>
    </row>
    <row r="58" spans="1:9" s="82" customFormat="1" x14ac:dyDescent="0.25">
      <c r="C58" s="82" t="s">
        <v>15</v>
      </c>
      <c r="D58" s="64">
        <v>0.752</v>
      </c>
      <c r="E58" s="64">
        <v>0.60581659899999996</v>
      </c>
      <c r="F58" s="64">
        <v>0.568163839</v>
      </c>
      <c r="G58" s="64">
        <v>0</v>
      </c>
      <c r="H58" s="64">
        <v>0.17</v>
      </c>
      <c r="I58" s="64">
        <v>1.1000000000000001</v>
      </c>
    </row>
    <row r="59" spans="1:9" s="82" customFormat="1" x14ac:dyDescent="0.25">
      <c r="C59" s="83" t="s">
        <v>79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4">
        <v>0</v>
      </c>
    </row>
    <row r="60" spans="1:9" s="82" customFormat="1" x14ac:dyDescent="0.25">
      <c r="C60" s="83" t="s">
        <v>80</v>
      </c>
      <c r="D60" s="64">
        <v>0</v>
      </c>
      <c r="E60" s="64">
        <v>0</v>
      </c>
      <c r="F60" s="64">
        <v>0</v>
      </c>
      <c r="G60" s="64">
        <v>0</v>
      </c>
      <c r="H60" s="64">
        <v>0</v>
      </c>
      <c r="I60" s="64">
        <v>0</v>
      </c>
    </row>
    <row r="61" spans="1:9" s="82" customFormat="1" x14ac:dyDescent="0.25">
      <c r="C61" s="83" t="s">
        <v>30</v>
      </c>
      <c r="D61" s="64">
        <v>0.12847999999999998</v>
      </c>
      <c r="E61" s="64">
        <v>0.56915964600000002</v>
      </c>
      <c r="F61" s="64">
        <v>1.1362412279999998</v>
      </c>
      <c r="G61" s="64">
        <v>0.73437422499999994</v>
      </c>
      <c r="H61" s="64">
        <v>0.33564507700000001</v>
      </c>
      <c r="I61" s="64">
        <v>0.61984865499999997</v>
      </c>
    </row>
    <row r="62" spans="1:9" s="82" customFormat="1" x14ac:dyDescent="0.25">
      <c r="C62" s="83" t="s">
        <v>18</v>
      </c>
      <c r="D62" s="64">
        <v>0.64120959600000016</v>
      </c>
      <c r="E62" s="64">
        <v>0.31656067499999985</v>
      </c>
      <c r="F62" s="64">
        <v>1.2576927020000004</v>
      </c>
      <c r="G62" s="64">
        <v>1.539632570999999</v>
      </c>
      <c r="H62" s="64">
        <v>2.8052787200000013</v>
      </c>
      <c r="I62" s="64">
        <v>5.5691260859999998</v>
      </c>
    </row>
    <row r="63" spans="1:9" s="82" customFormat="1" x14ac:dyDescent="0.25">
      <c r="C63" s="83" t="s">
        <v>19</v>
      </c>
      <c r="D63" s="64">
        <v>0.25800000000000001</v>
      </c>
      <c r="E63" s="64">
        <v>3.0000000000000001E-3</v>
      </c>
      <c r="F63" s="64">
        <v>3.5000000000000003E-2</v>
      </c>
      <c r="G63" s="64">
        <v>0</v>
      </c>
      <c r="H63" s="64">
        <v>0</v>
      </c>
      <c r="I63" s="64">
        <v>0</v>
      </c>
    </row>
    <row r="64" spans="1:9" s="82" customFormat="1" x14ac:dyDescent="0.25">
      <c r="C64" s="83" t="s">
        <v>20</v>
      </c>
      <c r="D64" s="64">
        <v>0</v>
      </c>
      <c r="E64" s="64">
        <v>0.03</v>
      </c>
      <c r="F64" s="64">
        <v>0.96900000000000008</v>
      </c>
      <c r="G64" s="64">
        <v>0</v>
      </c>
      <c r="H64" s="64">
        <v>0</v>
      </c>
      <c r="I64" s="64">
        <v>0</v>
      </c>
    </row>
    <row r="65" spans="1:9" s="82" customFormat="1" x14ac:dyDescent="0.25">
      <c r="C65" s="83" t="s">
        <v>13</v>
      </c>
      <c r="D65" s="64">
        <v>0</v>
      </c>
      <c r="E65" s="64">
        <v>0</v>
      </c>
      <c r="F65" s="64">
        <v>0</v>
      </c>
      <c r="G65" s="64">
        <v>0</v>
      </c>
      <c r="H65" s="64">
        <v>0</v>
      </c>
      <c r="I65" s="64">
        <v>0</v>
      </c>
    </row>
    <row r="66" spans="1:9" s="82" customFormat="1" ht="15.75" thickBot="1" x14ac:dyDescent="0.3">
      <c r="B66" s="49"/>
      <c r="C66" s="49" t="s">
        <v>21</v>
      </c>
      <c r="D66" s="64">
        <v>1.9736895960000003</v>
      </c>
      <c r="E66" s="64">
        <v>2.6945369199999996</v>
      </c>
      <c r="F66" s="64">
        <v>8.200097769000001</v>
      </c>
      <c r="G66" s="64">
        <v>2.2740067959999992</v>
      </c>
      <c r="H66" s="64">
        <v>3.3109237970000009</v>
      </c>
      <c r="I66" s="64">
        <v>7.2889747410000005</v>
      </c>
    </row>
    <row r="67" spans="1:9" s="82" customFormat="1" x14ac:dyDescent="0.25">
      <c r="A67" s="12"/>
      <c r="B67" s="30" t="s">
        <v>36</v>
      </c>
      <c r="C67" s="82" t="s">
        <v>9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7.6351320779999998</v>
      </c>
    </row>
    <row r="68" spans="1:9" s="82" customFormat="1" x14ac:dyDescent="0.25">
      <c r="A68" s="12"/>
      <c r="B68" s="30"/>
      <c r="C68" s="82" t="s">
        <v>85</v>
      </c>
      <c r="D68" s="64">
        <v>0</v>
      </c>
      <c r="E68" s="64">
        <v>0</v>
      </c>
      <c r="F68" s="64">
        <v>0</v>
      </c>
      <c r="G68" s="64">
        <v>0</v>
      </c>
      <c r="H68" s="64">
        <v>0</v>
      </c>
      <c r="I68" s="64">
        <v>0</v>
      </c>
    </row>
    <row r="69" spans="1:9" s="82" customFormat="1" x14ac:dyDescent="0.25">
      <c r="A69" s="12"/>
      <c r="C69" s="82" t="s">
        <v>10</v>
      </c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64">
        <v>0</v>
      </c>
    </row>
    <row r="70" spans="1:9" s="82" customFormat="1" x14ac:dyDescent="0.25">
      <c r="A70" s="12"/>
      <c r="C70" s="82" t="s">
        <v>15</v>
      </c>
      <c r="D70" s="64">
        <v>0</v>
      </c>
      <c r="E70" s="64">
        <v>1.4E-2</v>
      </c>
      <c r="F70" s="64">
        <v>0</v>
      </c>
      <c r="G70" s="64">
        <v>0</v>
      </c>
      <c r="H70" s="64">
        <v>7.2999999999999995E-2</v>
      </c>
      <c r="I70" s="64">
        <v>0</v>
      </c>
    </row>
    <row r="71" spans="1:9" s="82" customFormat="1" x14ac:dyDescent="0.25">
      <c r="A71" s="12"/>
      <c r="C71" s="83" t="s">
        <v>79</v>
      </c>
      <c r="D71" s="64">
        <v>0</v>
      </c>
      <c r="E71" s="64">
        <v>0.6</v>
      </c>
      <c r="F71" s="64">
        <v>0</v>
      </c>
      <c r="G71" s="64">
        <v>0</v>
      </c>
      <c r="H71" s="64">
        <v>0</v>
      </c>
      <c r="I71" s="64">
        <v>0</v>
      </c>
    </row>
    <row r="72" spans="1:9" s="82" customFormat="1" x14ac:dyDescent="0.25">
      <c r="A72" s="12"/>
      <c r="C72" s="83" t="s">
        <v>80</v>
      </c>
      <c r="D72" s="64">
        <v>0</v>
      </c>
      <c r="E72" s="64">
        <v>0</v>
      </c>
      <c r="F72" s="64">
        <v>0</v>
      </c>
      <c r="G72" s="64">
        <v>0</v>
      </c>
      <c r="H72" s="64">
        <v>0</v>
      </c>
      <c r="I72" s="64">
        <v>0</v>
      </c>
    </row>
    <row r="73" spans="1:9" s="82" customFormat="1" x14ac:dyDescent="0.25">
      <c r="A73" s="12"/>
      <c r="C73" s="83" t="s">
        <v>30</v>
      </c>
      <c r="D73" s="64">
        <v>1.0500000000000001E-2</v>
      </c>
      <c r="E73" s="64">
        <v>0</v>
      </c>
      <c r="F73" s="64">
        <v>0</v>
      </c>
      <c r="G73" s="64">
        <v>0</v>
      </c>
      <c r="H73" s="64">
        <v>0</v>
      </c>
      <c r="I73" s="64">
        <v>0</v>
      </c>
    </row>
    <row r="74" spans="1:9" s="82" customFormat="1" x14ac:dyDescent="0.25">
      <c r="A74" s="12"/>
      <c r="C74" s="83" t="s">
        <v>18</v>
      </c>
      <c r="D74" s="64">
        <v>0.12352514099999999</v>
      </c>
      <c r="E74" s="64">
        <v>7.8533756999999996E-2</v>
      </c>
      <c r="F74" s="64">
        <v>0.33889797000000005</v>
      </c>
      <c r="G74" s="64">
        <v>0.38068898699999992</v>
      </c>
      <c r="H74" s="64">
        <v>0.72840690600000002</v>
      </c>
      <c r="I74" s="64">
        <v>1.4786026379999999</v>
      </c>
    </row>
    <row r="75" spans="1:9" s="82" customFormat="1" x14ac:dyDescent="0.25">
      <c r="A75" s="12"/>
      <c r="C75" s="83" t="s">
        <v>19</v>
      </c>
      <c r="D75" s="64">
        <v>0</v>
      </c>
      <c r="E75" s="64">
        <v>8.4000000000000005E-2</v>
      </c>
      <c r="F75" s="64">
        <v>0.129</v>
      </c>
      <c r="G75" s="64">
        <v>0</v>
      </c>
      <c r="H75" s="64">
        <v>0</v>
      </c>
      <c r="I75" s="64">
        <v>0</v>
      </c>
    </row>
    <row r="76" spans="1:9" s="82" customFormat="1" x14ac:dyDescent="0.25">
      <c r="A76" s="12"/>
      <c r="C76" s="83" t="s">
        <v>20</v>
      </c>
      <c r="D76" s="64">
        <v>0</v>
      </c>
      <c r="E76" s="64">
        <v>0</v>
      </c>
      <c r="F76" s="64">
        <v>0</v>
      </c>
      <c r="G76" s="64">
        <v>0</v>
      </c>
      <c r="H76" s="64">
        <v>0</v>
      </c>
      <c r="I76" s="64">
        <v>0</v>
      </c>
    </row>
    <row r="77" spans="1:9" s="82" customFormat="1" x14ac:dyDescent="0.25">
      <c r="A77" s="12"/>
      <c r="C77" s="83" t="s">
        <v>13</v>
      </c>
      <c r="D77" s="64">
        <v>0</v>
      </c>
      <c r="E77" s="64">
        <v>0</v>
      </c>
      <c r="F77" s="64">
        <v>1.1220000000000001</v>
      </c>
      <c r="G77" s="64">
        <v>0</v>
      </c>
      <c r="H77" s="64">
        <v>0.60650000000000004</v>
      </c>
      <c r="I77" s="64">
        <v>0</v>
      </c>
    </row>
    <row r="78" spans="1:9" s="82" customFormat="1" ht="15.75" thickBot="1" x14ac:dyDescent="0.3">
      <c r="A78" s="12"/>
      <c r="B78" s="49"/>
      <c r="C78" s="49" t="s">
        <v>21</v>
      </c>
      <c r="D78" s="64">
        <v>0.13402514099999999</v>
      </c>
      <c r="E78" s="64">
        <v>0.77653375699999994</v>
      </c>
      <c r="F78" s="64">
        <v>1.5898979700000002</v>
      </c>
      <c r="G78" s="64">
        <v>0.38068898699999992</v>
      </c>
      <c r="H78" s="64">
        <v>1.407906906</v>
      </c>
      <c r="I78" s="64">
        <v>1.4786026379999999</v>
      </c>
    </row>
    <row r="79" spans="1:9" s="82" customFormat="1" ht="15" customHeight="1" x14ac:dyDescent="0.25">
      <c r="A79" s="12"/>
      <c r="B79" s="30" t="s">
        <v>37</v>
      </c>
      <c r="C79" s="82" t="s">
        <v>9</v>
      </c>
      <c r="D79" s="63">
        <v>0</v>
      </c>
      <c r="E79" s="63">
        <v>0</v>
      </c>
      <c r="F79" s="63">
        <v>0</v>
      </c>
      <c r="G79" s="63">
        <v>0</v>
      </c>
      <c r="H79" s="63">
        <v>0</v>
      </c>
      <c r="I79" s="63">
        <v>0</v>
      </c>
    </row>
    <row r="80" spans="1:9" s="82" customFormat="1" ht="15" customHeight="1" x14ac:dyDescent="0.25">
      <c r="A80" s="12"/>
      <c r="B80" s="30"/>
      <c r="C80" s="82" t="s">
        <v>85</v>
      </c>
      <c r="D80" s="64">
        <v>0</v>
      </c>
      <c r="E80" s="64">
        <v>0</v>
      </c>
      <c r="F80" s="64">
        <v>0</v>
      </c>
      <c r="G80" s="64">
        <v>0</v>
      </c>
      <c r="H80" s="64">
        <v>0</v>
      </c>
      <c r="I80" s="64">
        <v>0</v>
      </c>
    </row>
    <row r="81" spans="1:9" s="82" customFormat="1" x14ac:dyDescent="0.25">
      <c r="A81" s="12"/>
      <c r="C81" s="82" t="s">
        <v>10</v>
      </c>
      <c r="D81" s="64">
        <v>0</v>
      </c>
      <c r="E81" s="64">
        <v>0</v>
      </c>
      <c r="F81" s="64">
        <v>0</v>
      </c>
      <c r="G81" s="64">
        <v>0</v>
      </c>
      <c r="H81" s="64">
        <v>0</v>
      </c>
      <c r="I81" s="64">
        <v>0</v>
      </c>
    </row>
    <row r="82" spans="1:9" s="82" customFormat="1" x14ac:dyDescent="0.25">
      <c r="A82" s="12"/>
      <c r="C82" s="82" t="s">
        <v>15</v>
      </c>
      <c r="D82" s="64">
        <v>0.77</v>
      </c>
      <c r="E82" s="64">
        <v>0.22500000000000001</v>
      </c>
      <c r="F82" s="64">
        <v>0</v>
      </c>
      <c r="G82" s="64">
        <v>0</v>
      </c>
      <c r="H82" s="64">
        <v>0.01</v>
      </c>
      <c r="I82" s="64">
        <v>0</v>
      </c>
    </row>
    <row r="83" spans="1:9" s="82" customFormat="1" x14ac:dyDescent="0.25">
      <c r="A83" s="12"/>
      <c r="C83" s="83" t="s">
        <v>79</v>
      </c>
      <c r="D83" s="64">
        <v>0</v>
      </c>
      <c r="E83" s="64">
        <v>0</v>
      </c>
      <c r="F83" s="64">
        <v>0</v>
      </c>
      <c r="G83" s="64">
        <v>0.89500000000000002</v>
      </c>
      <c r="H83" s="64">
        <v>0</v>
      </c>
      <c r="I83" s="64">
        <v>0</v>
      </c>
    </row>
    <row r="84" spans="1:9" s="82" customFormat="1" x14ac:dyDescent="0.25">
      <c r="A84" s="12"/>
      <c r="C84" s="83" t="s">
        <v>80</v>
      </c>
      <c r="D84" s="64">
        <v>0</v>
      </c>
      <c r="E84" s="64">
        <v>0</v>
      </c>
      <c r="F84" s="64">
        <v>0</v>
      </c>
      <c r="G84" s="64">
        <v>0</v>
      </c>
      <c r="H84" s="64">
        <v>0</v>
      </c>
      <c r="I84" s="64">
        <v>0</v>
      </c>
    </row>
    <row r="85" spans="1:9" s="82" customFormat="1" x14ac:dyDescent="0.25">
      <c r="A85" s="12"/>
      <c r="C85" s="83" t="s">
        <v>30</v>
      </c>
      <c r="D85" s="64">
        <v>0</v>
      </c>
      <c r="E85" s="64">
        <v>0</v>
      </c>
      <c r="F85" s="64">
        <v>0</v>
      </c>
      <c r="G85" s="64">
        <v>0</v>
      </c>
      <c r="H85" s="64">
        <v>0</v>
      </c>
      <c r="I85" s="64">
        <v>0</v>
      </c>
    </row>
    <row r="86" spans="1:9" s="82" customFormat="1" x14ac:dyDescent="0.25">
      <c r="A86" s="12"/>
      <c r="C86" s="83" t="s">
        <v>18</v>
      </c>
      <c r="D86" s="64">
        <v>0.13464603699999997</v>
      </c>
      <c r="E86" s="64">
        <v>5.9232479000000005E-2</v>
      </c>
      <c r="F86" s="64">
        <v>0.18349472499999994</v>
      </c>
      <c r="G86" s="64">
        <v>0.39921162499999996</v>
      </c>
      <c r="H86" s="64">
        <v>0.62258105800000019</v>
      </c>
      <c r="I86" s="64">
        <v>1.640331851</v>
      </c>
    </row>
    <row r="87" spans="1:9" s="82" customFormat="1" x14ac:dyDescent="0.25">
      <c r="A87" s="12"/>
      <c r="C87" s="83" t="s">
        <v>19</v>
      </c>
      <c r="D87" s="64">
        <v>0</v>
      </c>
      <c r="E87" s="64">
        <v>0</v>
      </c>
      <c r="F87" s="64">
        <v>0.05</v>
      </c>
      <c r="G87" s="64">
        <v>0</v>
      </c>
      <c r="H87" s="64">
        <v>0</v>
      </c>
      <c r="I87" s="64">
        <v>0</v>
      </c>
    </row>
    <row r="88" spans="1:9" s="82" customFormat="1" x14ac:dyDescent="0.25">
      <c r="A88" s="12"/>
      <c r="C88" s="83" t="s">
        <v>20</v>
      </c>
      <c r="D88" s="64">
        <v>0</v>
      </c>
      <c r="E88" s="64">
        <v>4.0000000000000001E-3</v>
      </c>
      <c r="F88" s="64">
        <v>8.1000000000000003E-2</v>
      </c>
      <c r="G88" s="64">
        <v>0</v>
      </c>
      <c r="H88" s="64">
        <v>0</v>
      </c>
      <c r="I88" s="64">
        <v>0</v>
      </c>
    </row>
    <row r="89" spans="1:9" s="82" customFormat="1" x14ac:dyDescent="0.25">
      <c r="A89" s="12"/>
      <c r="C89" s="83" t="s">
        <v>13</v>
      </c>
      <c r="D89" s="64">
        <v>0</v>
      </c>
      <c r="E89" s="64">
        <v>0</v>
      </c>
      <c r="F89" s="64">
        <v>0</v>
      </c>
      <c r="G89" s="64">
        <v>0</v>
      </c>
      <c r="H89" s="64">
        <v>0</v>
      </c>
      <c r="I89" s="64">
        <v>0</v>
      </c>
    </row>
    <row r="90" spans="1:9" s="82" customFormat="1" ht="15.75" thickBot="1" x14ac:dyDescent="0.3">
      <c r="A90" s="12"/>
      <c r="B90" s="49"/>
      <c r="C90" s="49" t="s">
        <v>21</v>
      </c>
      <c r="D90" s="64">
        <v>0.90464603700000001</v>
      </c>
      <c r="E90" s="64">
        <v>0.28823247900000004</v>
      </c>
      <c r="F90" s="64">
        <v>0.31449472499999997</v>
      </c>
      <c r="G90" s="64">
        <v>1.294211625</v>
      </c>
      <c r="H90" s="64">
        <v>0.6325810580000002</v>
      </c>
      <c r="I90" s="64">
        <v>1.640331851</v>
      </c>
    </row>
    <row r="91" spans="1:9" s="82" customFormat="1" x14ac:dyDescent="0.25">
      <c r="B91" s="30" t="s">
        <v>38</v>
      </c>
      <c r="C91" s="82" t="s">
        <v>9</v>
      </c>
      <c r="D91" s="63">
        <v>0</v>
      </c>
      <c r="E91" s="63">
        <v>0</v>
      </c>
      <c r="F91" s="63">
        <v>0</v>
      </c>
      <c r="G91" s="63">
        <v>0</v>
      </c>
      <c r="H91" s="63">
        <v>0</v>
      </c>
      <c r="I91" s="63">
        <v>3.2908920000000001E-2</v>
      </c>
    </row>
    <row r="92" spans="1:9" s="82" customFormat="1" x14ac:dyDescent="0.25">
      <c r="B92" s="30"/>
      <c r="C92" s="82" t="s">
        <v>85</v>
      </c>
      <c r="D92" s="64">
        <v>0</v>
      </c>
      <c r="E92" s="64">
        <v>0</v>
      </c>
      <c r="F92" s="64">
        <v>0</v>
      </c>
      <c r="G92" s="64">
        <v>0</v>
      </c>
      <c r="H92" s="64">
        <v>0</v>
      </c>
      <c r="I92" s="64">
        <v>0</v>
      </c>
    </row>
    <row r="93" spans="1:9" s="82" customFormat="1" x14ac:dyDescent="0.25">
      <c r="C93" s="82" t="s">
        <v>10</v>
      </c>
      <c r="D93" s="64">
        <v>0</v>
      </c>
      <c r="E93" s="64">
        <v>0</v>
      </c>
      <c r="F93" s="64">
        <v>0</v>
      </c>
      <c r="G93" s="64">
        <v>0</v>
      </c>
      <c r="H93" s="64">
        <v>0</v>
      </c>
      <c r="I93" s="64">
        <v>0</v>
      </c>
    </row>
    <row r="94" spans="1:9" s="82" customFormat="1" x14ac:dyDescent="0.25">
      <c r="C94" s="82" t="s">
        <v>15</v>
      </c>
      <c r="D94" s="64">
        <v>0</v>
      </c>
      <c r="E94" s="64">
        <v>0</v>
      </c>
      <c r="F94" s="64">
        <v>0</v>
      </c>
      <c r="G94" s="64">
        <v>0</v>
      </c>
      <c r="H94" s="64">
        <v>0</v>
      </c>
      <c r="I94" s="64">
        <v>0</v>
      </c>
    </row>
    <row r="95" spans="1:9" s="82" customFormat="1" x14ac:dyDescent="0.25">
      <c r="C95" s="83" t="s">
        <v>79</v>
      </c>
      <c r="D95" s="64">
        <v>0</v>
      </c>
      <c r="E95" s="64">
        <v>0</v>
      </c>
      <c r="F95" s="64">
        <v>0</v>
      </c>
      <c r="G95" s="64">
        <v>0</v>
      </c>
      <c r="H95" s="64">
        <v>0</v>
      </c>
      <c r="I95" s="64">
        <v>0</v>
      </c>
    </row>
    <row r="96" spans="1:9" s="82" customFormat="1" x14ac:dyDescent="0.25">
      <c r="C96" s="83" t="s">
        <v>80</v>
      </c>
      <c r="D96" s="64">
        <v>0</v>
      </c>
      <c r="E96" s="64">
        <v>0</v>
      </c>
      <c r="F96" s="64">
        <v>0</v>
      </c>
      <c r="G96" s="64">
        <v>0</v>
      </c>
      <c r="H96" s="64">
        <v>0</v>
      </c>
      <c r="I96" s="64">
        <v>0</v>
      </c>
    </row>
    <row r="97" spans="2:9" s="82" customFormat="1" x14ac:dyDescent="0.25">
      <c r="C97" s="83" t="s">
        <v>30</v>
      </c>
      <c r="D97" s="64">
        <v>0</v>
      </c>
      <c r="E97" s="64">
        <v>5.1642896000000001E-2</v>
      </c>
      <c r="F97" s="64">
        <v>1.8680772000000002E-2</v>
      </c>
      <c r="G97" s="64">
        <v>0</v>
      </c>
      <c r="H97" s="64">
        <v>3.5006970000000001E-3</v>
      </c>
      <c r="I97" s="64">
        <v>6.6334686000000004E-2</v>
      </c>
    </row>
    <row r="98" spans="2:9" s="82" customFormat="1" x14ac:dyDescent="0.25">
      <c r="C98" s="83" t="s">
        <v>18</v>
      </c>
      <c r="D98" s="64">
        <v>5.8973726999999997E-2</v>
      </c>
      <c r="E98" s="64">
        <v>2.6589636000000007E-2</v>
      </c>
      <c r="F98" s="64">
        <v>0.12739223399999999</v>
      </c>
      <c r="G98" s="64">
        <v>0.11700295500000002</v>
      </c>
      <c r="H98" s="64">
        <v>0.23605424999999991</v>
      </c>
      <c r="I98" s="64">
        <v>0.38355592500000013</v>
      </c>
    </row>
    <row r="99" spans="2:9" s="82" customFormat="1" x14ac:dyDescent="0.25">
      <c r="C99" s="83" t="s">
        <v>19</v>
      </c>
      <c r="D99" s="64">
        <v>0</v>
      </c>
      <c r="E99" s="64">
        <v>0</v>
      </c>
      <c r="F99" s="64">
        <v>0</v>
      </c>
      <c r="G99" s="64">
        <v>0</v>
      </c>
      <c r="H99" s="64">
        <v>0</v>
      </c>
      <c r="I99" s="64">
        <v>0</v>
      </c>
    </row>
    <row r="100" spans="2:9" s="82" customFormat="1" x14ac:dyDescent="0.25">
      <c r="C100" s="83" t="s">
        <v>20</v>
      </c>
      <c r="D100" s="64">
        <v>0</v>
      </c>
      <c r="E100" s="64">
        <v>0</v>
      </c>
      <c r="F100" s="64">
        <v>0</v>
      </c>
      <c r="G100" s="64">
        <v>0</v>
      </c>
      <c r="H100" s="64">
        <v>0</v>
      </c>
      <c r="I100" s="64">
        <v>0</v>
      </c>
    </row>
    <row r="101" spans="2:9" s="82" customFormat="1" x14ac:dyDescent="0.25">
      <c r="C101" s="83" t="s">
        <v>13</v>
      </c>
      <c r="D101" s="64">
        <v>0</v>
      </c>
      <c r="E101" s="64">
        <v>0</v>
      </c>
      <c r="F101" s="64">
        <v>0</v>
      </c>
      <c r="G101" s="64">
        <v>0</v>
      </c>
      <c r="H101" s="64">
        <v>0</v>
      </c>
      <c r="I101" s="64">
        <v>0</v>
      </c>
    </row>
    <row r="102" spans="2:9" s="82" customFormat="1" ht="15.75" thickBot="1" x14ac:dyDescent="0.3">
      <c r="B102" s="49"/>
      <c r="C102" s="49" t="s">
        <v>21</v>
      </c>
      <c r="D102" s="64">
        <v>5.8973726999999997E-2</v>
      </c>
      <c r="E102" s="64">
        <v>7.8232532000000007E-2</v>
      </c>
      <c r="F102" s="64">
        <v>0.14607300600000001</v>
      </c>
      <c r="G102" s="64">
        <v>0.11700295500000002</v>
      </c>
      <c r="H102" s="64">
        <v>0.23955494699999991</v>
      </c>
      <c r="I102" s="64">
        <v>0.44989061100000016</v>
      </c>
    </row>
    <row r="103" spans="2:9" s="82" customFormat="1" x14ac:dyDescent="0.25">
      <c r="B103" s="30" t="s">
        <v>39</v>
      </c>
      <c r="C103" s="82" t="s">
        <v>9</v>
      </c>
      <c r="D103" s="63">
        <v>1.57</v>
      </c>
      <c r="E103" s="63">
        <v>0.625</v>
      </c>
      <c r="F103" s="63">
        <v>0</v>
      </c>
      <c r="G103" s="63">
        <v>0</v>
      </c>
      <c r="H103" s="63">
        <v>0</v>
      </c>
      <c r="I103" s="63">
        <v>0</v>
      </c>
    </row>
    <row r="104" spans="2:9" s="82" customFormat="1" x14ac:dyDescent="0.25">
      <c r="B104" s="30"/>
      <c r="C104" s="82" t="s">
        <v>85</v>
      </c>
      <c r="D104" s="64">
        <v>0</v>
      </c>
      <c r="E104" s="64">
        <v>0</v>
      </c>
      <c r="F104" s="64">
        <v>0</v>
      </c>
      <c r="G104" s="64">
        <v>0</v>
      </c>
      <c r="H104" s="64">
        <v>0</v>
      </c>
      <c r="I104" s="64">
        <v>0</v>
      </c>
    </row>
    <row r="105" spans="2:9" s="82" customFormat="1" x14ac:dyDescent="0.25">
      <c r="C105" s="82" t="s">
        <v>10</v>
      </c>
      <c r="D105" s="64">
        <v>0</v>
      </c>
      <c r="E105" s="64">
        <v>0</v>
      </c>
      <c r="F105" s="64">
        <v>0</v>
      </c>
      <c r="G105" s="64">
        <v>0</v>
      </c>
      <c r="H105" s="64">
        <v>0</v>
      </c>
      <c r="I105" s="64">
        <v>0</v>
      </c>
    </row>
    <row r="106" spans="2:9" s="82" customFormat="1" x14ac:dyDescent="0.25">
      <c r="C106" s="82" t="s">
        <v>15</v>
      </c>
      <c r="D106" s="64">
        <v>0</v>
      </c>
      <c r="E106" s="64">
        <v>0.1</v>
      </c>
      <c r="F106" s="64">
        <v>0.2</v>
      </c>
      <c r="G106" s="64">
        <v>5.6000000000000001E-2</v>
      </c>
      <c r="H106" s="64">
        <v>0.20300000000000001</v>
      </c>
      <c r="I106" s="64">
        <v>0</v>
      </c>
    </row>
    <row r="107" spans="2:9" s="82" customFormat="1" x14ac:dyDescent="0.25">
      <c r="C107" s="83" t="s">
        <v>79</v>
      </c>
      <c r="D107" s="64">
        <v>0</v>
      </c>
      <c r="E107" s="64">
        <v>0</v>
      </c>
      <c r="F107" s="64">
        <v>0</v>
      </c>
      <c r="G107" s="64">
        <v>0.85</v>
      </c>
      <c r="H107" s="64">
        <v>0</v>
      </c>
      <c r="I107" s="64">
        <v>0</v>
      </c>
    </row>
    <row r="108" spans="2:9" s="82" customFormat="1" x14ac:dyDescent="0.25">
      <c r="C108" s="83" t="s">
        <v>80</v>
      </c>
      <c r="D108" s="64">
        <v>0</v>
      </c>
      <c r="E108" s="64">
        <v>0</v>
      </c>
      <c r="F108" s="64">
        <v>0</v>
      </c>
      <c r="G108" s="64">
        <v>0</v>
      </c>
      <c r="H108" s="64">
        <v>0</v>
      </c>
      <c r="I108" s="64">
        <v>0</v>
      </c>
    </row>
    <row r="109" spans="2:9" s="82" customFormat="1" ht="14.25" customHeight="1" x14ac:dyDescent="0.25">
      <c r="C109" s="83" t="s">
        <v>30</v>
      </c>
      <c r="D109" s="64">
        <v>0.11361599999999999</v>
      </c>
      <c r="E109" s="64">
        <v>0.10597017300000001</v>
      </c>
      <c r="F109" s="64">
        <v>0.53750578599999999</v>
      </c>
      <c r="G109" s="64">
        <v>0</v>
      </c>
      <c r="H109" s="64">
        <v>0</v>
      </c>
      <c r="I109" s="64">
        <v>0</v>
      </c>
    </row>
    <row r="110" spans="2:9" s="82" customFormat="1" ht="14.25" customHeight="1" x14ac:dyDescent="0.25">
      <c r="C110" s="83" t="s">
        <v>18</v>
      </c>
      <c r="D110" s="64">
        <v>0.29511801599999993</v>
      </c>
      <c r="E110" s="64">
        <v>0.187627602</v>
      </c>
      <c r="F110" s="64">
        <v>0.48467316299999991</v>
      </c>
      <c r="G110" s="64">
        <v>0.9095166990000001</v>
      </c>
      <c r="H110" s="64">
        <v>1.4152618889999999</v>
      </c>
      <c r="I110" s="64">
        <v>3.5325786570000002</v>
      </c>
    </row>
    <row r="111" spans="2:9" s="82" customFormat="1" x14ac:dyDescent="0.25">
      <c r="C111" s="83" t="s">
        <v>19</v>
      </c>
      <c r="D111" s="64">
        <v>9.0999999999999998E-2</v>
      </c>
      <c r="E111" s="64">
        <v>4.1000000000000002E-2</v>
      </c>
      <c r="F111" s="64">
        <v>0</v>
      </c>
      <c r="G111" s="64">
        <v>0</v>
      </c>
      <c r="H111" s="64">
        <v>0</v>
      </c>
      <c r="I111" s="64">
        <v>0</v>
      </c>
    </row>
    <row r="112" spans="2:9" s="82" customFormat="1" x14ac:dyDescent="0.25">
      <c r="C112" s="83" t="s">
        <v>20</v>
      </c>
      <c r="D112" s="64">
        <v>0</v>
      </c>
      <c r="E112" s="64">
        <v>2.5999999999999999E-2</v>
      </c>
      <c r="F112" s="64">
        <v>1.117</v>
      </c>
      <c r="G112" s="64">
        <v>0</v>
      </c>
      <c r="H112" s="64">
        <v>0</v>
      </c>
      <c r="I112" s="64">
        <v>0</v>
      </c>
    </row>
    <row r="113" spans="2:9" s="82" customFormat="1" x14ac:dyDescent="0.25">
      <c r="C113" s="83" t="s">
        <v>13</v>
      </c>
      <c r="D113" s="64">
        <v>0</v>
      </c>
      <c r="E113" s="64">
        <v>0</v>
      </c>
      <c r="F113" s="64">
        <v>0</v>
      </c>
      <c r="G113" s="64">
        <v>3.3340000000000001</v>
      </c>
      <c r="H113" s="64">
        <v>1.1000000000000001</v>
      </c>
      <c r="I113" s="64">
        <v>0</v>
      </c>
    </row>
    <row r="114" spans="2:9" s="82" customFormat="1" ht="15.75" thickBot="1" x14ac:dyDescent="0.3">
      <c r="B114" s="49"/>
      <c r="C114" s="49" t="s">
        <v>21</v>
      </c>
      <c r="D114" s="64">
        <v>2.069734016</v>
      </c>
      <c r="E114" s="64">
        <v>1.0855977750000001</v>
      </c>
      <c r="F114" s="64">
        <v>2.3391789489999999</v>
      </c>
      <c r="G114" s="64">
        <v>5.1495166990000003</v>
      </c>
      <c r="H114" s="64">
        <v>2.7182618889999999</v>
      </c>
      <c r="I114" s="64">
        <v>3.5325786570000002</v>
      </c>
    </row>
    <row r="115" spans="2:9" s="82" customFormat="1" x14ac:dyDescent="0.25">
      <c r="B115" s="30" t="s">
        <v>106</v>
      </c>
      <c r="C115" s="82" t="s">
        <v>9</v>
      </c>
      <c r="D115" s="63">
        <v>1.488</v>
      </c>
      <c r="E115" s="63">
        <v>4.4999999999999998E-2</v>
      </c>
      <c r="F115" s="63">
        <v>0.624</v>
      </c>
      <c r="G115" s="63">
        <v>0.57499999999999996</v>
      </c>
      <c r="H115" s="63">
        <v>0</v>
      </c>
      <c r="I115" s="63">
        <v>0</v>
      </c>
    </row>
    <row r="116" spans="2:9" s="82" customFormat="1" x14ac:dyDescent="0.25">
      <c r="B116" s="30"/>
      <c r="C116" s="82" t="s">
        <v>85</v>
      </c>
      <c r="D116" s="64">
        <v>0</v>
      </c>
      <c r="E116" s="64">
        <v>0</v>
      </c>
      <c r="F116" s="64">
        <v>0</v>
      </c>
      <c r="G116" s="64">
        <v>0</v>
      </c>
      <c r="H116" s="64">
        <v>0</v>
      </c>
      <c r="I116" s="64">
        <v>0</v>
      </c>
    </row>
    <row r="117" spans="2:9" s="82" customFormat="1" x14ac:dyDescent="0.25">
      <c r="C117" s="82" t="s">
        <v>10</v>
      </c>
      <c r="D117" s="64">
        <v>3.0380000000000003</v>
      </c>
      <c r="E117" s="64">
        <v>0.34499999999999997</v>
      </c>
      <c r="F117" s="64">
        <v>0</v>
      </c>
      <c r="G117" s="64">
        <v>0</v>
      </c>
      <c r="H117" s="64">
        <v>0</v>
      </c>
      <c r="I117" s="64">
        <v>0</v>
      </c>
    </row>
    <row r="118" spans="2:9" s="82" customFormat="1" x14ac:dyDescent="0.25">
      <c r="C118" s="82" t="s">
        <v>15</v>
      </c>
      <c r="D118" s="64">
        <v>1.212</v>
      </c>
      <c r="E118" s="64">
        <v>0.20702711800000001</v>
      </c>
      <c r="F118" s="64">
        <v>0.58290500099999998</v>
      </c>
      <c r="G118" s="64">
        <v>0</v>
      </c>
      <c r="H118" s="64">
        <v>1.705635139</v>
      </c>
      <c r="I118" s="64">
        <v>0</v>
      </c>
    </row>
    <row r="119" spans="2:9" s="82" customFormat="1" x14ac:dyDescent="0.25">
      <c r="C119" s="83" t="s">
        <v>79</v>
      </c>
      <c r="D119" s="64">
        <v>0</v>
      </c>
      <c r="E119" s="64">
        <v>0</v>
      </c>
      <c r="F119" s="64">
        <v>0</v>
      </c>
      <c r="G119" s="64">
        <v>0</v>
      </c>
      <c r="H119" s="64">
        <v>0</v>
      </c>
      <c r="I119" s="64">
        <v>0</v>
      </c>
    </row>
    <row r="120" spans="2:9" s="82" customFormat="1" x14ac:dyDescent="0.25">
      <c r="C120" s="83" t="s">
        <v>80</v>
      </c>
      <c r="D120" s="64">
        <v>0</v>
      </c>
      <c r="E120" s="64">
        <v>0</v>
      </c>
      <c r="F120" s="64">
        <v>0</v>
      </c>
      <c r="G120" s="64">
        <v>0</v>
      </c>
      <c r="H120" s="64">
        <v>0</v>
      </c>
      <c r="I120" s="64">
        <v>0</v>
      </c>
    </row>
    <row r="121" spans="2:9" s="82" customFormat="1" x14ac:dyDescent="0.25">
      <c r="C121" s="83" t="s">
        <v>30</v>
      </c>
      <c r="D121" s="64">
        <v>2.6079379999999999</v>
      </c>
      <c r="E121" s="64">
        <v>3.0506213289999997</v>
      </c>
      <c r="F121" s="64">
        <v>5.128575412</v>
      </c>
      <c r="G121" s="64">
        <v>1.24</v>
      </c>
      <c r="H121" s="64">
        <v>1.1439999999999999</v>
      </c>
      <c r="I121" s="64">
        <v>1.914020203</v>
      </c>
    </row>
    <row r="122" spans="2:9" s="82" customFormat="1" x14ac:dyDescent="0.25">
      <c r="C122" s="83" t="s">
        <v>18</v>
      </c>
      <c r="D122" s="64">
        <v>1.1230961419999999</v>
      </c>
      <c r="E122" s="64">
        <v>0.3863688280000005</v>
      </c>
      <c r="F122" s="64">
        <v>1.2763141189999998</v>
      </c>
      <c r="G122" s="64">
        <v>1.3717654510000004</v>
      </c>
      <c r="H122" s="64">
        <v>2.3372087599999998</v>
      </c>
      <c r="I122" s="64">
        <v>3.9078589090000007</v>
      </c>
    </row>
    <row r="123" spans="2:9" s="82" customFormat="1" x14ac:dyDescent="0.25">
      <c r="C123" s="83" t="s">
        <v>19</v>
      </c>
      <c r="D123" s="64">
        <v>0.13700000000000001</v>
      </c>
      <c r="E123" s="64">
        <v>4.4999999999999998E-2</v>
      </c>
      <c r="F123" s="64">
        <v>0</v>
      </c>
      <c r="G123" s="64">
        <v>4.0000000000000001E-3</v>
      </c>
      <c r="H123" s="64">
        <v>0</v>
      </c>
      <c r="I123" s="64">
        <v>0</v>
      </c>
    </row>
    <row r="124" spans="2:9" s="82" customFormat="1" x14ac:dyDescent="0.25">
      <c r="C124" s="83" t="s">
        <v>20</v>
      </c>
      <c r="D124" s="64">
        <v>3.5999999999999997E-2</v>
      </c>
      <c r="E124" s="64">
        <v>0</v>
      </c>
      <c r="F124" s="64">
        <v>0</v>
      </c>
      <c r="G124" s="64">
        <v>0</v>
      </c>
      <c r="H124" s="64">
        <v>0</v>
      </c>
      <c r="I124" s="64">
        <v>0</v>
      </c>
    </row>
    <row r="125" spans="2:9" s="82" customFormat="1" x14ac:dyDescent="0.25">
      <c r="C125" s="83" t="s">
        <v>13</v>
      </c>
      <c r="D125" s="64">
        <v>0</v>
      </c>
      <c r="E125" s="64">
        <v>0</v>
      </c>
      <c r="F125" s="64">
        <v>0</v>
      </c>
      <c r="G125" s="64">
        <v>0</v>
      </c>
      <c r="H125" s="64">
        <v>0</v>
      </c>
      <c r="I125" s="64">
        <v>0</v>
      </c>
    </row>
    <row r="126" spans="2:9" s="82" customFormat="1" ht="15.75" thickBot="1" x14ac:dyDescent="0.3">
      <c r="B126" s="49"/>
      <c r="C126" s="49" t="s">
        <v>21</v>
      </c>
      <c r="D126" s="154">
        <v>9.642034142</v>
      </c>
      <c r="E126" s="154">
        <v>4.079017275</v>
      </c>
      <c r="F126" s="154">
        <v>7.6117945319999993</v>
      </c>
      <c r="G126" s="154">
        <v>3.1907654510000003</v>
      </c>
      <c r="H126" s="154">
        <v>5.1868438989999994</v>
      </c>
      <c r="I126" s="154">
        <v>5.8218791120000004</v>
      </c>
    </row>
    <row r="127" spans="2:9" s="82" customFormat="1" x14ac:dyDescent="0.25">
      <c r="B127" s="30" t="s">
        <v>105</v>
      </c>
      <c r="C127" s="82" t="s">
        <v>9</v>
      </c>
      <c r="D127" s="64">
        <v>0</v>
      </c>
      <c r="E127" s="64">
        <v>1.4379999999999999</v>
      </c>
      <c r="F127" s="64">
        <v>0.76800000000000002</v>
      </c>
      <c r="G127" s="64">
        <v>0</v>
      </c>
      <c r="H127" s="64">
        <v>0</v>
      </c>
      <c r="I127" s="64">
        <v>0</v>
      </c>
    </row>
    <row r="128" spans="2:9" s="82" customFormat="1" x14ac:dyDescent="0.25">
      <c r="B128" s="30"/>
      <c r="C128" s="82" t="s">
        <v>85</v>
      </c>
      <c r="D128" s="64">
        <v>0</v>
      </c>
      <c r="E128" s="64">
        <v>0</v>
      </c>
      <c r="F128" s="64">
        <v>0</v>
      </c>
      <c r="G128" s="64">
        <v>0</v>
      </c>
      <c r="H128" s="64">
        <v>0</v>
      </c>
      <c r="I128" s="64">
        <v>0</v>
      </c>
    </row>
    <row r="129" spans="2:9" s="82" customFormat="1" x14ac:dyDescent="0.25">
      <c r="C129" s="82" t="s">
        <v>10</v>
      </c>
      <c r="D129" s="64">
        <v>0</v>
      </c>
      <c r="E129" s="64">
        <v>1.7000000000000001E-2</v>
      </c>
      <c r="F129" s="64">
        <v>0</v>
      </c>
      <c r="G129" s="64">
        <v>0</v>
      </c>
      <c r="H129" s="64">
        <v>0</v>
      </c>
      <c r="I129" s="64">
        <v>0</v>
      </c>
    </row>
    <row r="130" spans="2:9" s="82" customFormat="1" x14ac:dyDescent="0.25">
      <c r="C130" s="82" t="s">
        <v>15</v>
      </c>
      <c r="D130" s="64">
        <v>1.069</v>
      </c>
      <c r="E130" s="64">
        <v>0</v>
      </c>
      <c r="F130" s="64">
        <v>0</v>
      </c>
      <c r="G130" s="64">
        <v>0</v>
      </c>
      <c r="H130" s="64">
        <v>1E-3</v>
      </c>
      <c r="I130" s="64">
        <v>0</v>
      </c>
    </row>
    <row r="131" spans="2:9" s="82" customFormat="1" x14ac:dyDescent="0.25">
      <c r="C131" s="83" t="s">
        <v>79</v>
      </c>
      <c r="D131" s="64">
        <v>0.9</v>
      </c>
      <c r="E131" s="64">
        <v>0</v>
      </c>
      <c r="F131" s="64">
        <v>1.165</v>
      </c>
      <c r="G131" s="64">
        <v>0</v>
      </c>
      <c r="H131" s="64">
        <v>0</v>
      </c>
      <c r="I131" s="64">
        <v>0</v>
      </c>
    </row>
    <row r="132" spans="2:9" s="82" customFormat="1" x14ac:dyDescent="0.25">
      <c r="C132" s="83" t="s">
        <v>80</v>
      </c>
      <c r="D132" s="64">
        <v>0</v>
      </c>
      <c r="E132" s="64">
        <v>0</v>
      </c>
      <c r="F132" s="64">
        <v>0</v>
      </c>
      <c r="G132" s="64">
        <v>0</v>
      </c>
      <c r="H132" s="64">
        <v>0</v>
      </c>
      <c r="I132" s="64">
        <v>0</v>
      </c>
    </row>
    <row r="133" spans="2:9" s="82" customFormat="1" x14ac:dyDescent="0.25">
      <c r="C133" s="83" t="s">
        <v>30</v>
      </c>
      <c r="D133" s="64">
        <v>0.10100000000000001</v>
      </c>
      <c r="E133" s="64">
        <v>2E-3</v>
      </c>
      <c r="F133" s="64">
        <v>0</v>
      </c>
      <c r="G133" s="64">
        <v>0</v>
      </c>
      <c r="H133" s="64">
        <v>0</v>
      </c>
      <c r="I133" s="64">
        <v>0</v>
      </c>
    </row>
    <row r="134" spans="2:9" s="82" customFormat="1" x14ac:dyDescent="0.25">
      <c r="C134" s="83" t="s">
        <v>18</v>
      </c>
      <c r="D134" s="64">
        <v>0.34597003799999992</v>
      </c>
      <c r="E134" s="64">
        <v>0.16951219200000012</v>
      </c>
      <c r="F134" s="64">
        <v>0.40481256399999999</v>
      </c>
      <c r="G134" s="64">
        <v>0.86618801400000001</v>
      </c>
      <c r="H134" s="64">
        <v>1.2909625599999996</v>
      </c>
      <c r="I134" s="64">
        <v>3.2353313700000008</v>
      </c>
    </row>
    <row r="135" spans="2:9" s="82" customFormat="1" x14ac:dyDescent="0.25">
      <c r="C135" s="83" t="s">
        <v>19</v>
      </c>
      <c r="D135" s="64">
        <v>4.7E-2</v>
      </c>
      <c r="E135" s="64">
        <v>0.04</v>
      </c>
      <c r="F135" s="64">
        <v>0.02</v>
      </c>
      <c r="G135" s="64">
        <v>0</v>
      </c>
      <c r="H135" s="64">
        <v>0</v>
      </c>
      <c r="I135" s="64">
        <v>0</v>
      </c>
    </row>
    <row r="136" spans="2:9" s="82" customFormat="1" x14ac:dyDescent="0.25">
      <c r="C136" s="83" t="s">
        <v>20</v>
      </c>
      <c r="D136" s="64">
        <v>0</v>
      </c>
      <c r="E136" s="64">
        <v>0</v>
      </c>
      <c r="F136" s="64">
        <v>0.80900000000000005</v>
      </c>
      <c r="G136" s="64">
        <v>0</v>
      </c>
      <c r="H136" s="64">
        <v>0</v>
      </c>
      <c r="I136" s="64">
        <v>0</v>
      </c>
    </row>
    <row r="137" spans="2:9" s="82" customFormat="1" x14ac:dyDescent="0.25">
      <c r="C137" s="83" t="s">
        <v>13</v>
      </c>
      <c r="D137" s="64">
        <v>0</v>
      </c>
      <c r="E137" s="64">
        <v>0</v>
      </c>
      <c r="F137" s="64">
        <v>0</v>
      </c>
      <c r="G137" s="64">
        <v>0</v>
      </c>
      <c r="H137" s="64">
        <v>0</v>
      </c>
      <c r="I137" s="64">
        <v>0</v>
      </c>
    </row>
    <row r="138" spans="2:9" s="82" customFormat="1" ht="15.75" thickBot="1" x14ac:dyDescent="0.3">
      <c r="B138" s="49"/>
      <c r="C138" s="49" t="s">
        <v>21</v>
      </c>
      <c r="D138" s="64">
        <v>2.4629700379999999</v>
      </c>
      <c r="E138" s="64">
        <v>1.6665121919999999</v>
      </c>
      <c r="F138" s="64">
        <v>3.1668125640000002</v>
      </c>
      <c r="G138" s="64">
        <v>0.86618801400000001</v>
      </c>
      <c r="H138" s="64">
        <v>1.2919625599999995</v>
      </c>
      <c r="I138" s="64">
        <v>3.2353313700000008</v>
      </c>
    </row>
    <row r="139" spans="2:9" s="82" customFormat="1" x14ac:dyDescent="0.25">
      <c r="B139" s="30" t="s">
        <v>31</v>
      </c>
      <c r="C139" s="82" t="s">
        <v>9</v>
      </c>
      <c r="D139" s="63">
        <v>1.157</v>
      </c>
      <c r="E139" s="63">
        <v>1.2190000000000001</v>
      </c>
      <c r="F139" s="63">
        <v>2.1606522999999999E-2</v>
      </c>
      <c r="G139" s="63">
        <v>4.950947E-2</v>
      </c>
      <c r="H139" s="63">
        <v>4.8203216E-2</v>
      </c>
      <c r="I139" s="63">
        <v>0.137200775</v>
      </c>
    </row>
    <row r="140" spans="2:9" s="82" customFormat="1" x14ac:dyDescent="0.25">
      <c r="B140" s="30"/>
      <c r="C140" s="82" t="s">
        <v>85</v>
      </c>
      <c r="D140" s="64">
        <v>0</v>
      </c>
      <c r="E140" s="64">
        <v>0</v>
      </c>
      <c r="F140" s="64">
        <v>0</v>
      </c>
      <c r="G140" s="64">
        <v>0</v>
      </c>
      <c r="H140" s="64">
        <v>0</v>
      </c>
      <c r="I140" s="64">
        <v>0</v>
      </c>
    </row>
    <row r="141" spans="2:9" s="82" customFormat="1" x14ac:dyDescent="0.25">
      <c r="C141" s="82" t="s">
        <v>10</v>
      </c>
      <c r="D141" s="64">
        <v>0</v>
      </c>
      <c r="E141" s="64">
        <v>0.29651065599999998</v>
      </c>
      <c r="F141" s="64">
        <v>0</v>
      </c>
      <c r="G141" s="64">
        <v>0</v>
      </c>
      <c r="H141" s="64">
        <v>0</v>
      </c>
      <c r="I141" s="64">
        <v>0</v>
      </c>
    </row>
    <row r="142" spans="2:9" s="82" customFormat="1" x14ac:dyDescent="0.25">
      <c r="C142" s="82" t="s">
        <v>15</v>
      </c>
      <c r="D142" s="64">
        <v>0</v>
      </c>
      <c r="E142" s="64">
        <v>0</v>
      </c>
      <c r="F142" s="64">
        <v>0</v>
      </c>
      <c r="G142" s="64">
        <v>0</v>
      </c>
      <c r="H142" s="64">
        <v>0</v>
      </c>
      <c r="I142" s="64">
        <v>0</v>
      </c>
    </row>
    <row r="143" spans="2:9" s="82" customFormat="1" x14ac:dyDescent="0.25">
      <c r="C143" s="83" t="s">
        <v>79</v>
      </c>
      <c r="D143" s="64">
        <v>0</v>
      </c>
      <c r="E143" s="64">
        <v>0</v>
      </c>
      <c r="F143" s="64">
        <v>0</v>
      </c>
      <c r="G143" s="64">
        <v>0</v>
      </c>
      <c r="H143" s="64">
        <v>0</v>
      </c>
      <c r="I143" s="64">
        <v>0</v>
      </c>
    </row>
    <row r="144" spans="2:9" s="82" customFormat="1" x14ac:dyDescent="0.25">
      <c r="C144" s="83" t="s">
        <v>80</v>
      </c>
      <c r="D144" s="64">
        <v>0</v>
      </c>
      <c r="E144" s="64">
        <v>0</v>
      </c>
      <c r="F144" s="64">
        <v>0</v>
      </c>
      <c r="G144" s="64">
        <v>0</v>
      </c>
      <c r="H144" s="64">
        <v>0</v>
      </c>
      <c r="I144" s="64">
        <v>0</v>
      </c>
    </row>
    <row r="145" spans="2:9" s="82" customFormat="1" x14ac:dyDescent="0.25">
      <c r="C145" s="83" t="s">
        <v>30</v>
      </c>
      <c r="D145" s="64">
        <v>0.1</v>
      </c>
      <c r="E145" s="64">
        <v>0</v>
      </c>
      <c r="F145" s="64">
        <v>0</v>
      </c>
      <c r="G145" s="64">
        <v>0</v>
      </c>
      <c r="H145" s="64">
        <v>0</v>
      </c>
      <c r="I145" s="64">
        <v>0</v>
      </c>
    </row>
    <row r="146" spans="2:9" s="82" customFormat="1" x14ac:dyDescent="0.25">
      <c r="C146" s="83" t="s">
        <v>18</v>
      </c>
      <c r="D146" s="64">
        <v>0.13759760400000004</v>
      </c>
      <c r="E146" s="64">
        <v>4.5444003999999982E-2</v>
      </c>
      <c r="F146" s="64">
        <v>0.15632950500000004</v>
      </c>
      <c r="G146" s="64">
        <v>0.38202192100000015</v>
      </c>
      <c r="H146" s="64">
        <v>0.59021278799999966</v>
      </c>
      <c r="I146" s="64">
        <v>1.6008570090000003</v>
      </c>
    </row>
    <row r="147" spans="2:9" s="82" customFormat="1" x14ac:dyDescent="0.25">
      <c r="C147" s="83" t="s">
        <v>19</v>
      </c>
      <c r="D147" s="64">
        <v>0.10299999999999999</v>
      </c>
      <c r="E147" s="64">
        <v>0</v>
      </c>
      <c r="F147" s="64">
        <v>0</v>
      </c>
      <c r="G147" s="64">
        <v>0</v>
      </c>
      <c r="H147" s="64">
        <v>0</v>
      </c>
      <c r="I147" s="64">
        <v>0</v>
      </c>
    </row>
    <row r="148" spans="2:9" s="82" customFormat="1" x14ac:dyDescent="0.25">
      <c r="C148" s="83" t="s">
        <v>20</v>
      </c>
      <c r="D148" s="64">
        <v>0</v>
      </c>
      <c r="E148" s="64">
        <v>0</v>
      </c>
      <c r="F148" s="64">
        <v>9.5000000000000001E-2</v>
      </c>
      <c r="G148" s="64">
        <v>0</v>
      </c>
      <c r="H148" s="64">
        <v>0</v>
      </c>
      <c r="I148" s="64">
        <v>0</v>
      </c>
    </row>
    <row r="149" spans="2:9" s="82" customFormat="1" x14ac:dyDescent="0.25">
      <c r="C149" s="83" t="s">
        <v>13</v>
      </c>
      <c r="D149" s="64">
        <v>0</v>
      </c>
      <c r="E149" s="64">
        <v>0</v>
      </c>
      <c r="F149" s="64">
        <v>0</v>
      </c>
      <c r="G149" s="64">
        <v>0</v>
      </c>
      <c r="H149" s="64">
        <v>0</v>
      </c>
      <c r="I149" s="64">
        <v>0</v>
      </c>
    </row>
    <row r="150" spans="2:9" s="82" customFormat="1" ht="15.75" thickBot="1" x14ac:dyDescent="0.3">
      <c r="B150" s="49"/>
      <c r="C150" s="49" t="s">
        <v>21</v>
      </c>
      <c r="D150" s="64">
        <v>1.4975976040000001</v>
      </c>
      <c r="E150" s="64">
        <v>1.264444004</v>
      </c>
      <c r="F150" s="64">
        <v>0.25132950500000006</v>
      </c>
      <c r="G150" s="64">
        <v>0.38202192100000015</v>
      </c>
      <c r="H150" s="64">
        <v>0.59021278799999966</v>
      </c>
      <c r="I150" s="64">
        <v>1.6008570090000003</v>
      </c>
    </row>
    <row r="151" spans="2:9" s="82" customFormat="1" x14ac:dyDescent="0.25">
      <c r="B151" s="30" t="s">
        <v>35</v>
      </c>
      <c r="C151" s="82" t="s">
        <v>9</v>
      </c>
      <c r="D151" s="63">
        <v>0</v>
      </c>
      <c r="E151" s="63">
        <v>0</v>
      </c>
      <c r="F151" s="63">
        <v>0</v>
      </c>
      <c r="G151" s="63">
        <v>0</v>
      </c>
      <c r="H151" s="63">
        <v>0</v>
      </c>
      <c r="I151" s="63">
        <v>0</v>
      </c>
    </row>
    <row r="152" spans="2:9" s="82" customFormat="1" x14ac:dyDescent="0.25">
      <c r="B152" s="30"/>
      <c r="C152" s="82" t="s">
        <v>85</v>
      </c>
      <c r="D152" s="64">
        <v>0</v>
      </c>
      <c r="E152" s="64">
        <v>0</v>
      </c>
      <c r="F152" s="64">
        <v>0</v>
      </c>
      <c r="G152" s="64">
        <v>0</v>
      </c>
      <c r="H152" s="64">
        <v>0</v>
      </c>
      <c r="I152" s="64">
        <v>0</v>
      </c>
    </row>
    <row r="153" spans="2:9" s="82" customFormat="1" x14ac:dyDescent="0.25">
      <c r="C153" s="82" t="s">
        <v>10</v>
      </c>
      <c r="D153" s="64">
        <v>0</v>
      </c>
      <c r="E153" s="64">
        <v>0</v>
      </c>
      <c r="F153" s="64">
        <v>0</v>
      </c>
      <c r="G153" s="64">
        <v>0</v>
      </c>
      <c r="H153" s="64">
        <v>0</v>
      </c>
      <c r="I153" s="64">
        <v>0</v>
      </c>
    </row>
    <row r="154" spans="2:9" s="82" customFormat="1" x14ac:dyDescent="0.25">
      <c r="C154" s="82" t="s">
        <v>15</v>
      </c>
      <c r="D154" s="64">
        <v>0.43099999999999999</v>
      </c>
      <c r="E154" s="64">
        <v>0.33200000000000002</v>
      </c>
      <c r="F154" s="64">
        <v>0.20100000000000001</v>
      </c>
      <c r="G154" s="64">
        <v>0</v>
      </c>
      <c r="H154" s="64">
        <v>0.69899999999999995</v>
      </c>
      <c r="I154" s="64">
        <v>0</v>
      </c>
    </row>
    <row r="155" spans="2:9" s="82" customFormat="1" x14ac:dyDescent="0.25">
      <c r="C155" s="83" t="s">
        <v>79</v>
      </c>
      <c r="D155" s="64">
        <v>0</v>
      </c>
      <c r="E155" s="64">
        <v>0</v>
      </c>
      <c r="F155" s="64">
        <v>0</v>
      </c>
      <c r="G155" s="64">
        <v>0</v>
      </c>
      <c r="H155" s="64">
        <v>0</v>
      </c>
      <c r="I155" s="64">
        <v>0</v>
      </c>
    </row>
    <row r="156" spans="2:9" s="82" customFormat="1" x14ac:dyDescent="0.25">
      <c r="C156" s="83" t="s">
        <v>80</v>
      </c>
      <c r="D156" s="64">
        <v>0</v>
      </c>
      <c r="E156" s="64">
        <v>0</v>
      </c>
      <c r="F156" s="64">
        <v>0</v>
      </c>
      <c r="G156" s="64">
        <v>0</v>
      </c>
      <c r="H156" s="64">
        <v>0</v>
      </c>
      <c r="I156" s="64">
        <v>0</v>
      </c>
    </row>
    <row r="157" spans="2:9" s="82" customFormat="1" x14ac:dyDescent="0.25">
      <c r="C157" s="83" t="s">
        <v>30</v>
      </c>
      <c r="D157" s="64">
        <v>5.2135000000000001E-2</v>
      </c>
      <c r="E157" s="64">
        <v>0.19700000000000001</v>
      </c>
      <c r="F157" s="64">
        <v>0</v>
      </c>
      <c r="G157" s="64">
        <v>0</v>
      </c>
      <c r="H157" s="64">
        <v>0</v>
      </c>
      <c r="I157" s="64">
        <v>0</v>
      </c>
    </row>
    <row r="158" spans="2:9" s="82" customFormat="1" x14ac:dyDescent="0.25">
      <c r="C158" s="83" t="s">
        <v>18</v>
      </c>
      <c r="D158" s="64">
        <v>0.24004006199999997</v>
      </c>
      <c r="E158" s="64">
        <v>3.4732231000000086E-2</v>
      </c>
      <c r="F158" s="64">
        <v>0.24004006199999997</v>
      </c>
      <c r="G158" s="64">
        <v>0.46449486400000006</v>
      </c>
      <c r="H158" s="64">
        <v>0.67379712299999983</v>
      </c>
      <c r="I158" s="64">
        <v>1.4828660169999996</v>
      </c>
    </row>
    <row r="159" spans="2:9" s="82" customFormat="1" x14ac:dyDescent="0.25">
      <c r="C159" s="83" t="s">
        <v>19</v>
      </c>
      <c r="D159" s="64">
        <v>7.0000000000000007E-2</v>
      </c>
      <c r="E159" s="64">
        <v>0.13200000000000001</v>
      </c>
      <c r="F159" s="64">
        <v>0.11</v>
      </c>
      <c r="G159" s="64">
        <v>2.8000000000000001E-2</v>
      </c>
      <c r="H159" s="64">
        <v>0</v>
      </c>
      <c r="I159" s="64">
        <v>0</v>
      </c>
    </row>
    <row r="160" spans="2:9" s="82" customFormat="1" x14ac:dyDescent="0.25">
      <c r="C160" s="83" t="s">
        <v>20</v>
      </c>
      <c r="D160" s="64">
        <v>0</v>
      </c>
      <c r="E160" s="64">
        <v>0</v>
      </c>
      <c r="F160" s="64">
        <v>0</v>
      </c>
      <c r="G160" s="64">
        <v>0</v>
      </c>
      <c r="H160" s="64">
        <v>0</v>
      </c>
      <c r="I160" s="64">
        <v>0</v>
      </c>
    </row>
    <row r="161" spans="2:11" s="82" customFormat="1" x14ac:dyDescent="0.25">
      <c r="C161" s="83" t="s">
        <v>13</v>
      </c>
      <c r="D161" s="64">
        <v>0</v>
      </c>
      <c r="E161" s="64">
        <v>0</v>
      </c>
      <c r="F161" s="64">
        <v>0</v>
      </c>
      <c r="G161" s="64">
        <v>0</v>
      </c>
      <c r="H161" s="64">
        <v>0</v>
      </c>
      <c r="I161" s="64">
        <v>0</v>
      </c>
    </row>
    <row r="162" spans="2:11" s="82" customFormat="1" ht="15.75" thickBot="1" x14ac:dyDescent="0.3">
      <c r="B162" s="49"/>
      <c r="C162" s="49" t="s">
        <v>21</v>
      </c>
      <c r="D162" s="64">
        <v>0.79317506199999988</v>
      </c>
      <c r="E162" s="64">
        <v>0.69573223100000015</v>
      </c>
      <c r="F162" s="64">
        <v>0.551040062</v>
      </c>
      <c r="G162" s="64">
        <v>0.49249486400000009</v>
      </c>
      <c r="H162" s="64">
        <v>1.3727971229999998</v>
      </c>
      <c r="I162" s="64">
        <v>1.4828660169999996</v>
      </c>
    </row>
    <row r="163" spans="2:11" s="82" customFormat="1" x14ac:dyDescent="0.25">
      <c r="D163" s="55"/>
      <c r="E163" s="55"/>
      <c r="F163" s="55"/>
      <c r="G163" s="55"/>
      <c r="H163" s="55"/>
      <c r="I163" s="55"/>
    </row>
    <row r="164" spans="2:11" s="82" customFormat="1" x14ac:dyDescent="0.25">
      <c r="D164" s="11"/>
      <c r="E164" s="11"/>
      <c r="F164" s="11"/>
      <c r="G164" s="11"/>
      <c r="H164" s="11"/>
      <c r="I164" s="11"/>
    </row>
    <row r="165" spans="2:11" s="82" customFormat="1" x14ac:dyDescent="0.25">
      <c r="D165" s="11"/>
      <c r="E165" s="11"/>
      <c r="F165" s="11"/>
      <c r="G165" s="11"/>
      <c r="H165" s="11"/>
      <c r="I165" s="11"/>
    </row>
    <row r="166" spans="2:11" s="82" customFormat="1" x14ac:dyDescent="0.25">
      <c r="D166" s="11"/>
      <c r="E166" s="11"/>
      <c r="F166" s="11"/>
      <c r="G166" s="11"/>
      <c r="H166" s="11"/>
      <c r="I166" s="11"/>
    </row>
    <row r="167" spans="2:11" s="82" customFormat="1" x14ac:dyDescent="0.25">
      <c r="D167" s="11"/>
      <c r="E167" s="11"/>
      <c r="F167" s="11"/>
      <c r="G167" s="11"/>
      <c r="H167" s="11"/>
      <c r="I167" s="11"/>
    </row>
    <row r="168" spans="2:11" s="82" customFormat="1" x14ac:dyDescent="0.25">
      <c r="B168" s="83"/>
      <c r="C168" s="83"/>
      <c r="D168" s="11"/>
      <c r="E168" s="11"/>
      <c r="F168" s="11"/>
      <c r="G168" s="11"/>
      <c r="H168" s="11"/>
      <c r="I168" s="11"/>
      <c r="J168" s="83"/>
      <c r="K168" s="83"/>
    </row>
    <row r="169" spans="2:11" s="82" customFormat="1" x14ac:dyDescent="0.25">
      <c r="B169" s="83"/>
      <c r="C169" s="83"/>
      <c r="D169" s="11"/>
      <c r="E169" s="11"/>
      <c r="F169" s="11"/>
      <c r="G169" s="11"/>
      <c r="H169" s="11"/>
      <c r="I169" s="11"/>
      <c r="J169" s="83"/>
      <c r="K169" s="83"/>
    </row>
    <row r="170" spans="2:11" s="82" customFormat="1" x14ac:dyDescent="0.25">
      <c r="B170" s="83"/>
      <c r="C170" s="83"/>
      <c r="D170" s="25"/>
      <c r="E170" s="25"/>
      <c r="F170" s="25"/>
      <c r="G170" s="25"/>
      <c r="H170" s="25"/>
      <c r="I170" s="25"/>
      <c r="J170" s="83"/>
      <c r="K170" s="83"/>
    </row>
    <row r="171" spans="2:11" s="82" customFormat="1" x14ac:dyDescent="0.25">
      <c r="B171" s="83"/>
      <c r="C171" s="83"/>
      <c r="D171" s="83"/>
      <c r="E171" s="83"/>
      <c r="F171" s="83"/>
      <c r="G171" s="83"/>
      <c r="H171" s="83"/>
      <c r="I171" s="83"/>
      <c r="J171" s="83"/>
      <c r="K171" s="83"/>
    </row>
    <row r="172" spans="2:11" s="82" customFormat="1" x14ac:dyDescent="0.25">
      <c r="B172" s="83"/>
      <c r="C172" s="83"/>
      <c r="D172" s="83"/>
      <c r="E172" s="83"/>
      <c r="F172" s="83"/>
      <c r="G172" s="83"/>
      <c r="H172" s="83"/>
      <c r="I172" s="83"/>
      <c r="J172" s="83"/>
      <c r="K172" s="83"/>
    </row>
    <row r="173" spans="2:11" s="82" customFormat="1" x14ac:dyDescent="0.25">
      <c r="B173" s="83"/>
      <c r="C173" s="83"/>
      <c r="D173" s="83"/>
      <c r="E173" s="83"/>
      <c r="F173" s="83"/>
      <c r="G173" s="83"/>
      <c r="H173" s="83"/>
      <c r="I173" s="83"/>
      <c r="J173" s="83"/>
      <c r="K173" s="83"/>
    </row>
    <row r="174" spans="2:11" s="82" customFormat="1" x14ac:dyDescent="0.25">
      <c r="B174" s="83"/>
      <c r="C174" s="83"/>
      <c r="D174" s="83"/>
      <c r="E174" s="83"/>
      <c r="F174" s="83"/>
      <c r="G174" s="83"/>
      <c r="H174" s="83"/>
      <c r="I174" s="83"/>
      <c r="J174" s="83"/>
      <c r="K174" s="83"/>
    </row>
    <row r="175" spans="2:11" s="82" customFormat="1" x14ac:dyDescent="0.25">
      <c r="B175" s="83"/>
      <c r="C175" s="83"/>
      <c r="D175" s="83"/>
      <c r="E175" s="83"/>
      <c r="F175" s="83"/>
      <c r="G175" s="83"/>
      <c r="H175" s="83"/>
      <c r="I175" s="83"/>
      <c r="J175" s="83"/>
      <c r="K175" s="83"/>
    </row>
    <row r="176" spans="2:11" s="82" customFormat="1" x14ac:dyDescent="0.25">
      <c r="B176" s="83"/>
      <c r="C176" s="83"/>
      <c r="D176" s="83"/>
      <c r="E176" s="83"/>
      <c r="F176" s="83"/>
      <c r="G176" s="83"/>
      <c r="H176" s="83"/>
      <c r="I176" s="83"/>
      <c r="J176" s="83"/>
      <c r="K176" s="83"/>
    </row>
    <row r="177" spans="2:11" s="82" customFormat="1" x14ac:dyDescent="0.25">
      <c r="B177" s="83"/>
      <c r="C177" s="83"/>
      <c r="D177" s="83"/>
      <c r="E177" s="83"/>
      <c r="F177" s="83"/>
      <c r="G177" s="83"/>
      <c r="H177" s="83"/>
      <c r="I177" s="83"/>
      <c r="J177" s="83"/>
      <c r="K177" s="83"/>
    </row>
    <row r="178" spans="2:11" s="82" customFormat="1" x14ac:dyDescent="0.25">
      <c r="B178" s="83"/>
      <c r="C178" s="83"/>
      <c r="D178" s="83"/>
      <c r="E178" s="83"/>
      <c r="F178" s="83"/>
      <c r="G178" s="83"/>
      <c r="H178" s="83"/>
      <c r="I178" s="83"/>
      <c r="J178" s="83"/>
      <c r="K178" s="83"/>
    </row>
    <row r="179" spans="2:11" s="82" customFormat="1" x14ac:dyDescent="0.25">
      <c r="B179" s="83"/>
      <c r="C179" s="83"/>
      <c r="D179" s="83"/>
      <c r="E179" s="83"/>
      <c r="F179" s="83"/>
      <c r="G179" s="83"/>
      <c r="H179" s="83"/>
      <c r="I179" s="83"/>
      <c r="J179" s="83"/>
      <c r="K179" s="83"/>
    </row>
    <row r="180" spans="2:11" s="82" customFormat="1" x14ac:dyDescent="0.25">
      <c r="B180" s="83"/>
      <c r="C180" s="83"/>
      <c r="D180" s="83"/>
      <c r="E180" s="83"/>
      <c r="F180" s="83"/>
      <c r="G180" s="83"/>
      <c r="H180" s="83"/>
      <c r="I180" s="83"/>
      <c r="J180" s="83"/>
      <c r="K180" s="83"/>
    </row>
    <row r="181" spans="2:11" s="82" customFormat="1" x14ac:dyDescent="0.25"/>
    <row r="182" spans="2:11" s="82" customFormat="1" x14ac:dyDescent="0.25"/>
    <row r="183" spans="2:11" s="82" customFormat="1" x14ac:dyDescent="0.25"/>
    <row r="184" spans="2:11" s="82" customFormat="1" x14ac:dyDescent="0.25"/>
    <row r="185" spans="2:11" s="82" customFormat="1" x14ac:dyDescent="0.25"/>
    <row r="186" spans="2:11" s="82" customFormat="1" x14ac:dyDescent="0.25"/>
    <row r="187" spans="2:11" s="82" customFormat="1" x14ac:dyDescent="0.25"/>
    <row r="188" spans="2:11" s="82" customFormat="1" x14ac:dyDescent="0.25"/>
    <row r="189" spans="2:11" s="82" customFormat="1" x14ac:dyDescent="0.25"/>
    <row r="190" spans="2:11" s="82" customFormat="1" x14ac:dyDescent="0.25"/>
    <row r="191" spans="2:11" s="82" customFormat="1" x14ac:dyDescent="0.25"/>
    <row r="192" spans="2:11" s="82" customFormat="1" x14ac:dyDescent="0.25"/>
    <row r="193" s="82" customFormat="1" x14ac:dyDescent="0.25"/>
    <row r="194" s="82" customFormat="1" x14ac:dyDescent="0.25"/>
    <row r="195" s="82" customFormat="1" x14ac:dyDescent="0.25"/>
    <row r="196" s="82" customFormat="1" x14ac:dyDescent="0.25"/>
    <row r="197" s="82" customFormat="1" x14ac:dyDescent="0.25"/>
    <row r="198" s="82" customFormat="1" x14ac:dyDescent="0.25"/>
    <row r="199" s="82" customFormat="1" x14ac:dyDescent="0.25"/>
    <row r="200" s="82" customFormat="1" x14ac:dyDescent="0.25"/>
    <row r="201" s="82" customFormat="1" x14ac:dyDescent="0.25"/>
    <row r="202" s="82" customFormat="1" x14ac:dyDescent="0.25"/>
    <row r="203" s="82" customFormat="1" x14ac:dyDescent="0.25"/>
    <row r="204" s="82" customFormat="1" x14ac:dyDescent="0.25"/>
    <row r="205" s="82" customFormat="1" x14ac:dyDescent="0.25"/>
    <row r="206" s="82" customFormat="1" x14ac:dyDescent="0.25"/>
    <row r="207" s="82" customFormat="1" x14ac:dyDescent="0.25"/>
    <row r="208" s="82" customFormat="1" x14ac:dyDescent="0.25"/>
    <row r="209" s="82" customFormat="1" x14ac:dyDescent="0.25"/>
    <row r="210" s="82" customFormat="1" x14ac:dyDescent="0.25"/>
    <row r="211" s="82" customFormat="1" x14ac:dyDescent="0.25"/>
    <row r="212" s="82" customFormat="1" x14ac:dyDescent="0.25"/>
    <row r="213" s="82" customFormat="1" x14ac:dyDescent="0.25"/>
    <row r="214" s="82" customFormat="1" x14ac:dyDescent="0.25"/>
    <row r="215" s="82" customFormat="1" x14ac:dyDescent="0.25"/>
    <row r="216" s="82" customFormat="1" x14ac:dyDescent="0.25"/>
    <row r="217" s="82" customFormat="1" x14ac:dyDescent="0.25"/>
    <row r="218" s="82" customFormat="1" x14ac:dyDescent="0.25"/>
    <row r="219" s="82" customFormat="1" x14ac:dyDescent="0.25"/>
    <row r="220" s="82" customFormat="1" x14ac:dyDescent="0.25"/>
    <row r="221" s="82" customFormat="1" x14ac:dyDescent="0.25"/>
    <row r="222" s="82" customFormat="1" x14ac:dyDescent="0.25"/>
    <row r="223" s="82" customFormat="1" x14ac:dyDescent="0.25"/>
    <row r="224" s="82" customFormat="1" x14ac:dyDescent="0.25"/>
    <row r="225" s="82" customFormat="1" x14ac:dyDescent="0.25"/>
    <row r="226" s="82" customFormat="1" x14ac:dyDescent="0.25"/>
    <row r="227" s="82" customFormat="1" x14ac:dyDescent="0.25"/>
    <row r="228" s="82" customFormat="1" x14ac:dyDescent="0.25"/>
    <row r="229" s="82" customFormat="1" x14ac:dyDescent="0.25"/>
    <row r="230" s="82" customFormat="1" x14ac:dyDescent="0.25"/>
    <row r="231" s="82" customFormat="1" x14ac:dyDescent="0.25"/>
    <row r="232" s="82" customFormat="1" x14ac:dyDescent="0.25"/>
    <row r="233" s="82" customFormat="1" x14ac:dyDescent="0.25"/>
    <row r="234" s="82" customFormat="1" x14ac:dyDescent="0.25"/>
    <row r="235" s="82" customFormat="1" x14ac:dyDescent="0.25"/>
    <row r="236" s="82" customFormat="1" x14ac:dyDescent="0.25"/>
    <row r="237" s="82" customFormat="1" x14ac:dyDescent="0.25"/>
    <row r="238" s="82" customFormat="1" x14ac:dyDescent="0.25"/>
    <row r="239" s="82" customFormat="1" x14ac:dyDescent="0.25"/>
    <row r="240" s="82" customFormat="1" x14ac:dyDescent="0.25"/>
    <row r="241" s="82" customFormat="1" x14ac:dyDescent="0.25"/>
    <row r="242" s="82" customFormat="1" x14ac:dyDescent="0.25"/>
    <row r="243" s="82" customFormat="1" x14ac:dyDescent="0.25"/>
    <row r="244" s="82" customFormat="1" x14ac:dyDescent="0.25"/>
    <row r="245" s="82" customFormat="1" x14ac:dyDescent="0.25"/>
    <row r="246" s="82" customFormat="1" x14ac:dyDescent="0.25"/>
    <row r="247" s="82" customFormat="1" x14ac:dyDescent="0.25"/>
    <row r="248" s="82" customFormat="1" x14ac:dyDescent="0.25"/>
    <row r="249" s="82" customFormat="1" x14ac:dyDescent="0.25"/>
    <row r="250" s="82" customFormat="1" x14ac:dyDescent="0.25"/>
    <row r="251" s="82" customFormat="1" x14ac:dyDescent="0.25"/>
    <row r="252" s="82" customFormat="1" x14ac:dyDescent="0.25"/>
    <row r="253" s="82" customFormat="1" x14ac:dyDescent="0.25"/>
    <row r="254" s="82" customFormat="1" x14ac:dyDescent="0.25"/>
    <row r="255" s="82" customFormat="1" x14ac:dyDescent="0.25"/>
    <row r="256" s="82" customFormat="1" x14ac:dyDescent="0.25"/>
    <row r="257" s="82" customFormat="1" x14ac:dyDescent="0.25"/>
    <row r="258" s="82" customFormat="1" x14ac:dyDescent="0.25"/>
    <row r="259" s="82" customFormat="1" x14ac:dyDescent="0.25"/>
    <row r="260" s="82" customFormat="1" x14ac:dyDescent="0.25"/>
    <row r="261" s="82" customFormat="1" x14ac:dyDescent="0.25"/>
    <row r="262" s="82" customFormat="1" x14ac:dyDescent="0.25"/>
    <row r="263" s="82" customFormat="1" x14ac:dyDescent="0.25"/>
    <row r="264" s="82" customFormat="1" x14ac:dyDescent="0.25"/>
    <row r="265" s="82" customFormat="1" x14ac:dyDescent="0.25"/>
    <row r="266" s="82" customFormat="1" x14ac:dyDescent="0.25"/>
    <row r="267" s="82" customFormat="1" x14ac:dyDescent="0.25"/>
    <row r="268" s="82" customFormat="1" x14ac:dyDescent="0.25"/>
    <row r="269" s="82" customFormat="1" x14ac:dyDescent="0.25"/>
    <row r="270" s="82" customFormat="1" x14ac:dyDescent="0.25"/>
    <row r="271" s="82" customFormat="1" x14ac:dyDescent="0.25"/>
    <row r="272" s="82" customFormat="1" x14ac:dyDescent="0.25"/>
    <row r="273" s="82" customFormat="1" x14ac:dyDescent="0.25"/>
    <row r="274" s="82" customFormat="1" x14ac:dyDescent="0.25"/>
    <row r="275" s="82" customFormat="1" x14ac:dyDescent="0.25"/>
    <row r="276" s="82" customFormat="1" x14ac:dyDescent="0.25"/>
    <row r="277" s="82" customFormat="1" x14ac:dyDescent="0.25"/>
    <row r="278" s="82" customFormat="1" x14ac:dyDescent="0.25"/>
    <row r="279" s="82" customFormat="1" x14ac:dyDescent="0.25"/>
    <row r="280" s="82" customFormat="1" x14ac:dyDescent="0.25"/>
    <row r="281" s="82" customFormat="1" x14ac:dyDescent="0.25"/>
    <row r="282" s="82" customFormat="1" x14ac:dyDescent="0.25"/>
    <row r="283" s="82" customFormat="1" x14ac:dyDescent="0.25"/>
    <row r="284" s="82" customFormat="1" x14ac:dyDescent="0.25"/>
    <row r="285" s="82" customFormat="1" x14ac:dyDescent="0.25"/>
    <row r="286" s="82" customFormat="1" x14ac:dyDescent="0.25"/>
    <row r="287" s="82" customFormat="1" x14ac:dyDescent="0.25"/>
    <row r="288" s="82" customFormat="1" x14ac:dyDescent="0.25"/>
    <row r="289" s="82" customFormat="1" x14ac:dyDescent="0.25"/>
    <row r="290" s="82" customFormat="1" x14ac:dyDescent="0.25"/>
    <row r="291" s="82" customFormat="1" x14ac:dyDescent="0.25"/>
    <row r="292" s="82" customFormat="1" x14ac:dyDescent="0.25"/>
    <row r="293" s="82" customFormat="1" x14ac:dyDescent="0.25"/>
    <row r="294" s="82" customFormat="1" x14ac:dyDescent="0.25"/>
    <row r="295" s="82" customFormat="1" x14ac:dyDescent="0.25"/>
    <row r="296" s="82" customFormat="1" x14ac:dyDescent="0.25"/>
    <row r="297" s="82" customFormat="1" x14ac:dyDescent="0.25"/>
    <row r="298" s="82" customFormat="1" x14ac:dyDescent="0.25"/>
    <row r="299" s="82" customFormat="1" x14ac:dyDescent="0.25"/>
    <row r="300" s="82" customFormat="1" x14ac:dyDescent="0.25"/>
    <row r="301" s="82" customFormat="1" x14ac:dyDescent="0.25"/>
    <row r="302" s="82" customFormat="1" x14ac:dyDescent="0.25"/>
    <row r="303" s="82" customFormat="1" x14ac:dyDescent="0.25"/>
    <row r="304" s="82" customFormat="1" x14ac:dyDescent="0.25"/>
    <row r="305" s="82" customFormat="1" x14ac:dyDescent="0.25"/>
    <row r="306" s="82" customFormat="1" x14ac:dyDescent="0.25"/>
    <row r="307" s="82" customFormat="1" x14ac:dyDescent="0.25"/>
    <row r="308" s="82" customFormat="1" x14ac:dyDescent="0.25"/>
    <row r="309" s="82" customFormat="1" x14ac:dyDescent="0.25"/>
    <row r="310" s="82" customFormat="1" x14ac:dyDescent="0.25"/>
    <row r="311" s="82" customFormat="1" x14ac:dyDescent="0.25"/>
    <row r="312" s="82" customFormat="1" x14ac:dyDescent="0.25"/>
    <row r="313" s="82" customFormat="1" x14ac:dyDescent="0.25"/>
    <row r="314" s="82" customFormat="1" x14ac:dyDescent="0.25"/>
    <row r="315" s="82" customFormat="1" x14ac:dyDescent="0.25"/>
    <row r="316" s="82" customFormat="1" x14ac:dyDescent="0.25"/>
    <row r="317" s="82" customFormat="1" x14ac:dyDescent="0.25"/>
    <row r="318" s="82" customFormat="1" x14ac:dyDescent="0.25"/>
    <row r="319" s="82" customFormat="1" x14ac:dyDescent="0.25"/>
    <row r="320" s="82" customFormat="1" x14ac:dyDescent="0.25"/>
    <row r="321" s="82" customFormat="1" x14ac:dyDescent="0.25"/>
    <row r="322" s="82" customFormat="1" x14ac:dyDescent="0.25"/>
    <row r="323" s="82" customFormat="1" x14ac:dyDescent="0.25"/>
    <row r="324" s="82" customFormat="1" x14ac:dyDescent="0.25"/>
    <row r="325" s="82" customFormat="1" x14ac:dyDescent="0.25"/>
    <row r="326" s="82" customFormat="1" x14ac:dyDescent="0.25"/>
    <row r="327" s="82" customFormat="1" x14ac:dyDescent="0.25"/>
    <row r="328" s="82" customFormat="1" x14ac:dyDescent="0.25"/>
    <row r="329" s="82" customFormat="1" x14ac:dyDescent="0.25"/>
    <row r="330" s="82" customFormat="1" x14ac:dyDescent="0.25"/>
    <row r="331" s="82" customFormat="1" x14ac:dyDescent="0.25"/>
    <row r="332" s="82" customFormat="1" x14ac:dyDescent="0.25"/>
    <row r="333" s="82" customFormat="1" x14ac:dyDescent="0.25"/>
    <row r="334" s="82" customFormat="1" x14ac:dyDescent="0.25"/>
    <row r="335" s="82" customFormat="1" x14ac:dyDescent="0.25"/>
    <row r="336" s="82" customFormat="1" x14ac:dyDescent="0.25"/>
    <row r="337" s="82" customFormat="1" x14ac:dyDescent="0.25"/>
    <row r="338" s="82" customFormat="1" x14ac:dyDescent="0.25"/>
    <row r="339" s="82" customFormat="1" x14ac:dyDescent="0.25"/>
    <row r="340" s="82" customFormat="1" x14ac:dyDescent="0.25"/>
    <row r="341" s="82" customFormat="1" x14ac:dyDescent="0.25"/>
    <row r="342" s="82" customFormat="1" x14ac:dyDescent="0.25"/>
    <row r="343" s="82" customFormat="1" x14ac:dyDescent="0.25"/>
    <row r="344" s="82" customFormat="1" x14ac:dyDescent="0.25"/>
  </sheetData>
  <mergeCells count="1">
    <mergeCell ref="B2:I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4"/>
  <sheetViews>
    <sheetView zoomScale="85" zoomScaleNormal="85" workbookViewId="0">
      <pane xSplit="3" ySplit="6" topLeftCell="D7" activePane="bottomRight" state="frozen"/>
      <selection activeCell="B5" sqref="B5"/>
      <selection pane="topRight" activeCell="B5" sqref="B5"/>
      <selection pane="bottomLeft" activeCell="B5" sqref="B5"/>
      <selection pane="bottomRight" activeCell="D7" sqref="D7"/>
    </sheetView>
  </sheetViews>
  <sheetFormatPr defaultColWidth="9.140625" defaultRowHeight="15" x14ac:dyDescent="0.25"/>
  <cols>
    <col min="1" max="1" width="5.140625" style="46" customWidth="1"/>
    <col min="2" max="2" width="38.28515625" style="46" bestFit="1" customWidth="1"/>
    <col min="3" max="3" width="25.5703125" style="46" bestFit="1" customWidth="1"/>
    <col min="4" max="9" width="11.5703125" style="46" customWidth="1"/>
    <col min="10" max="16384" width="9.140625" style="83"/>
  </cols>
  <sheetData>
    <row r="1" spans="1:9" ht="15.75" thickBot="1" x14ac:dyDescent="0.3">
      <c r="A1" s="17"/>
      <c r="B1" s="16"/>
      <c r="C1" s="16"/>
      <c r="D1" s="18"/>
      <c r="E1" s="18"/>
      <c r="F1" s="18"/>
      <c r="G1" s="18"/>
      <c r="H1" s="18"/>
      <c r="I1" s="18"/>
    </row>
    <row r="2" spans="1:9" ht="19.5" thickBot="1" x14ac:dyDescent="0.3">
      <c r="A2" s="17"/>
      <c r="B2" s="166" t="s">
        <v>78</v>
      </c>
      <c r="C2" s="167"/>
      <c r="D2" s="167"/>
      <c r="E2" s="167"/>
      <c r="F2" s="167"/>
      <c r="G2" s="167"/>
      <c r="H2" s="167"/>
      <c r="I2" s="167"/>
    </row>
    <row r="3" spans="1:9" x14ac:dyDescent="0.25">
      <c r="A3" s="17"/>
      <c r="B3" s="80" t="s">
        <v>114</v>
      </c>
      <c r="C3" s="47"/>
      <c r="D3" s="48"/>
      <c r="E3" s="48"/>
      <c r="F3" s="48"/>
      <c r="G3" s="48"/>
      <c r="H3" s="48"/>
      <c r="I3" s="48"/>
    </row>
    <row r="4" spans="1:9" x14ac:dyDescent="0.25">
      <c r="A4" s="19"/>
      <c r="B4" s="79">
        <v>41715</v>
      </c>
      <c r="C4" s="51"/>
      <c r="D4" s="51"/>
      <c r="E4" s="51"/>
      <c r="F4" s="51"/>
      <c r="G4" s="51"/>
      <c r="H4" s="51"/>
      <c r="I4" s="51"/>
    </row>
    <row r="6" spans="1:9" ht="15.75" thickBot="1" x14ac:dyDescent="0.3">
      <c r="A6" s="20"/>
      <c r="B6" s="57"/>
      <c r="C6" s="57" t="s">
        <v>86</v>
      </c>
      <c r="D6" s="92">
        <v>2013</v>
      </c>
      <c r="E6" s="92">
        <v>2014</v>
      </c>
      <c r="F6" s="92">
        <v>2016</v>
      </c>
      <c r="G6" s="92">
        <v>2018</v>
      </c>
      <c r="H6" s="92">
        <v>2020</v>
      </c>
      <c r="I6" s="92">
        <v>2025</v>
      </c>
    </row>
    <row r="7" spans="1:9" x14ac:dyDescent="0.25">
      <c r="A7" s="71"/>
      <c r="B7" s="30" t="s">
        <v>72</v>
      </c>
      <c r="C7" s="82" t="s">
        <v>9</v>
      </c>
      <c r="D7" s="99">
        <v>0</v>
      </c>
      <c r="E7" s="99">
        <v>0</v>
      </c>
      <c r="F7" s="99">
        <v>0</v>
      </c>
      <c r="G7" s="99">
        <v>0</v>
      </c>
      <c r="H7" s="99">
        <v>0</v>
      </c>
      <c r="I7" s="99">
        <v>0</v>
      </c>
    </row>
    <row r="8" spans="1:9" x14ac:dyDescent="0.25">
      <c r="A8" s="71"/>
      <c r="B8" s="82"/>
      <c r="C8" s="82" t="s">
        <v>10</v>
      </c>
      <c r="D8" s="100">
        <v>0</v>
      </c>
      <c r="E8" s="100">
        <v>0</v>
      </c>
      <c r="F8" s="100">
        <v>0</v>
      </c>
      <c r="G8" s="100">
        <v>0</v>
      </c>
      <c r="H8" s="100">
        <v>0</v>
      </c>
      <c r="I8" s="100">
        <v>0</v>
      </c>
    </row>
    <row r="9" spans="1:9" x14ac:dyDescent="0.25">
      <c r="A9" s="71"/>
      <c r="B9" s="82"/>
      <c r="C9" s="82" t="s">
        <v>15</v>
      </c>
      <c r="D9" s="100">
        <v>0</v>
      </c>
      <c r="E9" s="100">
        <v>0</v>
      </c>
      <c r="F9" s="100">
        <v>0</v>
      </c>
      <c r="G9" s="100">
        <v>0</v>
      </c>
      <c r="H9" s="100">
        <v>0</v>
      </c>
      <c r="I9" s="100">
        <v>0</v>
      </c>
    </row>
    <row r="10" spans="1:9" x14ac:dyDescent="0.25">
      <c r="A10" s="71"/>
      <c r="B10" s="82"/>
      <c r="C10" s="83" t="s">
        <v>41</v>
      </c>
      <c r="D10" s="100">
        <v>0</v>
      </c>
      <c r="E10" s="100">
        <v>10.018451125</v>
      </c>
      <c r="F10" s="100">
        <v>49.256264202705921</v>
      </c>
      <c r="G10" s="100">
        <v>2.8451311396273917</v>
      </c>
      <c r="H10" s="100">
        <v>2.3765430270000003</v>
      </c>
      <c r="I10" s="100">
        <v>24.926443216965367</v>
      </c>
    </row>
    <row r="11" spans="1:9" x14ac:dyDescent="0.25">
      <c r="A11" s="71"/>
      <c r="B11" s="82"/>
      <c r="C11" s="83" t="s">
        <v>30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</row>
    <row r="12" spans="1:9" x14ac:dyDescent="0.25">
      <c r="A12" s="71"/>
      <c r="B12" s="82"/>
      <c r="C12" s="83" t="s">
        <v>19</v>
      </c>
      <c r="D12" s="100">
        <v>0</v>
      </c>
      <c r="E12" s="100">
        <v>0.95599000000000001</v>
      </c>
      <c r="F12" s="100">
        <v>0.31819999999999998</v>
      </c>
      <c r="G12" s="100">
        <v>0</v>
      </c>
      <c r="H12" s="100">
        <v>0</v>
      </c>
      <c r="I12" s="100">
        <v>1.1699999999999999E-2</v>
      </c>
    </row>
    <row r="13" spans="1:9" x14ac:dyDescent="0.25">
      <c r="A13" s="71"/>
      <c r="B13" s="82"/>
      <c r="C13" s="83" t="s">
        <v>20</v>
      </c>
      <c r="D13" s="100">
        <v>0</v>
      </c>
      <c r="E13" s="100">
        <v>60.95360462</v>
      </c>
      <c r="F13" s="100">
        <v>6.9331108279999993</v>
      </c>
      <c r="G13" s="100">
        <v>0.61207195999999997</v>
      </c>
      <c r="H13" s="100">
        <v>0</v>
      </c>
      <c r="I13" s="100">
        <v>7.0588349359999993</v>
      </c>
    </row>
    <row r="14" spans="1:9" x14ac:dyDescent="0.25">
      <c r="A14" s="17"/>
      <c r="B14" s="71"/>
      <c r="C14" s="83" t="s">
        <v>13</v>
      </c>
      <c r="D14" s="102">
        <v>0</v>
      </c>
      <c r="E14" s="102">
        <v>3.2896999998831169</v>
      </c>
      <c r="F14" s="102">
        <v>0</v>
      </c>
      <c r="G14" s="102">
        <v>7.0735728906072382E-2</v>
      </c>
      <c r="H14" s="102">
        <v>0.12397692990239557</v>
      </c>
      <c r="I14" s="102">
        <v>0</v>
      </c>
    </row>
    <row r="15" spans="1:9" ht="15.75" thickBot="1" x14ac:dyDescent="0.3">
      <c r="A15" s="71"/>
      <c r="B15" s="76"/>
      <c r="C15" s="76" t="s">
        <v>21</v>
      </c>
      <c r="D15" s="101">
        <v>0</v>
      </c>
      <c r="E15" s="101">
        <v>75.217745744883118</v>
      </c>
      <c r="F15" s="101">
        <v>56.507575030705915</v>
      </c>
      <c r="G15" s="101">
        <v>3.5279388285334639</v>
      </c>
      <c r="H15" s="101">
        <v>2.5005199569023957</v>
      </c>
      <c r="I15" s="101">
        <v>31.996978152965369</v>
      </c>
    </row>
    <row r="16" spans="1:9" x14ac:dyDescent="0.25">
      <c r="A16" s="71"/>
      <c r="B16" s="30" t="s">
        <v>32</v>
      </c>
      <c r="C16" s="82" t="s">
        <v>9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99">
        <v>0</v>
      </c>
    </row>
    <row r="17" spans="1:14" x14ac:dyDescent="0.25">
      <c r="A17" s="71"/>
      <c r="B17" s="75"/>
      <c r="C17" s="82" t="s">
        <v>10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</row>
    <row r="18" spans="1:14" x14ac:dyDescent="0.25">
      <c r="A18" s="71"/>
      <c r="B18" s="75"/>
      <c r="C18" s="82" t="s">
        <v>15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</row>
    <row r="19" spans="1:14" x14ac:dyDescent="0.25">
      <c r="A19" s="71"/>
      <c r="B19" s="75"/>
      <c r="C19" s="83" t="s">
        <v>41</v>
      </c>
      <c r="D19" s="100">
        <v>0</v>
      </c>
      <c r="E19" s="100">
        <v>0.61497449999999998</v>
      </c>
      <c r="F19" s="100">
        <v>1.0563300050352469</v>
      </c>
      <c r="G19" s="100">
        <v>0</v>
      </c>
      <c r="H19" s="100">
        <v>0</v>
      </c>
      <c r="I19" s="100">
        <v>0</v>
      </c>
    </row>
    <row r="20" spans="1:14" x14ac:dyDescent="0.25">
      <c r="A20" s="71"/>
      <c r="B20" s="75"/>
      <c r="C20" s="83" t="s">
        <v>30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</row>
    <row r="21" spans="1:14" x14ac:dyDescent="0.25">
      <c r="A21" s="71"/>
      <c r="B21" s="75"/>
      <c r="C21" s="83" t="s">
        <v>19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</row>
    <row r="22" spans="1:14" x14ac:dyDescent="0.25">
      <c r="A22" s="71"/>
      <c r="B22" s="75"/>
      <c r="C22" s="83" t="s">
        <v>20</v>
      </c>
      <c r="D22" s="100">
        <v>0</v>
      </c>
      <c r="E22" s="100">
        <v>5.7547869999999985</v>
      </c>
      <c r="F22" s="100">
        <v>0</v>
      </c>
      <c r="G22" s="100">
        <v>0</v>
      </c>
      <c r="H22" s="100">
        <v>0</v>
      </c>
      <c r="I22" s="100">
        <v>0</v>
      </c>
    </row>
    <row r="23" spans="1:14" x14ac:dyDescent="0.25">
      <c r="A23" s="71"/>
      <c r="B23" s="75"/>
      <c r="C23" s="83" t="s">
        <v>13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</row>
    <row r="24" spans="1:14" ht="15.75" thickBot="1" x14ac:dyDescent="0.3">
      <c r="A24" s="71"/>
      <c r="B24" s="76"/>
      <c r="C24" s="76" t="s">
        <v>21</v>
      </c>
      <c r="D24" s="101">
        <v>0</v>
      </c>
      <c r="E24" s="101">
        <v>6.3697614999999983</v>
      </c>
      <c r="F24" s="101">
        <v>1.0563300050352469</v>
      </c>
      <c r="G24" s="101">
        <v>0</v>
      </c>
      <c r="H24" s="101">
        <v>0</v>
      </c>
      <c r="I24" s="101">
        <v>0</v>
      </c>
      <c r="J24" s="91"/>
      <c r="K24" s="91"/>
      <c r="L24" s="91"/>
      <c r="M24" s="91"/>
      <c r="N24" s="91"/>
    </row>
    <row r="25" spans="1:14" x14ac:dyDescent="0.25">
      <c r="A25" s="71"/>
      <c r="B25" s="30" t="s">
        <v>34</v>
      </c>
      <c r="C25" s="82" t="s">
        <v>9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</row>
    <row r="26" spans="1:14" x14ac:dyDescent="0.25">
      <c r="A26" s="71"/>
      <c r="B26" s="82"/>
      <c r="C26" s="82" t="s">
        <v>10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</row>
    <row r="27" spans="1:14" x14ac:dyDescent="0.25">
      <c r="A27" s="71"/>
      <c r="B27" s="82"/>
      <c r="C27" s="82" t="s">
        <v>15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</row>
    <row r="28" spans="1:14" x14ac:dyDescent="0.25">
      <c r="A28" s="71"/>
      <c r="B28" s="82"/>
      <c r="C28" s="83" t="s">
        <v>41</v>
      </c>
      <c r="D28" s="100">
        <v>0</v>
      </c>
      <c r="E28" s="100">
        <v>4.2700000000000002E-2</v>
      </c>
      <c r="F28" s="100">
        <v>1.1227</v>
      </c>
      <c r="G28" s="100">
        <v>0</v>
      </c>
      <c r="H28" s="100">
        <v>0</v>
      </c>
      <c r="I28" s="100">
        <v>0</v>
      </c>
    </row>
    <row r="29" spans="1:14" x14ac:dyDescent="0.25">
      <c r="A29" s="71"/>
      <c r="B29" s="82"/>
      <c r="C29" s="83" t="s">
        <v>30</v>
      </c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</row>
    <row r="30" spans="1:14" x14ac:dyDescent="0.25">
      <c r="A30" s="71"/>
      <c r="B30" s="82"/>
      <c r="C30" s="83" t="s">
        <v>19</v>
      </c>
      <c r="D30" s="100">
        <v>0</v>
      </c>
      <c r="E30" s="100">
        <v>0</v>
      </c>
      <c r="F30" s="100">
        <v>0.31819999999999998</v>
      </c>
      <c r="G30" s="100">
        <v>0</v>
      </c>
      <c r="H30" s="100">
        <v>0</v>
      </c>
      <c r="I30" s="100">
        <v>0</v>
      </c>
    </row>
    <row r="31" spans="1:14" x14ac:dyDescent="0.25">
      <c r="A31" s="71"/>
      <c r="B31" s="82"/>
      <c r="C31" s="83" t="s">
        <v>20</v>
      </c>
      <c r="D31" s="100">
        <v>0</v>
      </c>
      <c r="E31" s="100">
        <v>3.4245414569999997</v>
      </c>
      <c r="F31" s="100">
        <v>5.7622585429999997</v>
      </c>
      <c r="G31" s="100">
        <v>0.39700000000000002</v>
      </c>
      <c r="H31" s="100">
        <v>0</v>
      </c>
      <c r="I31" s="100">
        <v>0</v>
      </c>
    </row>
    <row r="32" spans="1:14" x14ac:dyDescent="0.25">
      <c r="A32" s="71"/>
      <c r="B32" s="82"/>
      <c r="C32" s="83" t="s">
        <v>13</v>
      </c>
      <c r="D32" s="100">
        <v>0</v>
      </c>
      <c r="E32" s="100">
        <v>1.0196000000000001</v>
      </c>
      <c r="F32" s="100">
        <v>0</v>
      </c>
      <c r="G32" s="100">
        <v>0</v>
      </c>
      <c r="H32" s="100">
        <v>0</v>
      </c>
      <c r="I32" s="100">
        <v>0</v>
      </c>
    </row>
    <row r="33" spans="1:14" ht="15.75" thickBot="1" x14ac:dyDescent="0.3">
      <c r="A33" s="71"/>
      <c r="B33" s="76"/>
      <c r="C33" s="76" t="s">
        <v>21</v>
      </c>
      <c r="D33" s="101">
        <v>0</v>
      </c>
      <c r="E33" s="101">
        <v>3.4672414569999996</v>
      </c>
      <c r="F33" s="101">
        <v>7.2031585429999998</v>
      </c>
      <c r="G33" s="101">
        <v>0.39700000000000002</v>
      </c>
      <c r="H33" s="101">
        <v>0</v>
      </c>
      <c r="I33" s="101">
        <v>0</v>
      </c>
      <c r="J33" s="75"/>
      <c r="K33" s="75"/>
      <c r="L33" s="75"/>
      <c r="M33" s="75"/>
      <c r="N33" s="75"/>
    </row>
    <row r="34" spans="1:14" x14ac:dyDescent="0.25">
      <c r="A34" s="71"/>
      <c r="B34" s="30" t="s">
        <v>33</v>
      </c>
      <c r="C34" s="82" t="s">
        <v>9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</row>
    <row r="35" spans="1:14" x14ac:dyDescent="0.25">
      <c r="A35" s="71"/>
      <c r="B35" s="82"/>
      <c r="C35" s="82" t="s">
        <v>10</v>
      </c>
      <c r="D35" s="100">
        <v>0</v>
      </c>
      <c r="E35" s="100">
        <v>0</v>
      </c>
      <c r="F35" s="100">
        <v>0</v>
      </c>
      <c r="G35" s="100">
        <v>0</v>
      </c>
      <c r="H35" s="100">
        <v>0</v>
      </c>
      <c r="I35" s="100">
        <v>0</v>
      </c>
    </row>
    <row r="36" spans="1:14" x14ac:dyDescent="0.25">
      <c r="A36" s="71"/>
      <c r="B36" s="82"/>
      <c r="C36" s="82" t="s">
        <v>15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</row>
    <row r="37" spans="1:14" x14ac:dyDescent="0.25">
      <c r="A37" s="71"/>
      <c r="B37" s="82"/>
      <c r="C37" s="83" t="s">
        <v>41</v>
      </c>
      <c r="D37" s="100">
        <v>0</v>
      </c>
      <c r="E37" s="100">
        <v>2.0968399190000007</v>
      </c>
      <c r="F37" s="100">
        <v>4.937542156401209</v>
      </c>
      <c r="G37" s="100">
        <v>1.1387578756273917</v>
      </c>
      <c r="H37" s="100">
        <v>1.3573679360000002</v>
      </c>
      <c r="I37" s="100">
        <v>7.2366010735265709</v>
      </c>
    </row>
    <row r="38" spans="1:14" x14ac:dyDescent="0.25">
      <c r="A38" s="71"/>
      <c r="B38" s="82"/>
      <c r="C38" s="83" t="s">
        <v>30</v>
      </c>
      <c r="D38" s="100">
        <v>0</v>
      </c>
      <c r="E38" s="100">
        <v>0</v>
      </c>
      <c r="F38" s="100">
        <v>0</v>
      </c>
      <c r="G38" s="100">
        <v>0</v>
      </c>
      <c r="H38" s="100">
        <v>0</v>
      </c>
      <c r="I38" s="100">
        <v>0</v>
      </c>
    </row>
    <row r="39" spans="1:14" x14ac:dyDescent="0.25">
      <c r="A39" s="71"/>
      <c r="B39" s="82"/>
      <c r="C39" s="83" t="s">
        <v>19</v>
      </c>
      <c r="D39" s="100">
        <v>0</v>
      </c>
      <c r="E39" s="100">
        <v>5.1799999999999999E-2</v>
      </c>
      <c r="F39" s="100">
        <v>0</v>
      </c>
      <c r="G39" s="100">
        <v>0</v>
      </c>
      <c r="H39" s="100">
        <v>0</v>
      </c>
      <c r="I39" s="100">
        <v>0</v>
      </c>
    </row>
    <row r="40" spans="1:14" x14ac:dyDescent="0.25">
      <c r="A40" s="71"/>
      <c r="B40" s="82"/>
      <c r="C40" s="83" t="s">
        <v>20</v>
      </c>
      <c r="D40" s="100">
        <v>0</v>
      </c>
      <c r="E40" s="100">
        <v>0.113</v>
      </c>
      <c r="F40" s="100">
        <v>0</v>
      </c>
      <c r="G40" s="100">
        <v>0</v>
      </c>
      <c r="H40" s="100">
        <v>0</v>
      </c>
      <c r="I40" s="100">
        <v>0</v>
      </c>
    </row>
    <row r="41" spans="1:14" x14ac:dyDescent="0.25">
      <c r="A41" s="71"/>
      <c r="B41" s="82"/>
      <c r="C41" s="83" t="s">
        <v>13</v>
      </c>
      <c r="D41" s="100">
        <v>0</v>
      </c>
      <c r="E41" s="100">
        <v>1.0259999998831171</v>
      </c>
      <c r="F41" s="100">
        <v>0</v>
      </c>
      <c r="G41" s="100">
        <v>0</v>
      </c>
      <c r="H41" s="100">
        <v>0</v>
      </c>
      <c r="I41" s="100">
        <v>0</v>
      </c>
    </row>
    <row r="42" spans="1:14" ht="15.75" thickBot="1" x14ac:dyDescent="0.3">
      <c r="A42" s="71"/>
      <c r="B42" s="76"/>
      <c r="C42" s="76" t="s">
        <v>21</v>
      </c>
      <c r="D42" s="101">
        <v>0</v>
      </c>
      <c r="E42" s="101">
        <v>2.2616399190000007</v>
      </c>
      <c r="F42" s="101">
        <v>4.937542156401209</v>
      </c>
      <c r="G42" s="101">
        <v>1.1387578756273917</v>
      </c>
      <c r="H42" s="101">
        <v>1.3573679360000002</v>
      </c>
      <c r="I42" s="101">
        <v>7.2366010735265709</v>
      </c>
    </row>
    <row r="43" spans="1:14" x14ac:dyDescent="0.25">
      <c r="A43" s="71"/>
      <c r="B43" s="30" t="s">
        <v>104</v>
      </c>
      <c r="C43" s="82" t="s">
        <v>9</v>
      </c>
      <c r="D43" s="99">
        <v>0</v>
      </c>
      <c r="E43" s="99">
        <v>0</v>
      </c>
      <c r="F43" s="99">
        <v>0</v>
      </c>
      <c r="G43" s="99">
        <v>0</v>
      </c>
      <c r="H43" s="99">
        <v>0</v>
      </c>
      <c r="I43" s="99">
        <v>0</v>
      </c>
    </row>
    <row r="44" spans="1:14" x14ac:dyDescent="0.25">
      <c r="A44" s="71"/>
      <c r="B44" s="82"/>
      <c r="C44" s="82" t="s">
        <v>10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v>0</v>
      </c>
    </row>
    <row r="45" spans="1:14" x14ac:dyDescent="0.25">
      <c r="A45" s="71"/>
      <c r="B45" s="82"/>
      <c r="C45" s="82" t="s">
        <v>15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</row>
    <row r="46" spans="1:14" x14ac:dyDescent="0.25">
      <c r="A46" s="71"/>
      <c r="B46" s="82"/>
      <c r="C46" s="83" t="s">
        <v>41</v>
      </c>
      <c r="D46" s="100">
        <v>0</v>
      </c>
      <c r="E46" s="100">
        <v>1.7336779999999998</v>
      </c>
      <c r="F46" s="100">
        <v>11.985824636654584</v>
      </c>
      <c r="G46" s="100">
        <v>0</v>
      </c>
      <c r="H46" s="100">
        <v>0</v>
      </c>
      <c r="I46" s="100">
        <v>10.392772001999999</v>
      </c>
    </row>
    <row r="47" spans="1:14" x14ac:dyDescent="0.25">
      <c r="A47" s="71"/>
      <c r="B47" s="82"/>
      <c r="C47" s="83" t="s">
        <v>30</v>
      </c>
      <c r="D47" s="100">
        <v>0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</row>
    <row r="48" spans="1:14" x14ac:dyDescent="0.25">
      <c r="A48" s="71"/>
      <c r="B48" s="82"/>
      <c r="C48" s="83" t="s">
        <v>19</v>
      </c>
      <c r="D48" s="100">
        <v>0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</row>
    <row r="49" spans="1:9" x14ac:dyDescent="0.25">
      <c r="A49" s="71"/>
      <c r="B49" s="82"/>
      <c r="C49" s="83" t="s">
        <v>20</v>
      </c>
      <c r="D49" s="100">
        <v>0</v>
      </c>
      <c r="E49" s="100">
        <v>2.6464451050000002</v>
      </c>
      <c r="F49" s="100">
        <v>0.93600000000000005</v>
      </c>
      <c r="G49" s="100">
        <v>0</v>
      </c>
      <c r="H49" s="100">
        <v>0</v>
      </c>
      <c r="I49" s="100">
        <v>1.2593643409999999</v>
      </c>
    </row>
    <row r="50" spans="1:9" x14ac:dyDescent="0.25">
      <c r="A50" s="71"/>
      <c r="B50" s="82"/>
      <c r="C50" s="83" t="s">
        <v>13</v>
      </c>
      <c r="D50" s="100">
        <v>0</v>
      </c>
      <c r="E50" s="100">
        <v>0</v>
      </c>
      <c r="F50" s="100">
        <v>0</v>
      </c>
      <c r="G50" s="100">
        <v>0</v>
      </c>
      <c r="H50" s="100">
        <v>0</v>
      </c>
      <c r="I50" s="100">
        <v>0</v>
      </c>
    </row>
    <row r="51" spans="1:9" ht="15.75" thickBot="1" x14ac:dyDescent="0.3">
      <c r="A51" s="71"/>
      <c r="B51" s="76"/>
      <c r="C51" s="76" t="s">
        <v>21</v>
      </c>
      <c r="D51" s="101">
        <v>0</v>
      </c>
      <c r="E51" s="101">
        <v>4.380123105</v>
      </c>
      <c r="F51" s="101">
        <v>12.921824636654584</v>
      </c>
      <c r="G51" s="101">
        <v>0</v>
      </c>
      <c r="H51" s="101">
        <v>0</v>
      </c>
      <c r="I51" s="101">
        <v>11.652136342999999</v>
      </c>
    </row>
    <row r="52" spans="1:9" x14ac:dyDescent="0.25">
      <c r="A52" s="71"/>
      <c r="B52" s="30" t="s">
        <v>36</v>
      </c>
      <c r="C52" s="82" t="s">
        <v>9</v>
      </c>
      <c r="D52" s="99">
        <v>0</v>
      </c>
      <c r="E52" s="99">
        <v>0</v>
      </c>
      <c r="F52" s="99">
        <v>0</v>
      </c>
      <c r="G52" s="99">
        <v>0</v>
      </c>
      <c r="H52" s="99">
        <v>0</v>
      </c>
      <c r="I52" s="99">
        <v>0</v>
      </c>
    </row>
    <row r="53" spans="1:9" x14ac:dyDescent="0.25">
      <c r="A53" s="71"/>
      <c r="B53" s="82"/>
      <c r="C53" s="82" t="s">
        <v>10</v>
      </c>
      <c r="D53" s="100">
        <v>0</v>
      </c>
      <c r="E53" s="100">
        <v>0</v>
      </c>
      <c r="F53" s="100">
        <v>0</v>
      </c>
      <c r="G53" s="100">
        <v>0</v>
      </c>
      <c r="H53" s="100">
        <v>0</v>
      </c>
      <c r="I53" s="100">
        <v>0</v>
      </c>
    </row>
    <row r="54" spans="1:9" x14ac:dyDescent="0.25">
      <c r="A54" s="71"/>
      <c r="B54" s="82"/>
      <c r="C54" s="82" t="s">
        <v>15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00">
        <v>0</v>
      </c>
    </row>
    <row r="55" spans="1:9" x14ac:dyDescent="0.25">
      <c r="A55" s="71"/>
      <c r="B55" s="82"/>
      <c r="C55" s="83" t="s">
        <v>41</v>
      </c>
      <c r="D55" s="100">
        <v>0</v>
      </c>
      <c r="E55" s="100">
        <v>0.53487499999999999</v>
      </c>
      <c r="F55" s="100">
        <v>4.0672202710050254</v>
      </c>
      <c r="G55" s="100">
        <v>0.26139300000000004</v>
      </c>
      <c r="H55" s="100">
        <v>0</v>
      </c>
      <c r="I55" s="100">
        <v>3.3293221609949746</v>
      </c>
    </row>
    <row r="56" spans="1:9" x14ac:dyDescent="0.25">
      <c r="A56" s="71"/>
      <c r="B56" s="82"/>
      <c r="C56" s="83" t="s">
        <v>30</v>
      </c>
      <c r="D56" s="100">
        <v>0</v>
      </c>
      <c r="E56" s="100">
        <v>0</v>
      </c>
      <c r="F56" s="100">
        <v>0</v>
      </c>
      <c r="G56" s="100">
        <v>0</v>
      </c>
      <c r="H56" s="100">
        <v>0</v>
      </c>
      <c r="I56" s="100">
        <v>0</v>
      </c>
    </row>
    <row r="57" spans="1:9" x14ac:dyDescent="0.25">
      <c r="A57" s="71"/>
      <c r="B57" s="82"/>
      <c r="C57" s="83" t="s">
        <v>19</v>
      </c>
      <c r="D57" s="100">
        <v>0</v>
      </c>
      <c r="E57" s="100">
        <v>0</v>
      </c>
      <c r="F57" s="100">
        <v>0</v>
      </c>
      <c r="G57" s="100">
        <v>0</v>
      </c>
      <c r="H57" s="100">
        <v>0</v>
      </c>
      <c r="I57" s="100">
        <v>0</v>
      </c>
    </row>
    <row r="58" spans="1:9" x14ac:dyDescent="0.25">
      <c r="A58" s="71"/>
      <c r="B58" s="82"/>
      <c r="C58" s="83" t="s">
        <v>20</v>
      </c>
      <c r="D58" s="100">
        <v>0</v>
      </c>
      <c r="E58" s="100">
        <v>0</v>
      </c>
      <c r="F58" s="100">
        <v>0</v>
      </c>
      <c r="G58" s="100">
        <v>0</v>
      </c>
      <c r="H58" s="100">
        <v>0</v>
      </c>
      <c r="I58" s="100">
        <v>0</v>
      </c>
    </row>
    <row r="59" spans="1:9" x14ac:dyDescent="0.25">
      <c r="A59" s="71"/>
      <c r="B59" s="82"/>
      <c r="C59" s="83" t="s">
        <v>13</v>
      </c>
      <c r="D59" s="100">
        <v>0</v>
      </c>
      <c r="E59" s="100">
        <v>0</v>
      </c>
      <c r="F59" s="100">
        <v>0</v>
      </c>
      <c r="G59" s="100">
        <v>0</v>
      </c>
      <c r="H59" s="100">
        <v>0</v>
      </c>
      <c r="I59" s="100">
        <v>0</v>
      </c>
    </row>
    <row r="60" spans="1:9" ht="15.75" thickBot="1" x14ac:dyDescent="0.3">
      <c r="A60" s="71"/>
      <c r="B60" s="76"/>
      <c r="C60" s="76" t="s">
        <v>21</v>
      </c>
      <c r="D60" s="101">
        <v>0</v>
      </c>
      <c r="E60" s="101">
        <v>0.53487499999999999</v>
      </c>
      <c r="F60" s="101">
        <v>4.0672202710050254</v>
      </c>
      <c r="G60" s="101">
        <v>0.26139300000000004</v>
      </c>
      <c r="H60" s="101">
        <v>0</v>
      </c>
      <c r="I60" s="101">
        <v>3.3293221609949746</v>
      </c>
    </row>
    <row r="61" spans="1:9" x14ac:dyDescent="0.25">
      <c r="A61" s="71"/>
      <c r="B61" s="30" t="s">
        <v>37</v>
      </c>
      <c r="C61" s="82" t="s">
        <v>9</v>
      </c>
      <c r="D61" s="99">
        <v>0</v>
      </c>
      <c r="E61" s="99">
        <v>0</v>
      </c>
      <c r="F61" s="99">
        <v>0</v>
      </c>
      <c r="G61" s="99">
        <v>0</v>
      </c>
      <c r="H61" s="99">
        <v>0</v>
      </c>
      <c r="I61" s="99">
        <v>0</v>
      </c>
    </row>
    <row r="62" spans="1:9" x14ac:dyDescent="0.25">
      <c r="A62" s="71"/>
      <c r="B62" s="82"/>
      <c r="C62" s="82" t="s">
        <v>10</v>
      </c>
      <c r="D62" s="100">
        <v>0</v>
      </c>
      <c r="E62" s="100">
        <v>0</v>
      </c>
      <c r="F62" s="100">
        <v>0</v>
      </c>
      <c r="G62" s="100">
        <v>0</v>
      </c>
      <c r="H62" s="100">
        <v>0</v>
      </c>
      <c r="I62" s="100">
        <v>0</v>
      </c>
    </row>
    <row r="63" spans="1:9" x14ac:dyDescent="0.25">
      <c r="A63" s="71"/>
      <c r="B63" s="82"/>
      <c r="C63" s="82" t="s">
        <v>15</v>
      </c>
      <c r="D63" s="100">
        <v>0</v>
      </c>
      <c r="E63" s="100">
        <v>0</v>
      </c>
      <c r="F63" s="100">
        <v>0</v>
      </c>
      <c r="G63" s="100">
        <v>0</v>
      </c>
      <c r="H63" s="100">
        <v>0</v>
      </c>
      <c r="I63" s="100">
        <v>0</v>
      </c>
    </row>
    <row r="64" spans="1:9" x14ac:dyDescent="0.25">
      <c r="A64" s="71"/>
      <c r="B64" s="82"/>
      <c r="C64" s="83" t="s">
        <v>41</v>
      </c>
      <c r="D64" s="100">
        <v>0</v>
      </c>
      <c r="E64" s="100">
        <v>0.64200000000000002</v>
      </c>
      <c r="F64" s="100">
        <v>3.9864194949798795</v>
      </c>
      <c r="G64" s="100">
        <v>1.7000000000000001E-2</v>
      </c>
      <c r="H64" s="100">
        <v>1.7000000000000001E-2</v>
      </c>
      <c r="I64" s="100">
        <v>0.23269599999999999</v>
      </c>
    </row>
    <row r="65" spans="1:9" x14ac:dyDescent="0.25">
      <c r="A65" s="71"/>
      <c r="B65" s="82"/>
      <c r="C65" s="83" t="s">
        <v>30</v>
      </c>
      <c r="D65" s="100">
        <v>0</v>
      </c>
      <c r="E65" s="100">
        <v>0</v>
      </c>
      <c r="F65" s="100">
        <v>0</v>
      </c>
      <c r="G65" s="100">
        <v>0</v>
      </c>
      <c r="H65" s="100">
        <v>0</v>
      </c>
      <c r="I65" s="100">
        <v>0</v>
      </c>
    </row>
    <row r="66" spans="1:9" x14ac:dyDescent="0.25">
      <c r="A66" s="71"/>
      <c r="B66" s="82"/>
      <c r="C66" s="83" t="s">
        <v>19</v>
      </c>
      <c r="D66" s="100">
        <v>0</v>
      </c>
      <c r="E66" s="100">
        <v>0.76300000000000001</v>
      </c>
      <c r="F66" s="100">
        <v>0</v>
      </c>
      <c r="G66" s="100">
        <v>0</v>
      </c>
      <c r="H66" s="100">
        <v>0</v>
      </c>
      <c r="I66" s="100">
        <v>0</v>
      </c>
    </row>
    <row r="67" spans="1:9" x14ac:dyDescent="0.25">
      <c r="A67" s="71"/>
      <c r="B67" s="82"/>
      <c r="C67" s="83" t="s">
        <v>20</v>
      </c>
      <c r="D67" s="100">
        <v>0</v>
      </c>
      <c r="E67" s="100">
        <v>13.556740631</v>
      </c>
      <c r="F67" s="100">
        <v>0</v>
      </c>
      <c r="G67" s="100">
        <v>0</v>
      </c>
      <c r="H67" s="100">
        <v>0</v>
      </c>
      <c r="I67" s="100">
        <v>1.295894154</v>
      </c>
    </row>
    <row r="68" spans="1:9" x14ac:dyDescent="0.25">
      <c r="A68" s="71"/>
      <c r="B68" s="82"/>
      <c r="C68" s="83" t="s">
        <v>13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</row>
    <row r="69" spans="1:9" ht="15.75" thickBot="1" x14ac:dyDescent="0.3">
      <c r="A69" s="71"/>
      <c r="B69" s="76"/>
      <c r="C69" s="76" t="s">
        <v>21</v>
      </c>
      <c r="D69" s="101">
        <v>0</v>
      </c>
      <c r="E69" s="101">
        <v>14.961740631</v>
      </c>
      <c r="F69" s="101">
        <v>3.9864194949798795</v>
      </c>
      <c r="G69" s="101">
        <v>1.7000000000000001E-2</v>
      </c>
      <c r="H69" s="101">
        <v>1.7000000000000001E-2</v>
      </c>
      <c r="I69" s="101">
        <v>1.528590154</v>
      </c>
    </row>
    <row r="70" spans="1:9" ht="15" customHeight="1" x14ac:dyDescent="0.25">
      <c r="A70" s="71"/>
      <c r="B70" s="30" t="s">
        <v>38</v>
      </c>
      <c r="C70" s="82" t="s">
        <v>9</v>
      </c>
      <c r="D70" s="99">
        <v>0</v>
      </c>
      <c r="E70" s="99">
        <v>0</v>
      </c>
      <c r="F70" s="99">
        <v>0</v>
      </c>
      <c r="G70" s="99">
        <v>0</v>
      </c>
      <c r="H70" s="99">
        <v>0</v>
      </c>
      <c r="I70" s="99">
        <v>0</v>
      </c>
    </row>
    <row r="71" spans="1:9" x14ac:dyDescent="0.25">
      <c r="A71" s="71"/>
      <c r="B71" s="82"/>
      <c r="C71" s="82" t="s">
        <v>10</v>
      </c>
      <c r="D71" s="100">
        <v>0</v>
      </c>
      <c r="E71" s="100">
        <v>0</v>
      </c>
      <c r="F71" s="100">
        <v>0</v>
      </c>
      <c r="G71" s="100">
        <v>0</v>
      </c>
      <c r="H71" s="100">
        <v>0</v>
      </c>
      <c r="I71" s="100">
        <v>0</v>
      </c>
    </row>
    <row r="72" spans="1:9" x14ac:dyDescent="0.25">
      <c r="A72" s="71"/>
      <c r="B72" s="82"/>
      <c r="C72" s="82" t="s">
        <v>15</v>
      </c>
      <c r="D72" s="100">
        <v>0</v>
      </c>
      <c r="E72" s="100">
        <v>0</v>
      </c>
      <c r="F72" s="100">
        <v>0</v>
      </c>
      <c r="G72" s="100">
        <v>0</v>
      </c>
      <c r="H72" s="100">
        <v>0</v>
      </c>
      <c r="I72" s="100">
        <v>0</v>
      </c>
    </row>
    <row r="73" spans="1:9" x14ac:dyDescent="0.25">
      <c r="A73" s="71"/>
      <c r="B73" s="82"/>
      <c r="C73" s="83" t="s">
        <v>41</v>
      </c>
      <c r="D73" s="100">
        <v>0</v>
      </c>
      <c r="E73" s="100">
        <v>2.0539999999999998</v>
      </c>
      <c r="F73" s="100">
        <v>0.88824000000000003</v>
      </c>
      <c r="G73" s="100">
        <v>0.33500000000000002</v>
      </c>
      <c r="H73" s="100">
        <v>0.97187509100000014</v>
      </c>
      <c r="I73" s="100">
        <v>2.6939059590510723</v>
      </c>
    </row>
    <row r="74" spans="1:9" x14ac:dyDescent="0.25">
      <c r="A74" s="71"/>
      <c r="B74" s="82"/>
      <c r="C74" s="83" t="s">
        <v>30</v>
      </c>
      <c r="D74" s="100">
        <v>0</v>
      </c>
      <c r="E74" s="100">
        <v>0</v>
      </c>
      <c r="F74" s="100">
        <v>0</v>
      </c>
      <c r="G74" s="100">
        <v>0</v>
      </c>
      <c r="H74" s="100">
        <v>0</v>
      </c>
      <c r="I74" s="100">
        <v>0</v>
      </c>
    </row>
    <row r="75" spans="1:9" x14ac:dyDescent="0.25">
      <c r="A75" s="71"/>
      <c r="B75" s="82"/>
      <c r="C75" s="83" t="s">
        <v>19</v>
      </c>
      <c r="D75" s="100">
        <v>0</v>
      </c>
      <c r="E75" s="100">
        <v>0</v>
      </c>
      <c r="F75" s="100">
        <v>0</v>
      </c>
      <c r="G75" s="100">
        <v>0</v>
      </c>
      <c r="H75" s="100">
        <v>0</v>
      </c>
      <c r="I75" s="100">
        <v>0</v>
      </c>
    </row>
    <row r="76" spans="1:9" x14ac:dyDescent="0.25">
      <c r="A76" s="71"/>
      <c r="B76" s="82"/>
      <c r="C76" s="83" t="s">
        <v>20</v>
      </c>
      <c r="D76" s="100">
        <v>0</v>
      </c>
      <c r="E76" s="100">
        <v>0</v>
      </c>
      <c r="F76" s="100">
        <v>0</v>
      </c>
      <c r="G76" s="100">
        <v>0</v>
      </c>
      <c r="H76" s="100">
        <v>0</v>
      </c>
      <c r="I76" s="100">
        <v>0</v>
      </c>
    </row>
    <row r="77" spans="1:9" x14ac:dyDescent="0.25">
      <c r="A77" s="71"/>
      <c r="B77" s="82"/>
      <c r="C77" s="83" t="s">
        <v>13</v>
      </c>
      <c r="D77" s="100">
        <v>0</v>
      </c>
      <c r="E77" s="100">
        <v>0</v>
      </c>
      <c r="F77" s="100">
        <v>0</v>
      </c>
      <c r="G77" s="100">
        <v>0</v>
      </c>
      <c r="H77" s="100">
        <v>0</v>
      </c>
      <c r="I77" s="100">
        <v>0</v>
      </c>
    </row>
    <row r="78" spans="1:9" ht="15.75" thickBot="1" x14ac:dyDescent="0.3">
      <c r="A78" s="71"/>
      <c r="B78" s="76"/>
      <c r="C78" s="76" t="s">
        <v>21</v>
      </c>
      <c r="D78" s="101">
        <v>0</v>
      </c>
      <c r="E78" s="101">
        <v>2.0539999999999998</v>
      </c>
      <c r="F78" s="101">
        <v>0.88824000000000003</v>
      </c>
      <c r="G78" s="101">
        <v>0.33500000000000002</v>
      </c>
      <c r="H78" s="101">
        <v>0.97187509100000014</v>
      </c>
      <c r="I78" s="101">
        <v>2.6939059590510723</v>
      </c>
    </row>
    <row r="79" spans="1:9" x14ac:dyDescent="0.25">
      <c r="A79" s="71"/>
      <c r="B79" s="30" t="s">
        <v>39</v>
      </c>
      <c r="C79" s="82" t="s">
        <v>9</v>
      </c>
      <c r="D79" s="99">
        <v>0</v>
      </c>
      <c r="E79" s="99">
        <v>0</v>
      </c>
      <c r="F79" s="99">
        <v>0</v>
      </c>
      <c r="G79" s="99">
        <v>0</v>
      </c>
      <c r="H79" s="99">
        <v>0</v>
      </c>
      <c r="I79" s="99">
        <v>0</v>
      </c>
    </row>
    <row r="80" spans="1:9" x14ac:dyDescent="0.25">
      <c r="A80" s="71"/>
      <c r="B80" s="82"/>
      <c r="C80" s="82" t="s">
        <v>10</v>
      </c>
      <c r="D80" s="100">
        <v>0</v>
      </c>
      <c r="E80" s="100">
        <v>0</v>
      </c>
      <c r="F80" s="100">
        <v>0</v>
      </c>
      <c r="G80" s="100">
        <v>0</v>
      </c>
      <c r="H80" s="100">
        <v>0</v>
      </c>
      <c r="I80" s="100">
        <v>0</v>
      </c>
    </row>
    <row r="81" spans="1:9" x14ac:dyDescent="0.25">
      <c r="A81" s="71"/>
      <c r="B81" s="82"/>
      <c r="C81" s="82" t="s">
        <v>15</v>
      </c>
      <c r="D81" s="100">
        <v>0</v>
      </c>
      <c r="E81" s="100">
        <v>0</v>
      </c>
      <c r="F81" s="100">
        <v>0</v>
      </c>
      <c r="G81" s="100">
        <v>0</v>
      </c>
      <c r="H81" s="100">
        <v>0</v>
      </c>
      <c r="I81" s="100">
        <v>0</v>
      </c>
    </row>
    <row r="82" spans="1:9" x14ac:dyDescent="0.25">
      <c r="A82" s="71"/>
      <c r="B82" s="82"/>
      <c r="C82" s="83" t="s">
        <v>41</v>
      </c>
      <c r="D82" s="100">
        <v>0</v>
      </c>
      <c r="E82" s="100">
        <v>1.976383706</v>
      </c>
      <c r="F82" s="100">
        <v>10.763783949130653</v>
      </c>
      <c r="G82" s="100">
        <v>0.66936460800000008</v>
      </c>
      <c r="H82" s="100">
        <v>0</v>
      </c>
      <c r="I82" s="100">
        <v>0.86748625099999987</v>
      </c>
    </row>
    <row r="83" spans="1:9" x14ac:dyDescent="0.25">
      <c r="A83" s="71"/>
      <c r="B83" s="82"/>
      <c r="C83" s="83" t="s">
        <v>30</v>
      </c>
      <c r="D83" s="100">
        <v>0</v>
      </c>
      <c r="E83" s="100">
        <v>0</v>
      </c>
      <c r="F83" s="100">
        <v>0</v>
      </c>
      <c r="G83" s="100">
        <v>0</v>
      </c>
      <c r="H83" s="100">
        <v>0</v>
      </c>
      <c r="I83" s="100">
        <v>0</v>
      </c>
    </row>
    <row r="84" spans="1:9" x14ac:dyDescent="0.25">
      <c r="A84" s="71"/>
      <c r="B84" s="82"/>
      <c r="C84" s="83" t="s">
        <v>19</v>
      </c>
      <c r="D84" s="100">
        <v>0</v>
      </c>
      <c r="E84" s="100">
        <v>0</v>
      </c>
      <c r="F84" s="100">
        <v>0</v>
      </c>
      <c r="G84" s="100">
        <v>0</v>
      </c>
      <c r="H84" s="100">
        <v>0</v>
      </c>
      <c r="I84" s="100">
        <v>0</v>
      </c>
    </row>
    <row r="85" spans="1:9" x14ac:dyDescent="0.25">
      <c r="A85" s="71"/>
      <c r="B85" s="82"/>
      <c r="C85" s="83" t="s">
        <v>20</v>
      </c>
      <c r="D85" s="100">
        <v>0</v>
      </c>
      <c r="E85" s="100">
        <v>0.72019000000000011</v>
      </c>
      <c r="F85" s="100">
        <v>0</v>
      </c>
      <c r="G85" s="100">
        <v>0</v>
      </c>
      <c r="H85" s="100">
        <v>0</v>
      </c>
      <c r="I85" s="100">
        <v>0</v>
      </c>
    </row>
    <row r="86" spans="1:9" x14ac:dyDescent="0.25">
      <c r="A86" s="71"/>
      <c r="B86" s="82"/>
      <c r="C86" s="83" t="s">
        <v>13</v>
      </c>
      <c r="D86" s="100">
        <v>0</v>
      </c>
      <c r="E86" s="100">
        <v>0</v>
      </c>
      <c r="F86" s="100">
        <v>0</v>
      </c>
      <c r="G86" s="100">
        <v>0</v>
      </c>
      <c r="H86" s="100">
        <v>0</v>
      </c>
      <c r="I86" s="100">
        <v>0</v>
      </c>
    </row>
    <row r="87" spans="1:9" ht="15.75" thickBot="1" x14ac:dyDescent="0.3">
      <c r="A87" s="71"/>
      <c r="B87" s="76"/>
      <c r="C87" s="76" t="s">
        <v>21</v>
      </c>
      <c r="D87" s="101">
        <v>0</v>
      </c>
      <c r="E87" s="101">
        <v>2.6965737060000001</v>
      </c>
      <c r="F87" s="101">
        <v>10.763783949130653</v>
      </c>
      <c r="G87" s="101">
        <v>0.66936460800000008</v>
      </c>
      <c r="H87" s="101">
        <v>0</v>
      </c>
      <c r="I87" s="101">
        <v>0.86748625099999987</v>
      </c>
    </row>
    <row r="88" spans="1:9" x14ac:dyDescent="0.25">
      <c r="A88" s="71"/>
      <c r="B88" s="30" t="s">
        <v>106</v>
      </c>
      <c r="C88" s="82" t="s">
        <v>9</v>
      </c>
      <c r="D88" s="99">
        <v>0</v>
      </c>
      <c r="E88" s="99">
        <v>0</v>
      </c>
      <c r="F88" s="99">
        <v>0</v>
      </c>
      <c r="G88" s="99">
        <v>0</v>
      </c>
      <c r="H88" s="99">
        <v>0</v>
      </c>
      <c r="I88" s="99">
        <v>0</v>
      </c>
    </row>
    <row r="89" spans="1:9" x14ac:dyDescent="0.25">
      <c r="A89" s="71"/>
      <c r="B89" s="82"/>
      <c r="C89" s="82" t="s">
        <v>10</v>
      </c>
      <c r="D89" s="100">
        <v>0</v>
      </c>
      <c r="E89" s="100">
        <v>0</v>
      </c>
      <c r="F89" s="100">
        <v>0</v>
      </c>
      <c r="G89" s="100">
        <v>0</v>
      </c>
      <c r="H89" s="100">
        <v>0</v>
      </c>
      <c r="I89" s="100">
        <v>0</v>
      </c>
    </row>
    <row r="90" spans="1:9" x14ac:dyDescent="0.25">
      <c r="A90" s="71"/>
      <c r="B90" s="82"/>
      <c r="C90" s="82" t="s">
        <v>15</v>
      </c>
      <c r="D90" s="100">
        <v>0</v>
      </c>
      <c r="E90" s="100">
        <v>0</v>
      </c>
      <c r="F90" s="100">
        <v>0</v>
      </c>
      <c r="G90" s="100">
        <v>0</v>
      </c>
      <c r="H90" s="100">
        <v>0</v>
      </c>
      <c r="I90" s="100">
        <v>0</v>
      </c>
    </row>
    <row r="91" spans="1:9" x14ac:dyDescent="0.25">
      <c r="A91" s="71"/>
      <c r="B91" s="82"/>
      <c r="C91" s="83" t="s">
        <v>41</v>
      </c>
      <c r="D91" s="100">
        <v>0</v>
      </c>
      <c r="E91" s="100">
        <v>0.1</v>
      </c>
      <c r="F91" s="100">
        <v>2.5851824149999998</v>
      </c>
      <c r="G91" s="100">
        <v>0.42361565600000006</v>
      </c>
      <c r="H91" s="100">
        <v>3.0300000000000004E-2</v>
      </c>
      <c r="I91" s="100">
        <v>0</v>
      </c>
    </row>
    <row r="92" spans="1:9" x14ac:dyDescent="0.25">
      <c r="A92" s="71"/>
      <c r="B92" s="82"/>
      <c r="C92" s="83" t="s">
        <v>30</v>
      </c>
      <c r="D92" s="100">
        <v>0</v>
      </c>
      <c r="E92" s="100">
        <v>0</v>
      </c>
      <c r="F92" s="100">
        <v>0</v>
      </c>
      <c r="G92" s="100">
        <v>0</v>
      </c>
      <c r="H92" s="100">
        <v>0</v>
      </c>
      <c r="I92" s="100">
        <v>0</v>
      </c>
    </row>
    <row r="93" spans="1:9" x14ac:dyDescent="0.25">
      <c r="A93" s="71"/>
      <c r="B93" s="82"/>
      <c r="C93" s="83" t="s">
        <v>19</v>
      </c>
      <c r="D93" s="100">
        <v>0</v>
      </c>
      <c r="E93" s="100">
        <v>3.2000000000000008E-2</v>
      </c>
      <c r="F93" s="100">
        <v>0</v>
      </c>
      <c r="G93" s="100">
        <v>0</v>
      </c>
      <c r="H93" s="100">
        <v>0</v>
      </c>
      <c r="I93" s="100">
        <v>0</v>
      </c>
    </row>
    <row r="94" spans="1:9" x14ac:dyDescent="0.25">
      <c r="A94" s="71"/>
      <c r="B94" s="82"/>
      <c r="C94" s="83" t="s">
        <v>20</v>
      </c>
      <c r="D94" s="100">
        <v>0</v>
      </c>
      <c r="E94" s="100">
        <v>16.182398911</v>
      </c>
      <c r="F94" s="100">
        <v>0.23485228500000005</v>
      </c>
      <c r="G94" s="100">
        <v>0.21507195999999992</v>
      </c>
      <c r="H94" s="100">
        <v>0</v>
      </c>
      <c r="I94" s="100">
        <v>0</v>
      </c>
    </row>
    <row r="95" spans="1:9" x14ac:dyDescent="0.25">
      <c r="A95" s="71"/>
      <c r="B95" s="82"/>
      <c r="C95" s="83" t="s">
        <v>13</v>
      </c>
      <c r="D95" s="100">
        <v>0</v>
      </c>
      <c r="E95" s="100">
        <v>0</v>
      </c>
      <c r="F95" s="100">
        <v>0</v>
      </c>
      <c r="G95" s="100">
        <v>0</v>
      </c>
      <c r="H95" s="100">
        <v>0</v>
      </c>
      <c r="I95" s="100">
        <v>0</v>
      </c>
    </row>
    <row r="96" spans="1:9" ht="15.75" thickBot="1" x14ac:dyDescent="0.3">
      <c r="A96" s="71"/>
      <c r="B96" s="76"/>
      <c r="C96" s="76" t="s">
        <v>21</v>
      </c>
      <c r="D96" s="101">
        <v>0</v>
      </c>
      <c r="E96" s="101">
        <v>16.314398910999998</v>
      </c>
      <c r="F96" s="101">
        <v>2.8200346999999999</v>
      </c>
      <c r="G96" s="101">
        <v>0.63868761600000001</v>
      </c>
      <c r="H96" s="101">
        <v>3.0300000000000004E-2</v>
      </c>
      <c r="I96" s="101">
        <v>0</v>
      </c>
    </row>
    <row r="97" spans="1:9" x14ac:dyDescent="0.25">
      <c r="A97" s="71"/>
      <c r="B97" s="30" t="s">
        <v>105</v>
      </c>
      <c r="C97" s="82" t="s">
        <v>9</v>
      </c>
      <c r="D97" s="99">
        <v>0</v>
      </c>
      <c r="E97" s="99">
        <v>0</v>
      </c>
      <c r="F97" s="99">
        <v>0</v>
      </c>
      <c r="G97" s="99">
        <v>0</v>
      </c>
      <c r="H97" s="99">
        <v>0</v>
      </c>
      <c r="I97" s="99">
        <v>0</v>
      </c>
    </row>
    <row r="98" spans="1:9" x14ac:dyDescent="0.25">
      <c r="A98" s="71"/>
      <c r="B98" s="82"/>
      <c r="C98" s="82" t="s">
        <v>10</v>
      </c>
      <c r="D98" s="100">
        <v>0</v>
      </c>
      <c r="E98" s="100">
        <v>0</v>
      </c>
      <c r="F98" s="100">
        <v>0</v>
      </c>
      <c r="G98" s="100">
        <v>0</v>
      </c>
      <c r="H98" s="100">
        <v>0</v>
      </c>
      <c r="I98" s="100">
        <v>0</v>
      </c>
    </row>
    <row r="99" spans="1:9" x14ac:dyDescent="0.25">
      <c r="A99" s="71"/>
      <c r="B99" s="82"/>
      <c r="C99" s="82" t="s">
        <v>15</v>
      </c>
      <c r="D99" s="100">
        <v>0</v>
      </c>
      <c r="E99" s="100">
        <v>0</v>
      </c>
      <c r="F99" s="100">
        <v>0</v>
      </c>
      <c r="G99" s="100">
        <v>0</v>
      </c>
      <c r="H99" s="100">
        <v>0</v>
      </c>
      <c r="I99" s="100">
        <v>0</v>
      </c>
    </row>
    <row r="100" spans="1:9" x14ac:dyDescent="0.25">
      <c r="A100" s="71"/>
      <c r="B100" s="82"/>
      <c r="C100" s="83" t="s">
        <v>41</v>
      </c>
      <c r="D100" s="100">
        <v>0</v>
      </c>
      <c r="E100" s="100">
        <v>0</v>
      </c>
      <c r="F100" s="100">
        <v>4.3186142688821754</v>
      </c>
      <c r="G100" s="100">
        <v>0</v>
      </c>
      <c r="H100" s="100">
        <v>0</v>
      </c>
      <c r="I100" s="100">
        <v>0.17365977039274924</v>
      </c>
    </row>
    <row r="101" spans="1:9" x14ac:dyDescent="0.25">
      <c r="A101" s="71"/>
      <c r="B101" s="82"/>
      <c r="C101" s="83" t="s">
        <v>30</v>
      </c>
      <c r="D101" s="100">
        <v>0</v>
      </c>
      <c r="E101" s="100">
        <v>0</v>
      </c>
      <c r="F101" s="100">
        <v>0</v>
      </c>
      <c r="G101" s="100">
        <v>0</v>
      </c>
      <c r="H101" s="100">
        <v>0</v>
      </c>
      <c r="I101" s="100">
        <v>0</v>
      </c>
    </row>
    <row r="102" spans="1:9" x14ac:dyDescent="0.25">
      <c r="A102" s="71"/>
      <c r="B102" s="82"/>
      <c r="C102" s="83" t="s">
        <v>19</v>
      </c>
      <c r="D102" s="100">
        <v>0</v>
      </c>
      <c r="E102" s="100">
        <v>0</v>
      </c>
      <c r="F102" s="100">
        <v>0</v>
      </c>
      <c r="G102" s="100">
        <v>0</v>
      </c>
      <c r="H102" s="100">
        <v>0</v>
      </c>
      <c r="I102" s="100">
        <v>1.1699999999999999E-2</v>
      </c>
    </row>
    <row r="103" spans="1:9" x14ac:dyDescent="0.25">
      <c r="A103" s="71"/>
      <c r="B103" s="82"/>
      <c r="C103" s="83" t="s">
        <v>20</v>
      </c>
      <c r="D103" s="100">
        <v>0</v>
      </c>
      <c r="E103" s="100">
        <v>12.808298119</v>
      </c>
      <c r="F103" s="100">
        <v>0</v>
      </c>
      <c r="G103" s="100">
        <v>0</v>
      </c>
      <c r="H103" s="100">
        <v>0</v>
      </c>
      <c r="I103" s="100">
        <v>4.5035764409999999</v>
      </c>
    </row>
    <row r="104" spans="1:9" x14ac:dyDescent="0.25">
      <c r="A104" s="71"/>
      <c r="B104" s="82"/>
      <c r="C104" s="83" t="s">
        <v>13</v>
      </c>
      <c r="D104" s="100">
        <v>0</v>
      </c>
      <c r="E104" s="100">
        <v>1.2441</v>
      </c>
      <c r="F104" s="100">
        <v>0</v>
      </c>
      <c r="G104" s="100">
        <v>7.0735728906072382E-2</v>
      </c>
      <c r="H104" s="100">
        <v>0.12397692990239557</v>
      </c>
      <c r="I104" s="100">
        <v>0</v>
      </c>
    </row>
    <row r="105" spans="1:9" ht="15.75" thickBot="1" x14ac:dyDescent="0.3">
      <c r="A105" s="71"/>
      <c r="B105" s="76"/>
      <c r="C105" s="76" t="s">
        <v>21</v>
      </c>
      <c r="D105" s="101">
        <v>0</v>
      </c>
      <c r="E105" s="101">
        <v>12.808298119</v>
      </c>
      <c r="F105" s="101">
        <v>4.3186142688821754</v>
      </c>
      <c r="G105" s="101">
        <v>0</v>
      </c>
      <c r="H105" s="101">
        <v>0</v>
      </c>
      <c r="I105" s="101">
        <v>4.6889362113927486</v>
      </c>
    </row>
    <row r="106" spans="1:9" x14ac:dyDescent="0.25">
      <c r="A106" s="71"/>
      <c r="B106" s="30" t="s">
        <v>31</v>
      </c>
      <c r="C106" s="82" t="s">
        <v>9</v>
      </c>
      <c r="D106" s="99">
        <v>0</v>
      </c>
      <c r="E106" s="99">
        <v>0</v>
      </c>
      <c r="F106" s="99">
        <v>0</v>
      </c>
      <c r="G106" s="99">
        <v>0</v>
      </c>
      <c r="H106" s="99">
        <v>0</v>
      </c>
      <c r="I106" s="99">
        <v>0</v>
      </c>
    </row>
    <row r="107" spans="1:9" x14ac:dyDescent="0.25">
      <c r="A107" s="71"/>
      <c r="B107" s="82"/>
      <c r="C107" s="82" t="s">
        <v>10</v>
      </c>
      <c r="D107" s="100">
        <v>0</v>
      </c>
      <c r="E107" s="100">
        <v>0</v>
      </c>
      <c r="F107" s="100">
        <v>0</v>
      </c>
      <c r="G107" s="100">
        <v>0</v>
      </c>
      <c r="H107" s="100">
        <v>0</v>
      </c>
      <c r="I107" s="100">
        <v>0</v>
      </c>
    </row>
    <row r="108" spans="1:9" x14ac:dyDescent="0.25">
      <c r="A108" s="71"/>
      <c r="B108" s="82"/>
      <c r="C108" s="82" t="s">
        <v>15</v>
      </c>
      <c r="D108" s="100">
        <v>0</v>
      </c>
      <c r="E108" s="100">
        <v>0</v>
      </c>
      <c r="F108" s="100">
        <v>0</v>
      </c>
      <c r="G108" s="100">
        <v>0</v>
      </c>
      <c r="H108" s="100">
        <v>0</v>
      </c>
      <c r="I108" s="100">
        <v>0</v>
      </c>
    </row>
    <row r="109" spans="1:9" x14ac:dyDescent="0.25">
      <c r="A109" s="71"/>
      <c r="B109" s="82"/>
      <c r="C109" s="83" t="s">
        <v>41</v>
      </c>
      <c r="D109" s="100">
        <v>0</v>
      </c>
      <c r="E109" s="100">
        <v>0</v>
      </c>
      <c r="F109" s="100">
        <v>0.50339999999999996</v>
      </c>
      <c r="G109" s="100">
        <v>0</v>
      </c>
      <c r="H109" s="100">
        <v>0</v>
      </c>
      <c r="I109" s="100">
        <v>0</v>
      </c>
    </row>
    <row r="110" spans="1:9" x14ac:dyDescent="0.25">
      <c r="A110" s="71"/>
      <c r="B110" s="82"/>
      <c r="C110" s="83" t="s">
        <v>30</v>
      </c>
      <c r="D110" s="100">
        <v>0</v>
      </c>
      <c r="E110" s="100">
        <v>0</v>
      </c>
      <c r="F110" s="100">
        <v>0</v>
      </c>
      <c r="G110" s="100">
        <v>0</v>
      </c>
      <c r="H110" s="100">
        <v>0</v>
      </c>
      <c r="I110" s="100">
        <v>0</v>
      </c>
    </row>
    <row r="111" spans="1:9" x14ac:dyDescent="0.25">
      <c r="A111" s="71"/>
      <c r="B111" s="82"/>
      <c r="C111" s="83" t="s">
        <v>19</v>
      </c>
      <c r="D111" s="100">
        <v>0</v>
      </c>
      <c r="E111" s="100">
        <v>6.6400000000000001E-2</v>
      </c>
      <c r="F111" s="100">
        <v>0</v>
      </c>
      <c r="G111" s="100">
        <v>0</v>
      </c>
      <c r="H111" s="100">
        <v>0</v>
      </c>
      <c r="I111" s="100">
        <v>0</v>
      </c>
    </row>
    <row r="112" spans="1:9" x14ac:dyDescent="0.25">
      <c r="A112" s="71"/>
      <c r="B112" s="82"/>
      <c r="C112" s="83" t="s">
        <v>20</v>
      </c>
      <c r="D112" s="100">
        <v>0</v>
      </c>
      <c r="E112" s="100">
        <v>5.0330033970000008</v>
      </c>
      <c r="F112" s="100">
        <v>0</v>
      </c>
      <c r="G112" s="100">
        <v>0</v>
      </c>
      <c r="H112" s="100">
        <v>0</v>
      </c>
      <c r="I112" s="100">
        <v>0</v>
      </c>
    </row>
    <row r="113" spans="1:9" x14ac:dyDescent="0.25">
      <c r="A113" s="71"/>
      <c r="B113" s="82"/>
      <c r="C113" s="83" t="s">
        <v>13</v>
      </c>
      <c r="D113" s="100">
        <v>0</v>
      </c>
      <c r="E113" s="100">
        <v>0</v>
      </c>
      <c r="F113" s="100">
        <v>0</v>
      </c>
      <c r="G113" s="100">
        <v>0</v>
      </c>
      <c r="H113" s="100">
        <v>0</v>
      </c>
      <c r="I113" s="100">
        <v>0</v>
      </c>
    </row>
    <row r="114" spans="1:9" ht="15.75" thickBot="1" x14ac:dyDescent="0.3">
      <c r="A114" s="71"/>
      <c r="B114" s="76"/>
      <c r="C114" s="76" t="s">
        <v>21</v>
      </c>
      <c r="D114" s="101">
        <v>0</v>
      </c>
      <c r="E114" s="101">
        <v>5.0994033970000006</v>
      </c>
      <c r="F114" s="101">
        <v>0.50339999999999996</v>
      </c>
      <c r="G114" s="101">
        <v>0</v>
      </c>
      <c r="H114" s="101">
        <v>0</v>
      </c>
      <c r="I114" s="101">
        <v>0</v>
      </c>
    </row>
    <row r="115" spans="1:9" x14ac:dyDescent="0.25">
      <c r="A115" s="71"/>
      <c r="B115" s="30" t="s">
        <v>35</v>
      </c>
      <c r="C115" s="82" t="s">
        <v>9</v>
      </c>
      <c r="D115" s="99">
        <v>0</v>
      </c>
      <c r="E115" s="99">
        <v>0</v>
      </c>
      <c r="F115" s="99">
        <v>0</v>
      </c>
      <c r="G115" s="99">
        <v>0</v>
      </c>
      <c r="H115" s="99">
        <v>0</v>
      </c>
      <c r="I115" s="99">
        <v>0</v>
      </c>
    </row>
    <row r="116" spans="1:9" x14ac:dyDescent="0.25">
      <c r="A116" s="71"/>
      <c r="B116" s="82"/>
      <c r="C116" s="82" t="s">
        <v>10</v>
      </c>
      <c r="D116" s="100">
        <v>0</v>
      </c>
      <c r="E116" s="100">
        <v>0</v>
      </c>
      <c r="F116" s="100">
        <v>0</v>
      </c>
      <c r="G116" s="100">
        <v>0</v>
      </c>
      <c r="H116" s="100">
        <v>0</v>
      </c>
      <c r="I116" s="100">
        <v>0</v>
      </c>
    </row>
    <row r="117" spans="1:9" x14ac:dyDescent="0.25">
      <c r="A117" s="71"/>
      <c r="B117" s="82"/>
      <c r="C117" s="82" t="s">
        <v>15</v>
      </c>
      <c r="D117" s="100">
        <v>0</v>
      </c>
      <c r="E117" s="100">
        <v>0</v>
      </c>
      <c r="F117" s="100">
        <v>0</v>
      </c>
      <c r="G117" s="100">
        <v>0</v>
      </c>
      <c r="H117" s="100">
        <v>0</v>
      </c>
      <c r="I117" s="100">
        <v>0</v>
      </c>
    </row>
    <row r="118" spans="1:9" x14ac:dyDescent="0.25">
      <c r="A118" s="71"/>
      <c r="B118" s="82"/>
      <c r="C118" s="83" t="s">
        <v>41</v>
      </c>
      <c r="D118" s="100">
        <v>0</v>
      </c>
      <c r="E118" s="100">
        <v>0.223</v>
      </c>
      <c r="F118" s="100">
        <v>3.0410070056171428</v>
      </c>
      <c r="G118" s="100">
        <v>0</v>
      </c>
      <c r="H118" s="100">
        <v>0</v>
      </c>
      <c r="I118" s="100">
        <v>0</v>
      </c>
    </row>
    <row r="119" spans="1:9" x14ac:dyDescent="0.25">
      <c r="A119" s="71"/>
      <c r="B119" s="82"/>
      <c r="C119" s="83" t="s">
        <v>30</v>
      </c>
      <c r="D119" s="100">
        <v>0</v>
      </c>
      <c r="E119" s="100">
        <v>0</v>
      </c>
      <c r="F119" s="100">
        <v>0</v>
      </c>
      <c r="G119" s="100">
        <v>0</v>
      </c>
      <c r="H119" s="100">
        <v>0</v>
      </c>
      <c r="I119" s="100">
        <v>0</v>
      </c>
    </row>
    <row r="120" spans="1:9" x14ac:dyDescent="0.25">
      <c r="A120" s="71"/>
      <c r="B120" s="82"/>
      <c r="C120" s="83" t="s">
        <v>19</v>
      </c>
      <c r="D120" s="100">
        <v>0</v>
      </c>
      <c r="E120" s="100">
        <v>4.2790000000000002E-2</v>
      </c>
      <c r="F120" s="100">
        <v>0</v>
      </c>
      <c r="G120" s="100">
        <v>0</v>
      </c>
      <c r="H120" s="100">
        <v>0</v>
      </c>
      <c r="I120" s="100">
        <v>0</v>
      </c>
    </row>
    <row r="121" spans="1:9" x14ac:dyDescent="0.25">
      <c r="A121" s="71"/>
      <c r="B121" s="82"/>
      <c r="C121" s="83" t="s">
        <v>20</v>
      </c>
      <c r="D121" s="100">
        <v>0</v>
      </c>
      <c r="E121" s="100">
        <v>0.71420000000000006</v>
      </c>
      <c r="F121" s="100">
        <v>0</v>
      </c>
      <c r="G121" s="100">
        <v>0</v>
      </c>
      <c r="H121" s="100">
        <v>0</v>
      </c>
      <c r="I121" s="100">
        <v>0</v>
      </c>
    </row>
    <row r="122" spans="1:9" x14ac:dyDescent="0.25">
      <c r="A122" s="71"/>
      <c r="B122" s="82"/>
      <c r="C122" s="83" t="s">
        <v>13</v>
      </c>
      <c r="D122" s="100">
        <v>0</v>
      </c>
      <c r="E122" s="100">
        <v>0</v>
      </c>
      <c r="F122" s="100">
        <v>0</v>
      </c>
      <c r="G122" s="100">
        <v>0</v>
      </c>
      <c r="H122" s="100">
        <v>0</v>
      </c>
      <c r="I122" s="100">
        <v>0</v>
      </c>
    </row>
    <row r="123" spans="1:9" ht="15.75" thickBot="1" x14ac:dyDescent="0.3">
      <c r="A123" s="71"/>
      <c r="B123" s="76"/>
      <c r="C123" s="76" t="s">
        <v>21</v>
      </c>
      <c r="D123" s="141">
        <v>0</v>
      </c>
      <c r="E123" s="141">
        <v>0.97999000000000014</v>
      </c>
      <c r="F123" s="141">
        <v>3.0410070056171428</v>
      </c>
      <c r="G123" s="141">
        <v>0</v>
      </c>
      <c r="H123" s="141">
        <v>0</v>
      </c>
      <c r="I123" s="141">
        <v>0</v>
      </c>
    </row>
    <row r="124" spans="1:9" x14ac:dyDescent="0.25">
      <c r="A124" s="71"/>
      <c r="B124" s="82"/>
      <c r="C124" s="82"/>
      <c r="D124" s="82"/>
      <c r="E124" s="82"/>
      <c r="F124" s="82"/>
      <c r="G124" s="82"/>
      <c r="H124" s="82"/>
      <c r="I124" s="82"/>
    </row>
    <row r="125" spans="1:9" x14ac:dyDescent="0.25">
      <c r="A125" s="71"/>
      <c r="B125" s="82"/>
      <c r="C125" s="82"/>
      <c r="D125" s="82"/>
      <c r="E125" s="82"/>
      <c r="F125" s="82"/>
      <c r="G125" s="82"/>
      <c r="H125" s="82"/>
      <c r="I125" s="82"/>
    </row>
    <row r="126" spans="1:9" x14ac:dyDescent="0.25">
      <c r="A126" s="71"/>
      <c r="B126" s="82"/>
      <c r="C126" s="82"/>
      <c r="D126" s="82"/>
      <c r="E126" s="82"/>
      <c r="F126" s="82"/>
      <c r="G126" s="82"/>
      <c r="H126" s="82"/>
      <c r="I126" s="82"/>
    </row>
    <row r="127" spans="1:9" x14ac:dyDescent="0.25">
      <c r="A127" s="71"/>
      <c r="B127" s="82"/>
      <c r="C127" s="82"/>
      <c r="D127" s="82"/>
      <c r="E127" s="82"/>
      <c r="F127" s="82"/>
      <c r="G127" s="82"/>
      <c r="H127" s="82"/>
      <c r="I127" s="82"/>
    </row>
    <row r="128" spans="1:9" x14ac:dyDescent="0.25">
      <c r="A128" s="71"/>
      <c r="B128" s="82"/>
      <c r="C128" s="82"/>
      <c r="D128" s="82"/>
      <c r="E128" s="82"/>
      <c r="F128" s="82"/>
      <c r="G128" s="82"/>
      <c r="H128" s="82"/>
      <c r="I128" s="82"/>
    </row>
    <row r="129" spans="1:9" x14ac:dyDescent="0.25">
      <c r="A129" s="71"/>
      <c r="B129" s="82"/>
      <c r="C129" s="82"/>
      <c r="D129" s="82"/>
      <c r="E129" s="82"/>
      <c r="F129" s="82"/>
      <c r="G129" s="82"/>
      <c r="H129" s="82"/>
      <c r="I129" s="82"/>
    </row>
    <row r="130" spans="1:9" x14ac:dyDescent="0.25">
      <c r="A130" s="71"/>
      <c r="B130" s="82"/>
      <c r="C130" s="82"/>
      <c r="D130" s="82"/>
      <c r="E130" s="82"/>
      <c r="F130" s="82"/>
      <c r="G130" s="82"/>
      <c r="H130" s="82"/>
      <c r="I130" s="82"/>
    </row>
    <row r="131" spans="1:9" x14ac:dyDescent="0.25">
      <c r="A131" s="71"/>
      <c r="B131" s="82"/>
      <c r="C131" s="82"/>
      <c r="D131" s="82"/>
      <c r="E131" s="82"/>
      <c r="F131" s="82"/>
      <c r="G131" s="82"/>
      <c r="H131" s="82"/>
      <c r="I131" s="82"/>
    </row>
    <row r="132" spans="1:9" x14ac:dyDescent="0.25">
      <c r="A132" s="71"/>
      <c r="B132" s="82"/>
      <c r="C132" s="82"/>
      <c r="D132" s="82"/>
      <c r="E132" s="82"/>
      <c r="F132" s="82"/>
      <c r="G132" s="82"/>
      <c r="H132" s="82"/>
      <c r="I132" s="82"/>
    </row>
    <row r="133" spans="1:9" x14ac:dyDescent="0.25">
      <c r="A133" s="71"/>
      <c r="B133" s="82"/>
      <c r="C133" s="82"/>
      <c r="D133" s="82"/>
      <c r="E133" s="82"/>
      <c r="F133" s="82"/>
      <c r="G133" s="82"/>
      <c r="H133" s="82"/>
      <c r="I133" s="82"/>
    </row>
    <row r="134" spans="1:9" x14ac:dyDescent="0.25">
      <c r="A134" s="71"/>
      <c r="B134" s="82"/>
      <c r="C134" s="82"/>
      <c r="D134" s="82"/>
      <c r="E134" s="82"/>
      <c r="F134" s="82"/>
      <c r="G134" s="82"/>
      <c r="H134" s="82"/>
      <c r="I134" s="82"/>
    </row>
    <row r="135" spans="1:9" x14ac:dyDescent="0.25">
      <c r="A135" s="71"/>
      <c r="B135" s="82"/>
      <c r="C135" s="82"/>
      <c r="D135" s="82"/>
      <c r="E135" s="82"/>
      <c r="F135" s="82"/>
      <c r="G135" s="82"/>
      <c r="H135" s="82"/>
      <c r="I135" s="82"/>
    </row>
    <row r="136" spans="1:9" x14ac:dyDescent="0.25">
      <c r="A136" s="71"/>
      <c r="B136" s="82"/>
      <c r="C136" s="82"/>
      <c r="D136" s="82"/>
      <c r="E136" s="82"/>
      <c r="F136" s="82"/>
      <c r="G136" s="82"/>
      <c r="H136" s="82"/>
      <c r="I136" s="82"/>
    </row>
    <row r="137" spans="1:9" x14ac:dyDescent="0.25">
      <c r="A137" s="71"/>
      <c r="B137" s="82"/>
      <c r="C137" s="82"/>
      <c r="D137" s="82"/>
      <c r="E137" s="82"/>
      <c r="F137" s="82"/>
      <c r="G137" s="82"/>
      <c r="H137" s="82"/>
      <c r="I137" s="82"/>
    </row>
    <row r="138" spans="1:9" x14ac:dyDescent="0.25">
      <c r="A138" s="71"/>
      <c r="B138" s="82"/>
      <c r="C138" s="82"/>
      <c r="D138" s="82"/>
      <c r="E138" s="82"/>
      <c r="F138" s="82"/>
      <c r="G138" s="82"/>
      <c r="H138" s="82"/>
      <c r="I138" s="82"/>
    </row>
    <row r="139" spans="1:9" x14ac:dyDescent="0.25">
      <c r="A139" s="71"/>
      <c r="B139" s="82"/>
      <c r="C139" s="82"/>
      <c r="D139" s="82"/>
      <c r="E139" s="82"/>
      <c r="F139" s="82"/>
      <c r="G139" s="82"/>
      <c r="H139" s="82"/>
      <c r="I139" s="82"/>
    </row>
    <row r="140" spans="1:9" x14ac:dyDescent="0.25">
      <c r="A140" s="82"/>
      <c r="B140" s="82"/>
      <c r="C140" s="82"/>
      <c r="D140" s="82"/>
      <c r="E140" s="82"/>
      <c r="F140" s="82"/>
      <c r="G140" s="82"/>
      <c r="H140" s="82"/>
      <c r="I140" s="82"/>
    </row>
    <row r="141" spans="1:9" x14ac:dyDescent="0.25">
      <c r="A141" s="82"/>
      <c r="B141" s="82"/>
      <c r="C141" s="82"/>
      <c r="D141" s="82"/>
      <c r="E141" s="82"/>
      <c r="F141" s="82"/>
      <c r="G141" s="82"/>
      <c r="H141" s="82"/>
      <c r="I141" s="82"/>
    </row>
    <row r="142" spans="1:9" x14ac:dyDescent="0.25">
      <c r="A142" s="82"/>
      <c r="B142" s="82"/>
      <c r="C142" s="82"/>
      <c r="D142" s="82"/>
      <c r="E142" s="82"/>
      <c r="F142" s="82"/>
      <c r="G142" s="82"/>
      <c r="H142" s="82"/>
      <c r="I142" s="82"/>
    </row>
    <row r="143" spans="1:9" x14ac:dyDescent="0.25">
      <c r="A143" s="82"/>
      <c r="B143" s="82"/>
      <c r="C143" s="82"/>
      <c r="D143" s="82"/>
      <c r="E143" s="82"/>
      <c r="F143" s="82"/>
      <c r="G143" s="82"/>
      <c r="H143" s="82"/>
      <c r="I143" s="82"/>
    </row>
    <row r="144" spans="1:9" x14ac:dyDescent="0.25">
      <c r="A144" s="82"/>
      <c r="B144" s="82"/>
      <c r="C144" s="82"/>
      <c r="D144" s="82"/>
      <c r="E144" s="82"/>
      <c r="F144" s="82"/>
      <c r="G144" s="82"/>
      <c r="H144" s="82"/>
      <c r="I144" s="82"/>
    </row>
    <row r="145" spans="1:9" x14ac:dyDescent="0.25">
      <c r="A145" s="82"/>
      <c r="B145" s="82"/>
      <c r="C145" s="82"/>
      <c r="D145" s="82"/>
      <c r="E145" s="82"/>
      <c r="F145" s="82"/>
      <c r="G145" s="82"/>
      <c r="H145" s="82"/>
      <c r="I145" s="82"/>
    </row>
    <row r="146" spans="1:9" x14ac:dyDescent="0.25">
      <c r="A146" s="82"/>
      <c r="B146" s="82"/>
      <c r="C146" s="82"/>
      <c r="D146" s="82"/>
      <c r="E146" s="82"/>
      <c r="F146" s="82"/>
      <c r="G146" s="82"/>
      <c r="H146" s="82"/>
      <c r="I146" s="82"/>
    </row>
    <row r="147" spans="1:9" x14ac:dyDescent="0.25">
      <c r="A147" s="82"/>
      <c r="B147" s="82"/>
      <c r="C147" s="82"/>
      <c r="D147" s="82"/>
      <c r="E147" s="82"/>
      <c r="F147" s="82"/>
      <c r="G147" s="82"/>
      <c r="H147" s="82"/>
      <c r="I147" s="82"/>
    </row>
    <row r="148" spans="1:9" x14ac:dyDescent="0.25">
      <c r="A148" s="82"/>
      <c r="B148" s="82"/>
      <c r="C148" s="82"/>
      <c r="D148" s="82"/>
      <c r="E148" s="82"/>
      <c r="F148" s="82"/>
      <c r="G148" s="82"/>
      <c r="H148" s="82"/>
      <c r="I148" s="82"/>
    </row>
    <row r="149" spans="1:9" x14ac:dyDescent="0.25">
      <c r="A149" s="82"/>
      <c r="B149" s="82"/>
      <c r="C149" s="82"/>
      <c r="D149" s="82"/>
      <c r="E149" s="82"/>
      <c r="F149" s="82"/>
      <c r="G149" s="82"/>
      <c r="H149" s="82"/>
      <c r="I149" s="82"/>
    </row>
    <row r="150" spans="1:9" x14ac:dyDescent="0.25">
      <c r="A150" s="82"/>
      <c r="B150" s="82"/>
      <c r="C150" s="82"/>
      <c r="D150" s="82"/>
      <c r="E150" s="82"/>
      <c r="F150" s="82"/>
      <c r="G150" s="82"/>
      <c r="H150" s="82"/>
      <c r="I150" s="82"/>
    </row>
    <row r="151" spans="1:9" x14ac:dyDescent="0.25">
      <c r="A151" s="82"/>
      <c r="B151" s="82"/>
      <c r="C151" s="82"/>
      <c r="D151" s="82"/>
      <c r="E151" s="82"/>
      <c r="F151" s="82"/>
      <c r="G151" s="82"/>
      <c r="H151" s="82"/>
      <c r="I151" s="82"/>
    </row>
    <row r="152" spans="1:9" x14ac:dyDescent="0.25">
      <c r="A152" s="82"/>
      <c r="B152" s="82"/>
      <c r="C152" s="82"/>
      <c r="D152" s="82"/>
      <c r="E152" s="82"/>
      <c r="F152" s="82"/>
      <c r="G152" s="82"/>
      <c r="H152" s="82"/>
      <c r="I152" s="82"/>
    </row>
    <row r="153" spans="1:9" x14ac:dyDescent="0.25">
      <c r="A153" s="82"/>
      <c r="B153" s="82"/>
      <c r="C153" s="82"/>
      <c r="D153" s="82"/>
      <c r="E153" s="82"/>
      <c r="F153" s="82"/>
      <c r="G153" s="82"/>
      <c r="H153" s="82"/>
      <c r="I153" s="82"/>
    </row>
    <row r="154" spans="1:9" x14ac:dyDescent="0.25">
      <c r="A154" s="82"/>
      <c r="B154" s="82"/>
      <c r="C154" s="82"/>
      <c r="D154" s="82"/>
      <c r="E154" s="82"/>
      <c r="F154" s="82"/>
      <c r="G154" s="82"/>
      <c r="H154" s="82"/>
      <c r="I154" s="82"/>
    </row>
    <row r="155" spans="1:9" x14ac:dyDescent="0.25">
      <c r="A155" s="82"/>
      <c r="B155" s="82"/>
      <c r="C155" s="82"/>
      <c r="D155" s="82"/>
      <c r="E155" s="82"/>
      <c r="F155" s="82"/>
      <c r="G155" s="82"/>
      <c r="H155" s="82"/>
      <c r="I155" s="82"/>
    </row>
    <row r="156" spans="1:9" x14ac:dyDescent="0.25">
      <c r="A156" s="82"/>
      <c r="B156" s="82"/>
      <c r="C156" s="82"/>
      <c r="D156" s="82"/>
      <c r="E156" s="82"/>
      <c r="F156" s="82"/>
      <c r="G156" s="82"/>
      <c r="H156" s="82"/>
      <c r="I156" s="82"/>
    </row>
    <row r="157" spans="1:9" x14ac:dyDescent="0.25">
      <c r="A157" s="82"/>
      <c r="B157" s="82"/>
      <c r="C157" s="82"/>
      <c r="D157" s="82"/>
      <c r="E157" s="82"/>
      <c r="F157" s="82"/>
      <c r="G157" s="82"/>
      <c r="H157" s="82"/>
      <c r="I157" s="82"/>
    </row>
    <row r="158" spans="1:9" x14ac:dyDescent="0.25">
      <c r="A158" s="82"/>
      <c r="B158" s="82"/>
      <c r="C158" s="82"/>
      <c r="D158" s="82"/>
      <c r="E158" s="82"/>
      <c r="F158" s="82"/>
      <c r="G158" s="82"/>
      <c r="H158" s="82"/>
      <c r="I158" s="82"/>
    </row>
    <row r="159" spans="1:9" x14ac:dyDescent="0.25">
      <c r="A159" s="82"/>
      <c r="B159" s="82"/>
      <c r="C159" s="82"/>
      <c r="D159" s="82"/>
      <c r="E159" s="82"/>
      <c r="F159" s="82"/>
      <c r="G159" s="82"/>
      <c r="H159" s="82"/>
      <c r="I159" s="82"/>
    </row>
    <row r="160" spans="1:9" x14ac:dyDescent="0.25">
      <c r="A160" s="82"/>
      <c r="B160" s="82"/>
      <c r="C160" s="82"/>
      <c r="D160" s="82"/>
      <c r="E160" s="82"/>
      <c r="F160" s="82"/>
      <c r="G160" s="82"/>
      <c r="H160" s="82"/>
      <c r="I160" s="82"/>
    </row>
    <row r="161" spans="1:9" x14ac:dyDescent="0.25">
      <c r="A161" s="82"/>
      <c r="B161" s="82"/>
      <c r="C161" s="82"/>
      <c r="D161" s="82"/>
      <c r="E161" s="82"/>
      <c r="F161" s="82"/>
      <c r="G161" s="82"/>
      <c r="H161" s="82"/>
      <c r="I161" s="82"/>
    </row>
    <row r="162" spans="1:9" x14ac:dyDescent="0.25">
      <c r="A162" s="82"/>
      <c r="B162" s="82"/>
      <c r="C162" s="82"/>
      <c r="D162" s="82"/>
      <c r="E162" s="82"/>
      <c r="F162" s="82"/>
      <c r="G162" s="82"/>
      <c r="H162" s="82"/>
      <c r="I162" s="82"/>
    </row>
    <row r="163" spans="1:9" x14ac:dyDescent="0.25">
      <c r="A163" s="82"/>
      <c r="B163" s="82"/>
      <c r="C163" s="82"/>
      <c r="D163" s="82"/>
      <c r="E163" s="82"/>
      <c r="F163" s="82"/>
      <c r="G163" s="82"/>
      <c r="H163" s="82"/>
      <c r="I163" s="82"/>
    </row>
    <row r="164" spans="1:9" x14ac:dyDescent="0.25">
      <c r="A164" s="82"/>
      <c r="B164" s="82"/>
      <c r="C164" s="82"/>
      <c r="D164" s="82"/>
      <c r="E164" s="82"/>
      <c r="F164" s="82"/>
      <c r="G164" s="82"/>
      <c r="H164" s="82"/>
      <c r="I164" s="82"/>
    </row>
    <row r="165" spans="1:9" x14ac:dyDescent="0.25">
      <c r="A165" s="82"/>
      <c r="B165" s="82"/>
      <c r="C165" s="82"/>
      <c r="D165" s="82"/>
      <c r="E165" s="82"/>
      <c r="F165" s="82"/>
      <c r="G165" s="82"/>
      <c r="H165" s="82"/>
      <c r="I165" s="82"/>
    </row>
    <row r="166" spans="1:9" x14ac:dyDescent="0.25">
      <c r="A166" s="82"/>
      <c r="B166" s="82"/>
      <c r="C166" s="82"/>
      <c r="D166" s="82"/>
      <c r="E166" s="82"/>
      <c r="F166" s="82"/>
      <c r="G166" s="82"/>
      <c r="H166" s="82"/>
      <c r="I166" s="82"/>
    </row>
    <row r="167" spans="1:9" x14ac:dyDescent="0.25">
      <c r="A167" s="82"/>
      <c r="B167" s="82"/>
      <c r="C167" s="82"/>
      <c r="D167" s="82"/>
      <c r="E167" s="82"/>
      <c r="F167" s="82"/>
      <c r="G167" s="82"/>
      <c r="H167" s="82"/>
      <c r="I167" s="82"/>
    </row>
    <row r="168" spans="1:9" x14ac:dyDescent="0.25">
      <c r="A168" s="82"/>
      <c r="B168" s="82"/>
      <c r="C168" s="82"/>
      <c r="D168" s="82"/>
      <c r="E168" s="82"/>
      <c r="F168" s="82"/>
      <c r="G168" s="82"/>
      <c r="H168" s="82"/>
      <c r="I168" s="82"/>
    </row>
    <row r="169" spans="1:9" x14ac:dyDescent="0.25">
      <c r="A169" s="82"/>
      <c r="B169" s="82"/>
      <c r="C169" s="82"/>
      <c r="D169" s="82"/>
      <c r="E169" s="82"/>
      <c r="F169" s="82"/>
      <c r="G169" s="82"/>
      <c r="H169" s="82"/>
      <c r="I169" s="82"/>
    </row>
    <row r="170" spans="1:9" x14ac:dyDescent="0.25">
      <c r="A170" s="82"/>
      <c r="B170" s="82"/>
      <c r="C170" s="82"/>
      <c r="D170" s="82"/>
      <c r="E170" s="82"/>
      <c r="F170" s="82"/>
      <c r="G170" s="82"/>
      <c r="H170" s="82"/>
      <c r="I170" s="82"/>
    </row>
    <row r="171" spans="1:9" x14ac:dyDescent="0.25">
      <c r="A171" s="82"/>
      <c r="B171" s="82"/>
      <c r="C171" s="82"/>
      <c r="D171" s="82"/>
      <c r="E171" s="82"/>
      <c r="F171" s="82"/>
      <c r="G171" s="82"/>
      <c r="H171" s="82"/>
      <c r="I171" s="82"/>
    </row>
    <row r="172" spans="1:9" x14ac:dyDescent="0.25">
      <c r="A172" s="82"/>
      <c r="B172" s="82"/>
      <c r="C172" s="82"/>
      <c r="D172" s="82"/>
      <c r="E172" s="82"/>
      <c r="F172" s="82"/>
      <c r="G172" s="82"/>
      <c r="H172" s="82"/>
      <c r="I172" s="82"/>
    </row>
    <row r="173" spans="1:9" x14ac:dyDescent="0.25">
      <c r="A173" s="82"/>
      <c r="B173" s="82"/>
      <c r="C173" s="82"/>
      <c r="D173" s="82"/>
      <c r="E173" s="82"/>
      <c r="F173" s="82"/>
      <c r="G173" s="82"/>
      <c r="H173" s="82"/>
      <c r="I173" s="82"/>
    </row>
    <row r="174" spans="1:9" x14ac:dyDescent="0.25">
      <c r="A174" s="82"/>
      <c r="B174" s="82"/>
      <c r="C174" s="82"/>
      <c r="D174" s="82"/>
      <c r="E174" s="82"/>
      <c r="F174" s="82"/>
      <c r="G174" s="82"/>
      <c r="H174" s="82"/>
      <c r="I174" s="82"/>
    </row>
    <row r="175" spans="1:9" x14ac:dyDescent="0.25">
      <c r="A175" s="82"/>
      <c r="B175" s="82"/>
      <c r="C175" s="82"/>
      <c r="D175" s="82"/>
      <c r="E175" s="82"/>
      <c r="F175" s="82"/>
      <c r="G175" s="82"/>
      <c r="H175" s="82"/>
      <c r="I175" s="82"/>
    </row>
    <row r="176" spans="1:9" x14ac:dyDescent="0.25">
      <c r="A176" s="82"/>
      <c r="B176" s="82"/>
      <c r="C176" s="82"/>
      <c r="D176" s="82"/>
      <c r="E176" s="82"/>
      <c r="F176" s="82"/>
      <c r="G176" s="82"/>
      <c r="H176" s="82"/>
      <c r="I176" s="82"/>
    </row>
    <row r="177" spans="1:9" x14ac:dyDescent="0.25">
      <c r="A177" s="82"/>
      <c r="B177" s="82"/>
      <c r="C177" s="82"/>
      <c r="D177" s="82"/>
      <c r="E177" s="82"/>
      <c r="F177" s="82"/>
      <c r="G177" s="82"/>
      <c r="H177" s="82"/>
      <c r="I177" s="82"/>
    </row>
    <row r="178" spans="1:9" x14ac:dyDescent="0.25">
      <c r="A178" s="82"/>
      <c r="B178" s="82"/>
      <c r="C178" s="82"/>
      <c r="D178" s="82"/>
      <c r="E178" s="82"/>
      <c r="F178" s="82"/>
      <c r="G178" s="82"/>
      <c r="H178" s="82"/>
      <c r="I178" s="82"/>
    </row>
    <row r="179" spans="1:9" x14ac:dyDescent="0.25">
      <c r="A179" s="82"/>
      <c r="B179" s="82"/>
      <c r="C179" s="82"/>
      <c r="D179" s="82"/>
      <c r="E179" s="82"/>
      <c r="F179" s="82"/>
      <c r="G179" s="82"/>
      <c r="H179" s="82"/>
      <c r="I179" s="82"/>
    </row>
    <row r="180" spans="1:9" x14ac:dyDescent="0.25">
      <c r="A180" s="82"/>
      <c r="B180" s="82"/>
      <c r="C180" s="82"/>
      <c r="D180" s="82"/>
      <c r="E180" s="82"/>
      <c r="F180" s="82"/>
      <c r="G180" s="82"/>
      <c r="H180" s="82"/>
      <c r="I180" s="82"/>
    </row>
    <row r="181" spans="1:9" x14ac:dyDescent="0.25">
      <c r="A181" s="82"/>
      <c r="B181" s="82"/>
      <c r="C181" s="82"/>
      <c r="D181" s="82"/>
      <c r="E181" s="82"/>
      <c r="F181" s="82"/>
      <c r="G181" s="82"/>
      <c r="H181" s="82"/>
      <c r="I181" s="82"/>
    </row>
    <row r="182" spans="1:9" x14ac:dyDescent="0.25">
      <c r="A182" s="82"/>
      <c r="B182" s="82"/>
      <c r="C182" s="82"/>
      <c r="D182" s="82"/>
      <c r="E182" s="82"/>
      <c r="F182" s="82"/>
      <c r="G182" s="82"/>
      <c r="H182" s="82"/>
      <c r="I182" s="82"/>
    </row>
    <row r="183" spans="1:9" x14ac:dyDescent="0.25">
      <c r="A183" s="82"/>
      <c r="B183" s="82"/>
      <c r="C183" s="82"/>
      <c r="D183" s="82"/>
      <c r="E183" s="82"/>
      <c r="F183" s="82"/>
      <c r="G183" s="82"/>
      <c r="H183" s="82"/>
      <c r="I183" s="82"/>
    </row>
    <row r="184" spans="1:9" x14ac:dyDescent="0.25">
      <c r="A184" s="82"/>
      <c r="B184" s="82"/>
      <c r="C184" s="82"/>
      <c r="D184" s="82"/>
      <c r="E184" s="82"/>
      <c r="F184" s="82"/>
      <c r="G184" s="82"/>
      <c r="H184" s="82"/>
      <c r="I184" s="82"/>
    </row>
    <row r="185" spans="1:9" x14ac:dyDescent="0.25">
      <c r="A185" s="82"/>
      <c r="B185" s="82"/>
      <c r="C185" s="82"/>
      <c r="D185" s="82"/>
      <c r="E185" s="82"/>
      <c r="F185" s="82"/>
      <c r="G185" s="82"/>
      <c r="H185" s="82"/>
      <c r="I185" s="82"/>
    </row>
    <row r="186" spans="1:9" x14ac:dyDescent="0.25">
      <c r="A186" s="82"/>
      <c r="B186" s="82"/>
      <c r="C186" s="82"/>
      <c r="D186" s="82"/>
      <c r="E186" s="82"/>
      <c r="F186" s="82"/>
      <c r="G186" s="82"/>
      <c r="H186" s="82"/>
      <c r="I186" s="82"/>
    </row>
    <row r="187" spans="1:9" x14ac:dyDescent="0.25">
      <c r="A187" s="82"/>
      <c r="B187" s="82"/>
      <c r="C187" s="82"/>
      <c r="D187" s="82"/>
      <c r="E187" s="82"/>
      <c r="F187" s="82"/>
      <c r="G187" s="82"/>
      <c r="H187" s="82"/>
      <c r="I187" s="82"/>
    </row>
    <row r="188" spans="1:9" x14ac:dyDescent="0.25">
      <c r="A188" s="82"/>
      <c r="B188" s="82"/>
      <c r="C188" s="82"/>
      <c r="D188" s="82"/>
      <c r="E188" s="82"/>
      <c r="F188" s="82"/>
      <c r="G188" s="82"/>
      <c r="H188" s="82"/>
      <c r="I188" s="82"/>
    </row>
    <row r="189" spans="1:9" x14ac:dyDescent="0.25">
      <c r="A189" s="82"/>
      <c r="B189" s="82"/>
      <c r="C189" s="82"/>
      <c r="D189" s="82"/>
      <c r="E189" s="82"/>
      <c r="F189" s="82"/>
      <c r="G189" s="82"/>
      <c r="H189" s="82"/>
      <c r="I189" s="82"/>
    </row>
    <row r="190" spans="1:9" x14ac:dyDescent="0.25">
      <c r="A190" s="82"/>
      <c r="B190" s="82"/>
      <c r="C190" s="82"/>
      <c r="D190" s="82"/>
      <c r="E190" s="82"/>
      <c r="F190" s="82"/>
      <c r="G190" s="82"/>
      <c r="H190" s="82"/>
      <c r="I190" s="82"/>
    </row>
    <row r="191" spans="1:9" x14ac:dyDescent="0.25">
      <c r="A191" s="82"/>
      <c r="B191" s="82"/>
      <c r="C191" s="82"/>
      <c r="D191" s="82"/>
      <c r="E191" s="82"/>
      <c r="F191" s="82"/>
      <c r="G191" s="82"/>
      <c r="H191" s="82"/>
      <c r="I191" s="82"/>
    </row>
    <row r="192" spans="1:9" x14ac:dyDescent="0.25">
      <c r="A192" s="82"/>
      <c r="B192" s="82"/>
      <c r="C192" s="82"/>
      <c r="D192" s="82"/>
      <c r="E192" s="82"/>
      <c r="F192" s="82"/>
      <c r="G192" s="82"/>
      <c r="H192" s="82"/>
      <c r="I192" s="82"/>
    </row>
    <row r="193" spans="1:9" x14ac:dyDescent="0.25">
      <c r="A193" s="82"/>
      <c r="B193" s="82"/>
      <c r="C193" s="82"/>
      <c r="D193" s="82"/>
      <c r="E193" s="82"/>
      <c r="F193" s="82"/>
      <c r="G193" s="82"/>
      <c r="H193" s="82"/>
      <c r="I193" s="82"/>
    </row>
    <row r="194" spans="1:9" x14ac:dyDescent="0.25">
      <c r="A194" s="82"/>
      <c r="B194" s="82"/>
      <c r="C194" s="82"/>
      <c r="D194" s="82"/>
      <c r="E194" s="82"/>
      <c r="F194" s="82"/>
      <c r="G194" s="82"/>
      <c r="H194" s="82"/>
      <c r="I194" s="82"/>
    </row>
    <row r="195" spans="1:9" x14ac:dyDescent="0.25">
      <c r="A195" s="82"/>
      <c r="B195" s="82"/>
      <c r="C195" s="82"/>
      <c r="D195" s="82"/>
      <c r="E195" s="82"/>
      <c r="F195" s="82"/>
      <c r="G195" s="82"/>
      <c r="H195" s="82"/>
      <c r="I195" s="82"/>
    </row>
    <row r="196" spans="1:9" x14ac:dyDescent="0.25">
      <c r="A196" s="82"/>
      <c r="B196" s="82"/>
      <c r="C196" s="82"/>
      <c r="D196" s="82"/>
      <c r="E196" s="82"/>
      <c r="F196" s="82"/>
      <c r="G196" s="82"/>
      <c r="H196" s="82"/>
      <c r="I196" s="82"/>
    </row>
    <row r="197" spans="1:9" x14ac:dyDescent="0.25">
      <c r="A197" s="82"/>
      <c r="B197" s="82"/>
      <c r="C197" s="82"/>
      <c r="D197" s="82"/>
      <c r="E197" s="82"/>
      <c r="F197" s="82"/>
      <c r="G197" s="82"/>
      <c r="H197" s="82"/>
      <c r="I197" s="82"/>
    </row>
    <row r="198" spans="1:9" x14ac:dyDescent="0.25">
      <c r="A198" s="82"/>
      <c r="B198" s="82"/>
      <c r="C198" s="82"/>
      <c r="D198" s="82"/>
      <c r="E198" s="82"/>
      <c r="F198" s="82"/>
      <c r="G198" s="82"/>
      <c r="H198" s="82"/>
      <c r="I198" s="82"/>
    </row>
    <row r="199" spans="1:9" x14ac:dyDescent="0.25">
      <c r="A199" s="82"/>
      <c r="B199" s="82"/>
      <c r="C199" s="82"/>
      <c r="D199" s="82"/>
      <c r="E199" s="82"/>
      <c r="F199" s="82"/>
      <c r="G199" s="82"/>
      <c r="H199" s="82"/>
      <c r="I199" s="82"/>
    </row>
    <row r="200" spans="1:9" x14ac:dyDescent="0.25">
      <c r="A200" s="82"/>
      <c r="B200" s="82"/>
      <c r="C200" s="82"/>
      <c r="D200" s="82"/>
      <c r="E200" s="82"/>
      <c r="F200" s="82"/>
      <c r="G200" s="82"/>
      <c r="H200" s="82"/>
      <c r="I200" s="82"/>
    </row>
    <row r="201" spans="1:9" x14ac:dyDescent="0.25">
      <c r="A201" s="82"/>
      <c r="B201" s="82"/>
      <c r="C201" s="82"/>
      <c r="D201" s="82"/>
      <c r="E201" s="82"/>
      <c r="F201" s="82"/>
      <c r="G201" s="82"/>
      <c r="H201" s="82"/>
      <c r="I201" s="82"/>
    </row>
    <row r="202" spans="1:9" x14ac:dyDescent="0.25">
      <c r="A202" s="82"/>
      <c r="B202" s="82"/>
      <c r="C202" s="82"/>
      <c r="D202" s="82"/>
      <c r="E202" s="82"/>
      <c r="F202" s="82"/>
      <c r="G202" s="82"/>
      <c r="H202" s="82"/>
      <c r="I202" s="82"/>
    </row>
    <row r="203" spans="1:9" x14ac:dyDescent="0.25">
      <c r="A203" s="82"/>
      <c r="B203" s="82"/>
      <c r="C203" s="82"/>
      <c r="D203" s="82"/>
      <c r="E203" s="82"/>
      <c r="F203" s="82"/>
      <c r="G203" s="82"/>
      <c r="H203" s="82"/>
      <c r="I203" s="82"/>
    </row>
    <row r="204" spans="1:9" x14ac:dyDescent="0.25">
      <c r="A204" s="82"/>
      <c r="B204" s="82"/>
      <c r="C204" s="82"/>
      <c r="D204" s="82"/>
      <c r="E204" s="82"/>
      <c r="F204" s="82"/>
      <c r="G204" s="82"/>
      <c r="H204" s="82"/>
      <c r="I204" s="82"/>
    </row>
    <row r="205" spans="1:9" x14ac:dyDescent="0.25">
      <c r="A205" s="82"/>
      <c r="B205" s="82"/>
      <c r="C205" s="82"/>
      <c r="D205" s="82"/>
      <c r="E205" s="82"/>
      <c r="F205" s="82"/>
      <c r="G205" s="82"/>
      <c r="H205" s="82"/>
      <c r="I205" s="82"/>
    </row>
    <row r="206" spans="1:9" x14ac:dyDescent="0.25">
      <c r="A206" s="82"/>
      <c r="B206" s="82"/>
      <c r="C206" s="82"/>
      <c r="D206" s="82"/>
      <c r="E206" s="82"/>
      <c r="F206" s="82"/>
      <c r="G206" s="82"/>
      <c r="H206" s="82"/>
      <c r="I206" s="82"/>
    </row>
    <row r="207" spans="1:9" x14ac:dyDescent="0.25">
      <c r="A207" s="82"/>
      <c r="B207" s="82"/>
      <c r="C207" s="82"/>
      <c r="D207" s="82"/>
      <c r="E207" s="82"/>
      <c r="F207" s="82"/>
      <c r="G207" s="82"/>
      <c r="H207" s="82"/>
      <c r="I207" s="82"/>
    </row>
    <row r="208" spans="1:9" x14ac:dyDescent="0.25">
      <c r="A208" s="82"/>
      <c r="B208" s="82"/>
      <c r="C208" s="82"/>
      <c r="D208" s="82"/>
      <c r="E208" s="82"/>
      <c r="F208" s="82"/>
      <c r="G208" s="82"/>
      <c r="H208" s="82"/>
      <c r="I208" s="82"/>
    </row>
    <row r="209" spans="1:9" x14ac:dyDescent="0.25">
      <c r="A209" s="82"/>
      <c r="B209" s="82"/>
      <c r="C209" s="82"/>
      <c r="D209" s="82"/>
      <c r="E209" s="82"/>
      <c r="F209" s="82"/>
      <c r="G209" s="82"/>
      <c r="H209" s="82"/>
      <c r="I209" s="82"/>
    </row>
    <row r="210" spans="1:9" x14ac:dyDescent="0.25">
      <c r="A210" s="82"/>
      <c r="B210" s="82"/>
      <c r="C210" s="82"/>
      <c r="D210" s="82"/>
      <c r="E210" s="82"/>
      <c r="F210" s="82"/>
      <c r="G210" s="82"/>
      <c r="H210" s="82"/>
      <c r="I210" s="82"/>
    </row>
    <row r="211" spans="1:9" x14ac:dyDescent="0.25">
      <c r="A211" s="82"/>
      <c r="B211" s="82"/>
      <c r="C211" s="82"/>
      <c r="D211" s="82"/>
      <c r="E211" s="82"/>
      <c r="F211" s="82"/>
      <c r="G211" s="82"/>
      <c r="H211" s="82"/>
      <c r="I211" s="82"/>
    </row>
    <row r="212" spans="1:9" x14ac:dyDescent="0.25">
      <c r="A212" s="82"/>
      <c r="B212" s="82"/>
      <c r="C212" s="82"/>
      <c r="D212" s="82"/>
      <c r="E212" s="82"/>
      <c r="F212" s="82"/>
      <c r="G212" s="82"/>
      <c r="H212" s="82"/>
      <c r="I212" s="82"/>
    </row>
    <row r="213" spans="1:9" x14ac:dyDescent="0.25">
      <c r="A213" s="82"/>
      <c r="B213" s="82"/>
      <c r="C213" s="82"/>
      <c r="D213" s="82"/>
      <c r="E213" s="82"/>
      <c r="F213" s="82"/>
      <c r="G213" s="82"/>
      <c r="H213" s="82"/>
      <c r="I213" s="82"/>
    </row>
    <row r="214" spans="1:9" x14ac:dyDescent="0.25">
      <c r="A214" s="82"/>
      <c r="B214" s="82"/>
      <c r="C214" s="82"/>
      <c r="D214" s="82"/>
      <c r="E214" s="82"/>
      <c r="F214" s="82"/>
      <c r="G214" s="82"/>
      <c r="H214" s="82"/>
      <c r="I214" s="82"/>
    </row>
    <row r="215" spans="1:9" x14ac:dyDescent="0.25">
      <c r="A215" s="82"/>
      <c r="B215" s="82"/>
      <c r="C215" s="82"/>
      <c r="D215" s="82"/>
      <c r="E215" s="82"/>
      <c r="F215" s="82"/>
      <c r="G215" s="82"/>
      <c r="H215" s="82"/>
      <c r="I215" s="82"/>
    </row>
    <row r="216" spans="1:9" x14ac:dyDescent="0.25">
      <c r="A216" s="82"/>
      <c r="B216" s="82"/>
      <c r="C216" s="82"/>
      <c r="D216" s="82"/>
      <c r="E216" s="82"/>
      <c r="F216" s="82"/>
      <c r="G216" s="82"/>
      <c r="H216" s="82"/>
      <c r="I216" s="82"/>
    </row>
    <row r="217" spans="1:9" x14ac:dyDescent="0.25">
      <c r="A217" s="82"/>
      <c r="B217" s="82"/>
      <c r="C217" s="82"/>
      <c r="D217" s="82"/>
      <c r="E217" s="82"/>
      <c r="F217" s="82"/>
      <c r="G217" s="82"/>
      <c r="H217" s="82"/>
      <c r="I217" s="82"/>
    </row>
    <row r="218" spans="1:9" x14ac:dyDescent="0.25">
      <c r="A218" s="82"/>
      <c r="B218" s="82"/>
      <c r="C218" s="82"/>
      <c r="D218" s="82"/>
      <c r="E218" s="82"/>
      <c r="F218" s="82"/>
      <c r="G218" s="82"/>
      <c r="H218" s="82"/>
      <c r="I218" s="82"/>
    </row>
    <row r="219" spans="1:9" x14ac:dyDescent="0.25">
      <c r="A219" s="82"/>
      <c r="B219" s="82"/>
      <c r="C219" s="82"/>
      <c r="D219" s="82"/>
      <c r="E219" s="82"/>
      <c r="F219" s="82"/>
      <c r="G219" s="82"/>
      <c r="H219" s="82"/>
      <c r="I219" s="82"/>
    </row>
    <row r="220" spans="1:9" x14ac:dyDescent="0.25">
      <c r="A220" s="82"/>
      <c r="B220" s="82"/>
      <c r="C220" s="82"/>
      <c r="D220" s="82"/>
      <c r="E220" s="82"/>
      <c r="F220" s="82"/>
      <c r="G220" s="82"/>
      <c r="H220" s="82"/>
      <c r="I220" s="82"/>
    </row>
    <row r="221" spans="1:9" x14ac:dyDescent="0.25">
      <c r="A221" s="82"/>
      <c r="B221" s="82"/>
      <c r="C221" s="82"/>
      <c r="D221" s="82"/>
      <c r="E221" s="82"/>
      <c r="F221" s="82"/>
      <c r="G221" s="82"/>
      <c r="H221" s="82"/>
      <c r="I221" s="82"/>
    </row>
    <row r="222" spans="1:9" x14ac:dyDescent="0.25">
      <c r="A222" s="82"/>
      <c r="B222" s="82"/>
      <c r="C222" s="82"/>
      <c r="D222" s="82"/>
      <c r="E222" s="82"/>
      <c r="F222" s="82"/>
      <c r="G222" s="82"/>
      <c r="H222" s="82"/>
      <c r="I222" s="82"/>
    </row>
    <row r="223" spans="1:9" x14ac:dyDescent="0.25">
      <c r="A223" s="82"/>
      <c r="B223" s="82"/>
      <c r="C223" s="82"/>
      <c r="D223" s="82"/>
      <c r="E223" s="82"/>
      <c r="F223" s="82"/>
      <c r="G223" s="82"/>
      <c r="H223" s="82"/>
      <c r="I223" s="82"/>
    </row>
    <row r="224" spans="1:9" x14ac:dyDescent="0.25">
      <c r="A224" s="82"/>
      <c r="B224" s="82"/>
      <c r="C224" s="82"/>
      <c r="D224" s="82"/>
      <c r="E224" s="82"/>
      <c r="F224" s="82"/>
      <c r="G224" s="82"/>
      <c r="H224" s="82"/>
      <c r="I224" s="82"/>
    </row>
    <row r="225" spans="1:9" x14ac:dyDescent="0.25">
      <c r="A225" s="82"/>
      <c r="B225" s="82"/>
      <c r="C225" s="82"/>
      <c r="D225" s="82"/>
      <c r="E225" s="82"/>
      <c r="F225" s="82"/>
      <c r="G225" s="82"/>
      <c r="H225" s="82"/>
      <c r="I225" s="82"/>
    </row>
    <row r="226" spans="1:9" x14ac:dyDescent="0.25">
      <c r="A226" s="82"/>
      <c r="B226" s="82"/>
      <c r="C226" s="82"/>
      <c r="D226" s="82"/>
      <c r="E226" s="82"/>
      <c r="F226" s="82"/>
      <c r="G226" s="82"/>
      <c r="H226" s="82"/>
      <c r="I226" s="82"/>
    </row>
    <row r="227" spans="1:9" x14ac:dyDescent="0.25">
      <c r="A227" s="82"/>
      <c r="B227" s="82"/>
      <c r="C227" s="82"/>
      <c r="D227" s="82"/>
      <c r="E227" s="82"/>
      <c r="F227" s="82"/>
      <c r="G227" s="82"/>
      <c r="H227" s="82"/>
      <c r="I227" s="82"/>
    </row>
    <row r="228" spans="1:9" x14ac:dyDescent="0.25">
      <c r="A228" s="82"/>
      <c r="B228" s="82"/>
      <c r="C228" s="82"/>
      <c r="D228" s="82"/>
      <c r="E228" s="82"/>
      <c r="F228" s="82"/>
      <c r="G228" s="82"/>
      <c r="H228" s="82"/>
      <c r="I228" s="82"/>
    </row>
    <row r="229" spans="1:9" x14ac:dyDescent="0.25">
      <c r="A229" s="82"/>
      <c r="B229" s="82"/>
      <c r="C229" s="82"/>
      <c r="D229" s="82"/>
      <c r="E229" s="82"/>
      <c r="F229" s="82"/>
      <c r="G229" s="82"/>
      <c r="H229" s="82"/>
      <c r="I229" s="82"/>
    </row>
    <row r="230" spans="1:9" x14ac:dyDescent="0.25">
      <c r="A230" s="82"/>
      <c r="B230" s="82"/>
      <c r="C230" s="82"/>
      <c r="D230" s="82"/>
      <c r="E230" s="82"/>
      <c r="F230" s="82"/>
      <c r="G230" s="82"/>
      <c r="H230" s="82"/>
      <c r="I230" s="82"/>
    </row>
    <row r="231" spans="1:9" x14ac:dyDescent="0.25">
      <c r="A231" s="82"/>
      <c r="B231" s="82"/>
      <c r="C231" s="82"/>
      <c r="D231" s="82"/>
      <c r="E231" s="82"/>
      <c r="F231" s="82"/>
      <c r="G231" s="82"/>
      <c r="H231" s="82"/>
      <c r="I231" s="82"/>
    </row>
    <row r="232" spans="1:9" x14ac:dyDescent="0.25">
      <c r="A232" s="82"/>
      <c r="B232" s="82"/>
      <c r="C232" s="82"/>
      <c r="D232" s="82"/>
      <c r="E232" s="82"/>
      <c r="F232" s="82"/>
      <c r="G232" s="82"/>
      <c r="H232" s="82"/>
      <c r="I232" s="82"/>
    </row>
    <row r="233" spans="1:9" x14ac:dyDescent="0.25">
      <c r="A233" s="82"/>
      <c r="B233" s="82"/>
      <c r="C233" s="82"/>
      <c r="D233" s="82"/>
      <c r="E233" s="82"/>
      <c r="F233" s="82"/>
      <c r="G233" s="82"/>
      <c r="H233" s="82"/>
      <c r="I233" s="82"/>
    </row>
    <row r="234" spans="1:9" x14ac:dyDescent="0.25">
      <c r="A234" s="82"/>
      <c r="B234" s="82"/>
      <c r="C234" s="82"/>
      <c r="D234" s="82"/>
      <c r="E234" s="82"/>
      <c r="F234" s="82"/>
      <c r="G234" s="82"/>
      <c r="H234" s="82"/>
      <c r="I234" s="82"/>
    </row>
    <row r="235" spans="1:9" x14ac:dyDescent="0.25">
      <c r="A235" s="82"/>
      <c r="B235" s="82"/>
      <c r="C235" s="82"/>
      <c r="D235" s="82"/>
      <c r="E235" s="82"/>
      <c r="F235" s="82"/>
      <c r="G235" s="82"/>
      <c r="H235" s="82"/>
      <c r="I235" s="82"/>
    </row>
    <row r="236" spans="1:9" x14ac:dyDescent="0.25">
      <c r="A236" s="82"/>
      <c r="B236" s="82"/>
      <c r="C236" s="82"/>
      <c r="D236" s="82"/>
      <c r="E236" s="82"/>
      <c r="F236" s="82"/>
      <c r="G236" s="82"/>
      <c r="H236" s="82"/>
      <c r="I236" s="82"/>
    </row>
    <row r="237" spans="1:9" x14ac:dyDescent="0.25">
      <c r="A237" s="82"/>
      <c r="B237" s="82"/>
      <c r="C237" s="82"/>
      <c r="D237" s="82"/>
      <c r="E237" s="82"/>
      <c r="F237" s="82"/>
      <c r="G237" s="82"/>
      <c r="H237" s="82"/>
      <c r="I237" s="82"/>
    </row>
    <row r="238" spans="1:9" x14ac:dyDescent="0.25">
      <c r="A238" s="82"/>
      <c r="B238" s="82"/>
      <c r="C238" s="82"/>
      <c r="D238" s="82"/>
      <c r="E238" s="82"/>
      <c r="F238" s="82"/>
      <c r="G238" s="82"/>
      <c r="H238" s="82"/>
      <c r="I238" s="82"/>
    </row>
    <row r="239" spans="1:9" x14ac:dyDescent="0.25">
      <c r="A239" s="82"/>
      <c r="B239" s="82"/>
      <c r="C239" s="82"/>
      <c r="D239" s="82"/>
      <c r="E239" s="82"/>
      <c r="F239" s="82"/>
      <c r="G239" s="82"/>
      <c r="H239" s="82"/>
      <c r="I239" s="82"/>
    </row>
    <row r="240" spans="1:9" x14ac:dyDescent="0.25">
      <c r="A240" s="82"/>
      <c r="B240" s="82"/>
      <c r="C240" s="82"/>
      <c r="D240" s="82"/>
      <c r="E240" s="82"/>
      <c r="F240" s="82"/>
      <c r="G240" s="82"/>
      <c r="H240" s="82"/>
      <c r="I240" s="82"/>
    </row>
    <row r="241" spans="1:9" x14ac:dyDescent="0.25">
      <c r="A241" s="82"/>
      <c r="B241" s="82"/>
      <c r="C241" s="82"/>
      <c r="D241" s="82"/>
      <c r="E241" s="82"/>
      <c r="F241" s="82"/>
      <c r="G241" s="82"/>
      <c r="H241" s="82"/>
      <c r="I241" s="82"/>
    </row>
    <row r="242" spans="1:9" x14ac:dyDescent="0.25">
      <c r="A242" s="82"/>
      <c r="B242" s="82"/>
      <c r="C242" s="82"/>
      <c r="D242" s="82"/>
      <c r="E242" s="82"/>
      <c r="F242" s="82"/>
      <c r="G242" s="82"/>
      <c r="H242" s="82"/>
      <c r="I242" s="82"/>
    </row>
    <row r="243" spans="1:9" x14ac:dyDescent="0.25">
      <c r="A243" s="82"/>
      <c r="B243" s="82"/>
      <c r="C243" s="82"/>
      <c r="D243" s="82"/>
      <c r="E243" s="82"/>
      <c r="F243" s="82"/>
      <c r="G243" s="82"/>
      <c r="H243" s="82"/>
      <c r="I243" s="82"/>
    </row>
    <row r="244" spans="1:9" x14ac:dyDescent="0.25">
      <c r="A244" s="82"/>
      <c r="B244" s="82"/>
      <c r="C244" s="82"/>
      <c r="D244" s="82"/>
      <c r="E244" s="82"/>
      <c r="F244" s="82"/>
      <c r="G244" s="82"/>
      <c r="H244" s="82"/>
      <c r="I244" s="82"/>
    </row>
    <row r="245" spans="1:9" x14ac:dyDescent="0.25">
      <c r="A245" s="82"/>
      <c r="B245" s="82"/>
      <c r="C245" s="82"/>
      <c r="D245" s="82"/>
      <c r="E245" s="82"/>
      <c r="F245" s="82"/>
      <c r="G245" s="82"/>
      <c r="H245" s="82"/>
      <c r="I245" s="82"/>
    </row>
    <row r="246" spans="1:9" x14ac:dyDescent="0.25">
      <c r="A246" s="82"/>
      <c r="B246" s="82"/>
      <c r="C246" s="82"/>
      <c r="D246" s="82"/>
      <c r="E246" s="82"/>
      <c r="F246" s="82"/>
      <c r="G246" s="82"/>
      <c r="H246" s="82"/>
      <c r="I246" s="82"/>
    </row>
    <row r="247" spans="1:9" x14ac:dyDescent="0.25">
      <c r="A247" s="82"/>
      <c r="B247" s="82"/>
      <c r="C247" s="82"/>
      <c r="D247" s="82"/>
      <c r="E247" s="82"/>
      <c r="F247" s="82"/>
      <c r="G247" s="82"/>
      <c r="H247" s="82"/>
      <c r="I247" s="82"/>
    </row>
    <row r="248" spans="1:9" x14ac:dyDescent="0.25">
      <c r="A248" s="82"/>
      <c r="B248" s="82"/>
      <c r="C248" s="82"/>
      <c r="D248" s="82"/>
      <c r="E248" s="82"/>
      <c r="F248" s="82"/>
      <c r="G248" s="82"/>
      <c r="H248" s="82"/>
      <c r="I248" s="82"/>
    </row>
    <row r="249" spans="1:9" x14ac:dyDescent="0.25">
      <c r="A249" s="82"/>
      <c r="B249" s="82"/>
      <c r="C249" s="82"/>
      <c r="D249" s="82"/>
      <c r="E249" s="82"/>
      <c r="F249" s="82"/>
      <c r="G249" s="82"/>
      <c r="H249" s="82"/>
      <c r="I249" s="82"/>
    </row>
    <row r="250" spans="1:9" x14ac:dyDescent="0.25">
      <c r="A250" s="82"/>
      <c r="B250" s="82"/>
      <c r="C250" s="82"/>
      <c r="D250" s="82"/>
      <c r="E250" s="82"/>
      <c r="F250" s="82"/>
      <c r="G250" s="82"/>
      <c r="H250" s="82"/>
      <c r="I250" s="82"/>
    </row>
    <row r="251" spans="1:9" x14ac:dyDescent="0.25">
      <c r="A251" s="82"/>
      <c r="B251" s="82"/>
      <c r="C251" s="82"/>
      <c r="D251" s="82"/>
      <c r="E251" s="82"/>
      <c r="F251" s="82"/>
      <c r="G251" s="82"/>
      <c r="H251" s="82"/>
      <c r="I251" s="82"/>
    </row>
    <row r="252" spans="1:9" x14ac:dyDescent="0.25">
      <c r="A252" s="82"/>
      <c r="B252" s="82"/>
      <c r="C252" s="82"/>
      <c r="D252" s="82"/>
      <c r="E252" s="82"/>
      <c r="F252" s="82"/>
      <c r="G252" s="82"/>
      <c r="H252" s="82"/>
      <c r="I252" s="82"/>
    </row>
    <row r="253" spans="1:9" x14ac:dyDescent="0.25">
      <c r="A253" s="82"/>
      <c r="B253" s="82"/>
      <c r="C253" s="82"/>
      <c r="D253" s="82"/>
      <c r="E253" s="82"/>
      <c r="F253" s="82"/>
      <c r="G253" s="82"/>
      <c r="H253" s="82"/>
      <c r="I253" s="82"/>
    </row>
    <row r="254" spans="1:9" x14ac:dyDescent="0.25">
      <c r="A254" s="82"/>
      <c r="B254" s="82"/>
      <c r="C254" s="82"/>
      <c r="D254" s="82"/>
      <c r="E254" s="82"/>
      <c r="F254" s="82"/>
      <c r="G254" s="82"/>
      <c r="H254" s="82"/>
      <c r="I254" s="82"/>
    </row>
    <row r="255" spans="1:9" x14ac:dyDescent="0.25">
      <c r="A255" s="82"/>
      <c r="B255" s="82"/>
      <c r="C255" s="82"/>
      <c r="D255" s="82"/>
      <c r="E255" s="82"/>
      <c r="F255" s="82"/>
      <c r="G255" s="82"/>
      <c r="H255" s="82"/>
      <c r="I255" s="82"/>
    </row>
    <row r="256" spans="1:9" x14ac:dyDescent="0.25">
      <c r="A256" s="82"/>
      <c r="B256" s="82"/>
      <c r="C256" s="82"/>
      <c r="D256" s="82"/>
      <c r="E256" s="82"/>
      <c r="F256" s="82"/>
      <c r="G256" s="82"/>
      <c r="H256" s="82"/>
      <c r="I256" s="82"/>
    </row>
    <row r="257" spans="1:9" x14ac:dyDescent="0.25">
      <c r="A257" s="82"/>
      <c r="B257" s="82"/>
      <c r="C257" s="82"/>
      <c r="D257" s="82"/>
      <c r="E257" s="82"/>
      <c r="F257" s="82"/>
      <c r="G257" s="82"/>
      <c r="H257" s="82"/>
      <c r="I257" s="82"/>
    </row>
    <row r="258" spans="1:9" x14ac:dyDescent="0.25">
      <c r="A258" s="82"/>
      <c r="B258" s="82"/>
      <c r="C258" s="82"/>
      <c r="D258" s="82"/>
      <c r="E258" s="82"/>
      <c r="F258" s="82"/>
      <c r="G258" s="82"/>
      <c r="H258" s="82"/>
      <c r="I258" s="82"/>
    </row>
    <row r="259" spans="1:9" x14ac:dyDescent="0.25">
      <c r="A259" s="82"/>
      <c r="B259" s="82"/>
      <c r="C259" s="82"/>
      <c r="D259" s="82"/>
      <c r="E259" s="82"/>
      <c r="F259" s="82"/>
      <c r="G259" s="82"/>
      <c r="H259" s="82"/>
      <c r="I259" s="82"/>
    </row>
    <row r="260" spans="1:9" x14ac:dyDescent="0.25">
      <c r="A260" s="82"/>
      <c r="B260" s="82"/>
      <c r="C260" s="82"/>
      <c r="D260" s="82"/>
      <c r="E260" s="82"/>
      <c r="F260" s="82"/>
      <c r="G260" s="82"/>
      <c r="H260" s="82"/>
      <c r="I260" s="82"/>
    </row>
    <row r="261" spans="1:9" x14ac:dyDescent="0.25">
      <c r="A261" s="82"/>
      <c r="B261" s="82"/>
      <c r="C261" s="82"/>
      <c r="D261" s="82"/>
      <c r="E261" s="82"/>
      <c r="F261" s="82"/>
      <c r="G261" s="82"/>
      <c r="H261" s="82"/>
      <c r="I261" s="82"/>
    </row>
    <row r="262" spans="1:9" x14ac:dyDescent="0.25">
      <c r="A262" s="82"/>
      <c r="B262" s="82"/>
      <c r="C262" s="82"/>
      <c r="D262" s="82"/>
      <c r="E262" s="82"/>
      <c r="F262" s="82"/>
      <c r="G262" s="82"/>
      <c r="H262" s="82"/>
      <c r="I262" s="82"/>
    </row>
    <row r="263" spans="1:9" x14ac:dyDescent="0.25">
      <c r="A263" s="82"/>
      <c r="B263" s="82"/>
      <c r="C263" s="82"/>
      <c r="D263" s="82"/>
      <c r="E263" s="82"/>
      <c r="F263" s="82"/>
      <c r="G263" s="82"/>
      <c r="H263" s="82"/>
      <c r="I263" s="82"/>
    </row>
    <row r="264" spans="1:9" x14ac:dyDescent="0.25">
      <c r="A264" s="82"/>
      <c r="B264" s="82"/>
      <c r="C264" s="82"/>
      <c r="D264" s="82"/>
      <c r="E264" s="82"/>
      <c r="F264" s="82"/>
      <c r="G264" s="82"/>
      <c r="H264" s="82"/>
      <c r="I264" s="82"/>
    </row>
    <row r="265" spans="1:9" x14ac:dyDescent="0.25">
      <c r="A265" s="82"/>
      <c r="B265" s="82"/>
      <c r="C265" s="82"/>
      <c r="D265" s="82"/>
      <c r="E265" s="82"/>
      <c r="F265" s="82"/>
      <c r="G265" s="82"/>
      <c r="H265" s="82"/>
      <c r="I265" s="82"/>
    </row>
    <row r="266" spans="1:9" x14ac:dyDescent="0.25">
      <c r="A266" s="82"/>
      <c r="B266" s="82"/>
      <c r="C266" s="82"/>
      <c r="D266" s="82"/>
      <c r="E266" s="82"/>
      <c r="F266" s="82"/>
      <c r="G266" s="82"/>
      <c r="H266" s="82"/>
      <c r="I266" s="82"/>
    </row>
    <row r="267" spans="1:9" x14ac:dyDescent="0.25">
      <c r="A267" s="82"/>
      <c r="B267" s="82"/>
      <c r="C267" s="82"/>
      <c r="D267" s="82"/>
      <c r="E267" s="82"/>
      <c r="F267" s="82"/>
      <c r="G267" s="82"/>
      <c r="H267" s="82"/>
      <c r="I267" s="82"/>
    </row>
    <row r="268" spans="1:9" x14ac:dyDescent="0.25">
      <c r="A268" s="82"/>
      <c r="B268" s="82"/>
      <c r="C268" s="82"/>
      <c r="D268" s="82"/>
      <c r="E268" s="82"/>
      <c r="F268" s="82"/>
      <c r="G268" s="82"/>
      <c r="H268" s="82"/>
      <c r="I268" s="82"/>
    </row>
    <row r="269" spans="1:9" x14ac:dyDescent="0.25">
      <c r="A269" s="82"/>
      <c r="B269" s="82"/>
      <c r="C269" s="82"/>
      <c r="D269" s="82"/>
      <c r="E269" s="82"/>
      <c r="F269" s="82"/>
      <c r="G269" s="82"/>
      <c r="H269" s="82"/>
      <c r="I269" s="82"/>
    </row>
    <row r="270" spans="1:9" x14ac:dyDescent="0.25">
      <c r="A270" s="82"/>
      <c r="B270" s="82"/>
      <c r="C270" s="82"/>
      <c r="D270" s="82"/>
      <c r="E270" s="82"/>
      <c r="F270" s="82"/>
      <c r="G270" s="82"/>
      <c r="H270" s="82"/>
      <c r="I270" s="82"/>
    </row>
    <row r="271" spans="1:9" x14ac:dyDescent="0.25">
      <c r="A271" s="82"/>
      <c r="B271" s="82"/>
      <c r="C271" s="82"/>
      <c r="D271" s="82"/>
      <c r="E271" s="82"/>
      <c r="F271" s="82"/>
      <c r="G271" s="82"/>
      <c r="H271" s="82"/>
      <c r="I271" s="82"/>
    </row>
    <row r="272" spans="1:9" x14ac:dyDescent="0.25">
      <c r="A272" s="82"/>
      <c r="B272" s="82"/>
      <c r="C272" s="82"/>
      <c r="D272" s="82"/>
      <c r="E272" s="82"/>
      <c r="F272" s="82"/>
      <c r="G272" s="82"/>
      <c r="H272" s="82"/>
      <c r="I272" s="82"/>
    </row>
    <row r="273" spans="1:9" x14ac:dyDescent="0.25">
      <c r="A273" s="82"/>
      <c r="B273" s="82"/>
      <c r="C273" s="82"/>
      <c r="D273" s="82"/>
      <c r="E273" s="82"/>
      <c r="F273" s="82"/>
      <c r="G273" s="82"/>
      <c r="H273" s="82"/>
      <c r="I273" s="82"/>
    </row>
    <row r="274" spans="1:9" x14ac:dyDescent="0.25">
      <c r="A274" s="82"/>
      <c r="B274" s="82"/>
      <c r="C274" s="82"/>
      <c r="D274" s="82"/>
      <c r="E274" s="82"/>
      <c r="F274" s="82"/>
      <c r="G274" s="82"/>
      <c r="H274" s="82"/>
      <c r="I274" s="82"/>
    </row>
    <row r="275" spans="1:9" x14ac:dyDescent="0.25">
      <c r="A275" s="82"/>
      <c r="B275" s="82"/>
      <c r="C275" s="82"/>
      <c r="D275" s="82"/>
      <c r="E275" s="82"/>
      <c r="F275" s="82"/>
      <c r="G275" s="82"/>
      <c r="H275" s="82"/>
      <c r="I275" s="82"/>
    </row>
    <row r="276" spans="1:9" x14ac:dyDescent="0.25">
      <c r="A276" s="82"/>
      <c r="B276" s="82"/>
      <c r="C276" s="82"/>
      <c r="D276" s="82"/>
      <c r="E276" s="82"/>
      <c r="F276" s="82"/>
      <c r="G276" s="82"/>
      <c r="H276" s="82"/>
      <c r="I276" s="82"/>
    </row>
    <row r="277" spans="1:9" x14ac:dyDescent="0.25">
      <c r="A277" s="82"/>
      <c r="B277" s="82"/>
      <c r="C277" s="82"/>
      <c r="D277" s="82"/>
      <c r="E277" s="82"/>
      <c r="F277" s="82"/>
      <c r="G277" s="82"/>
      <c r="H277" s="82"/>
      <c r="I277" s="82"/>
    </row>
    <row r="278" spans="1:9" x14ac:dyDescent="0.25">
      <c r="A278" s="82"/>
      <c r="B278" s="82"/>
      <c r="C278" s="82"/>
      <c r="D278" s="82"/>
      <c r="E278" s="82"/>
      <c r="F278" s="82"/>
      <c r="G278" s="82"/>
      <c r="H278" s="82"/>
      <c r="I278" s="82"/>
    </row>
    <row r="279" spans="1:9" x14ac:dyDescent="0.25">
      <c r="A279" s="82"/>
      <c r="B279" s="82"/>
      <c r="C279" s="82"/>
      <c r="D279" s="82"/>
      <c r="E279" s="82"/>
      <c r="F279" s="82"/>
      <c r="G279" s="82"/>
      <c r="H279" s="82"/>
      <c r="I279" s="82"/>
    </row>
    <row r="280" spans="1:9" x14ac:dyDescent="0.25">
      <c r="A280" s="82"/>
      <c r="B280" s="82"/>
      <c r="C280" s="82"/>
      <c r="D280" s="82"/>
      <c r="E280" s="82"/>
      <c r="F280" s="82"/>
      <c r="G280" s="82"/>
      <c r="H280" s="82"/>
      <c r="I280" s="82"/>
    </row>
    <row r="281" spans="1:9" x14ac:dyDescent="0.25">
      <c r="A281" s="82"/>
      <c r="B281" s="82"/>
      <c r="C281" s="82"/>
      <c r="D281" s="82"/>
      <c r="E281" s="82"/>
      <c r="F281" s="82"/>
      <c r="G281" s="82"/>
      <c r="H281" s="82"/>
      <c r="I281" s="82"/>
    </row>
    <row r="282" spans="1:9" x14ac:dyDescent="0.25">
      <c r="A282" s="82"/>
      <c r="B282" s="82"/>
      <c r="C282" s="82"/>
      <c r="D282" s="82"/>
      <c r="E282" s="82"/>
      <c r="F282" s="82"/>
      <c r="G282" s="82"/>
      <c r="H282" s="82"/>
      <c r="I282" s="82"/>
    </row>
    <row r="283" spans="1:9" x14ac:dyDescent="0.25">
      <c r="A283" s="82"/>
      <c r="B283" s="82"/>
      <c r="C283" s="82"/>
      <c r="D283" s="82"/>
      <c r="E283" s="82"/>
      <c r="F283" s="82"/>
      <c r="G283" s="82"/>
      <c r="H283" s="82"/>
      <c r="I283" s="82"/>
    </row>
    <row r="284" spans="1:9" x14ac:dyDescent="0.25">
      <c r="A284" s="82"/>
      <c r="B284" s="82"/>
      <c r="C284" s="82"/>
      <c r="D284" s="82"/>
      <c r="E284" s="82"/>
      <c r="F284" s="82"/>
      <c r="G284" s="82"/>
      <c r="H284" s="82"/>
      <c r="I284" s="82"/>
    </row>
    <row r="285" spans="1:9" x14ac:dyDescent="0.25">
      <c r="A285" s="82"/>
      <c r="B285" s="82"/>
      <c r="C285" s="82"/>
      <c r="D285" s="82"/>
      <c r="E285" s="82"/>
      <c r="F285" s="82"/>
      <c r="G285" s="82"/>
      <c r="H285" s="82"/>
      <c r="I285" s="82"/>
    </row>
    <row r="286" spans="1:9" x14ac:dyDescent="0.25">
      <c r="A286" s="82"/>
      <c r="B286" s="82"/>
      <c r="C286" s="82"/>
      <c r="D286" s="82"/>
      <c r="E286" s="82"/>
      <c r="F286" s="82"/>
      <c r="G286" s="82"/>
      <c r="H286" s="82"/>
      <c r="I286" s="82"/>
    </row>
    <row r="287" spans="1:9" x14ac:dyDescent="0.25">
      <c r="A287" s="82"/>
      <c r="B287" s="82"/>
      <c r="C287" s="82"/>
      <c r="D287" s="82"/>
      <c r="E287" s="82"/>
      <c r="F287" s="82"/>
      <c r="G287" s="82"/>
      <c r="H287" s="82"/>
      <c r="I287" s="82"/>
    </row>
    <row r="288" spans="1:9" x14ac:dyDescent="0.25">
      <c r="A288" s="82"/>
      <c r="B288" s="82"/>
      <c r="C288" s="82"/>
      <c r="D288" s="82"/>
      <c r="E288" s="82"/>
      <c r="F288" s="82"/>
      <c r="G288" s="82"/>
      <c r="H288" s="82"/>
      <c r="I288" s="82"/>
    </row>
    <row r="289" spans="1:9" x14ac:dyDescent="0.25">
      <c r="A289" s="82"/>
      <c r="B289" s="82"/>
      <c r="C289" s="82"/>
      <c r="D289" s="82"/>
      <c r="E289" s="82"/>
      <c r="F289" s="82"/>
      <c r="G289" s="82"/>
      <c r="H289" s="82"/>
      <c r="I289" s="82"/>
    </row>
    <row r="290" spans="1:9" x14ac:dyDescent="0.25">
      <c r="A290" s="82"/>
      <c r="B290" s="82"/>
      <c r="C290" s="82"/>
      <c r="D290" s="82"/>
      <c r="E290" s="82"/>
      <c r="F290" s="82"/>
      <c r="G290" s="82"/>
      <c r="H290" s="82"/>
      <c r="I290" s="82"/>
    </row>
    <row r="291" spans="1:9" x14ac:dyDescent="0.25">
      <c r="A291" s="82"/>
      <c r="B291" s="82"/>
      <c r="C291" s="82"/>
      <c r="D291" s="82"/>
      <c r="E291" s="82"/>
      <c r="F291" s="82"/>
      <c r="G291" s="82"/>
      <c r="H291" s="82"/>
      <c r="I291" s="82"/>
    </row>
    <row r="292" spans="1:9" x14ac:dyDescent="0.25">
      <c r="A292" s="82"/>
      <c r="B292" s="82"/>
      <c r="C292" s="82"/>
      <c r="D292" s="82"/>
      <c r="E292" s="82"/>
      <c r="F292" s="82"/>
      <c r="G292" s="82"/>
      <c r="H292" s="82"/>
      <c r="I292" s="82"/>
    </row>
    <row r="293" spans="1:9" x14ac:dyDescent="0.25">
      <c r="A293" s="82"/>
      <c r="B293" s="82"/>
      <c r="C293" s="82"/>
      <c r="D293" s="82"/>
      <c r="E293" s="82"/>
      <c r="F293" s="82"/>
      <c r="G293" s="82"/>
      <c r="H293" s="82"/>
      <c r="I293" s="82"/>
    </row>
    <row r="294" spans="1:9" x14ac:dyDescent="0.25">
      <c r="A294" s="82"/>
      <c r="B294" s="82"/>
      <c r="C294" s="82"/>
      <c r="D294" s="82"/>
      <c r="E294" s="82"/>
      <c r="F294" s="82"/>
      <c r="G294" s="82"/>
      <c r="H294" s="82"/>
      <c r="I294" s="82"/>
    </row>
    <row r="295" spans="1:9" x14ac:dyDescent="0.25">
      <c r="A295" s="82"/>
      <c r="B295" s="82"/>
      <c r="C295" s="82"/>
      <c r="D295" s="82"/>
      <c r="E295" s="82"/>
      <c r="F295" s="82"/>
      <c r="G295" s="82"/>
      <c r="H295" s="82"/>
      <c r="I295" s="82"/>
    </row>
    <row r="296" spans="1:9" x14ac:dyDescent="0.25">
      <c r="A296" s="82"/>
      <c r="B296" s="82"/>
      <c r="C296" s="82"/>
      <c r="D296" s="82"/>
      <c r="E296" s="82"/>
      <c r="F296" s="82"/>
      <c r="G296" s="82"/>
      <c r="H296" s="82"/>
      <c r="I296" s="82"/>
    </row>
    <row r="297" spans="1:9" x14ac:dyDescent="0.25">
      <c r="A297" s="82"/>
      <c r="B297" s="82"/>
      <c r="C297" s="82"/>
      <c r="D297" s="82"/>
      <c r="E297" s="82"/>
      <c r="F297" s="82"/>
      <c r="G297" s="82"/>
      <c r="H297" s="82"/>
      <c r="I297" s="82"/>
    </row>
    <row r="298" spans="1:9" x14ac:dyDescent="0.25">
      <c r="A298" s="82"/>
      <c r="B298" s="82"/>
      <c r="C298" s="82"/>
      <c r="D298" s="82"/>
      <c r="E298" s="82"/>
      <c r="F298" s="82"/>
      <c r="G298" s="82"/>
      <c r="H298" s="82"/>
      <c r="I298" s="82"/>
    </row>
    <row r="299" spans="1:9" x14ac:dyDescent="0.25">
      <c r="A299" s="82"/>
      <c r="B299" s="82"/>
      <c r="C299" s="82"/>
      <c r="D299" s="82"/>
      <c r="E299" s="82"/>
      <c r="F299" s="82"/>
      <c r="G299" s="82"/>
      <c r="H299" s="82"/>
      <c r="I299" s="82"/>
    </row>
    <row r="300" spans="1:9" x14ac:dyDescent="0.25">
      <c r="A300" s="82"/>
      <c r="B300" s="82"/>
      <c r="C300" s="82"/>
      <c r="D300" s="82"/>
      <c r="E300" s="82"/>
      <c r="F300" s="82"/>
      <c r="G300" s="82"/>
      <c r="H300" s="82"/>
      <c r="I300" s="82"/>
    </row>
    <row r="301" spans="1:9" x14ac:dyDescent="0.25">
      <c r="A301" s="82"/>
      <c r="B301" s="82"/>
      <c r="C301" s="82"/>
      <c r="D301" s="82"/>
      <c r="E301" s="82"/>
      <c r="F301" s="82"/>
      <c r="G301" s="82"/>
      <c r="H301" s="82"/>
      <c r="I301" s="82"/>
    </row>
    <row r="302" spans="1:9" x14ac:dyDescent="0.25">
      <c r="A302" s="82"/>
      <c r="B302" s="82"/>
      <c r="C302" s="82"/>
      <c r="D302" s="82"/>
      <c r="E302" s="82"/>
      <c r="F302" s="82"/>
      <c r="G302" s="82"/>
      <c r="H302" s="82"/>
      <c r="I302" s="82"/>
    </row>
    <row r="303" spans="1:9" x14ac:dyDescent="0.25">
      <c r="A303" s="82"/>
      <c r="B303" s="82"/>
      <c r="C303" s="82"/>
      <c r="D303" s="82"/>
      <c r="E303" s="82"/>
      <c r="F303" s="82"/>
      <c r="G303" s="82"/>
      <c r="H303" s="82"/>
      <c r="I303" s="82"/>
    </row>
    <row r="304" spans="1:9" x14ac:dyDescent="0.25">
      <c r="A304" s="82"/>
      <c r="B304" s="82"/>
      <c r="C304" s="82"/>
      <c r="D304" s="82"/>
      <c r="E304" s="82"/>
      <c r="F304" s="82"/>
      <c r="G304" s="82"/>
      <c r="H304" s="82"/>
      <c r="I304" s="82"/>
    </row>
    <row r="305" spans="1:9" x14ac:dyDescent="0.25">
      <c r="A305" s="82"/>
      <c r="B305" s="82"/>
      <c r="C305" s="82"/>
      <c r="D305" s="82"/>
      <c r="E305" s="82"/>
      <c r="F305" s="82"/>
      <c r="G305" s="82"/>
      <c r="H305" s="82"/>
      <c r="I305" s="82"/>
    </row>
    <row r="306" spans="1:9" x14ac:dyDescent="0.25">
      <c r="A306" s="82"/>
      <c r="B306" s="82"/>
      <c r="C306" s="82"/>
      <c r="D306" s="82"/>
      <c r="E306" s="82"/>
      <c r="F306" s="82"/>
      <c r="G306" s="82"/>
      <c r="H306" s="82"/>
      <c r="I306" s="82"/>
    </row>
    <row r="307" spans="1:9" x14ac:dyDescent="0.25">
      <c r="A307" s="82"/>
      <c r="B307" s="82"/>
      <c r="C307" s="82"/>
      <c r="D307" s="82"/>
      <c r="E307" s="82"/>
      <c r="F307" s="82"/>
      <c r="G307" s="82"/>
      <c r="H307" s="82"/>
      <c r="I307" s="82"/>
    </row>
    <row r="308" spans="1:9" x14ac:dyDescent="0.25">
      <c r="A308" s="82"/>
      <c r="B308" s="82"/>
      <c r="C308" s="82"/>
      <c r="D308" s="82"/>
      <c r="E308" s="82"/>
      <c r="F308" s="82"/>
      <c r="G308" s="82"/>
      <c r="H308" s="82"/>
      <c r="I308" s="82"/>
    </row>
    <row r="309" spans="1:9" x14ac:dyDescent="0.25">
      <c r="A309" s="82"/>
      <c r="B309" s="82"/>
      <c r="C309" s="82"/>
      <c r="D309" s="82"/>
      <c r="E309" s="82"/>
      <c r="F309" s="82"/>
      <c r="G309" s="82"/>
      <c r="H309" s="82"/>
      <c r="I309" s="82"/>
    </row>
    <row r="310" spans="1:9" x14ac:dyDescent="0.25">
      <c r="A310" s="82"/>
      <c r="B310" s="82"/>
      <c r="C310" s="82"/>
      <c r="D310" s="82"/>
      <c r="E310" s="82"/>
      <c r="F310" s="82"/>
      <c r="G310" s="82"/>
      <c r="H310" s="82"/>
      <c r="I310" s="82"/>
    </row>
    <row r="311" spans="1:9" x14ac:dyDescent="0.25">
      <c r="A311" s="82"/>
      <c r="B311" s="82"/>
      <c r="C311" s="82"/>
      <c r="D311" s="82"/>
      <c r="E311" s="82"/>
      <c r="F311" s="82"/>
      <c r="G311" s="82"/>
      <c r="H311" s="82"/>
      <c r="I311" s="82"/>
    </row>
    <row r="312" spans="1:9" x14ac:dyDescent="0.25">
      <c r="A312" s="82"/>
      <c r="B312" s="82"/>
      <c r="C312" s="82"/>
      <c r="D312" s="82"/>
      <c r="E312" s="82"/>
      <c r="F312" s="82"/>
      <c r="G312" s="82"/>
      <c r="H312" s="82"/>
      <c r="I312" s="82"/>
    </row>
    <row r="313" spans="1:9" x14ac:dyDescent="0.25">
      <c r="A313" s="82"/>
      <c r="B313" s="82"/>
      <c r="C313" s="82"/>
      <c r="D313" s="82"/>
      <c r="E313" s="82"/>
      <c r="F313" s="82"/>
      <c r="G313" s="82"/>
      <c r="H313" s="82"/>
      <c r="I313" s="82"/>
    </row>
    <row r="314" spans="1:9" x14ac:dyDescent="0.25">
      <c r="A314" s="82"/>
      <c r="B314" s="82"/>
      <c r="C314" s="82"/>
      <c r="D314" s="82"/>
      <c r="E314" s="82"/>
      <c r="F314" s="82"/>
      <c r="G314" s="82"/>
      <c r="H314" s="82"/>
      <c r="I314" s="82"/>
    </row>
    <row r="315" spans="1:9" x14ac:dyDescent="0.25">
      <c r="A315" s="82"/>
      <c r="B315" s="82"/>
      <c r="C315" s="82"/>
      <c r="D315" s="82"/>
      <c r="E315" s="82"/>
      <c r="F315" s="82"/>
      <c r="G315" s="82"/>
      <c r="H315" s="82"/>
      <c r="I315" s="82"/>
    </row>
    <row r="316" spans="1:9" x14ac:dyDescent="0.25">
      <c r="A316" s="82"/>
      <c r="B316" s="82"/>
      <c r="C316" s="82"/>
      <c r="D316" s="82"/>
      <c r="E316" s="82"/>
      <c r="F316" s="82"/>
      <c r="G316" s="82"/>
      <c r="H316" s="82"/>
      <c r="I316" s="82"/>
    </row>
    <row r="317" spans="1:9" x14ac:dyDescent="0.25">
      <c r="A317" s="82"/>
      <c r="B317" s="82"/>
      <c r="C317" s="82"/>
      <c r="D317" s="82"/>
      <c r="E317" s="82"/>
      <c r="F317" s="82"/>
      <c r="G317" s="82"/>
      <c r="H317" s="82"/>
      <c r="I317" s="82"/>
    </row>
    <row r="318" spans="1:9" x14ac:dyDescent="0.25">
      <c r="A318" s="82"/>
      <c r="B318" s="82"/>
      <c r="C318" s="82"/>
      <c r="D318" s="82"/>
      <c r="E318" s="82"/>
      <c r="F318" s="82"/>
      <c r="G318" s="82"/>
      <c r="H318" s="82"/>
      <c r="I318" s="82"/>
    </row>
    <row r="319" spans="1:9" x14ac:dyDescent="0.25">
      <c r="A319" s="82"/>
      <c r="B319" s="82"/>
      <c r="C319" s="82"/>
      <c r="D319" s="82"/>
      <c r="E319" s="82"/>
      <c r="F319" s="82"/>
      <c r="G319" s="82"/>
      <c r="H319" s="82"/>
      <c r="I319" s="82"/>
    </row>
    <row r="320" spans="1:9" x14ac:dyDescent="0.25">
      <c r="A320" s="82"/>
      <c r="B320" s="82"/>
      <c r="C320" s="82"/>
      <c r="D320" s="82"/>
      <c r="E320" s="82"/>
      <c r="F320" s="82"/>
      <c r="G320" s="82"/>
      <c r="H320" s="82"/>
      <c r="I320" s="82"/>
    </row>
    <row r="321" spans="1:9" x14ac:dyDescent="0.25">
      <c r="A321" s="82"/>
      <c r="B321" s="82"/>
      <c r="C321" s="82"/>
      <c r="D321" s="82"/>
      <c r="E321" s="82"/>
      <c r="F321" s="82"/>
      <c r="G321" s="82"/>
      <c r="H321" s="82"/>
      <c r="I321" s="82"/>
    </row>
    <row r="322" spans="1:9" x14ac:dyDescent="0.25">
      <c r="A322" s="82"/>
      <c r="B322" s="82"/>
      <c r="C322" s="82"/>
      <c r="D322" s="82"/>
      <c r="E322" s="82"/>
      <c r="F322" s="82"/>
      <c r="G322" s="82"/>
      <c r="H322" s="82"/>
      <c r="I322" s="82"/>
    </row>
    <row r="323" spans="1:9" x14ac:dyDescent="0.25">
      <c r="A323" s="82"/>
      <c r="B323" s="82"/>
      <c r="C323" s="82"/>
      <c r="D323" s="82"/>
      <c r="E323" s="82"/>
      <c r="F323" s="82"/>
      <c r="G323" s="82"/>
      <c r="H323" s="82"/>
      <c r="I323" s="82"/>
    </row>
    <row r="324" spans="1:9" x14ac:dyDescent="0.25">
      <c r="A324" s="82"/>
      <c r="B324" s="82"/>
      <c r="C324" s="82"/>
      <c r="D324" s="82"/>
      <c r="E324" s="82"/>
      <c r="F324" s="82"/>
      <c r="G324" s="82"/>
      <c r="H324" s="82"/>
      <c r="I324" s="82"/>
    </row>
    <row r="325" spans="1:9" x14ac:dyDescent="0.25">
      <c r="A325" s="82"/>
      <c r="B325" s="82"/>
      <c r="C325" s="82"/>
      <c r="D325" s="82"/>
      <c r="E325" s="82"/>
      <c r="F325" s="82"/>
      <c r="G325" s="82"/>
      <c r="H325" s="82"/>
      <c r="I325" s="82"/>
    </row>
    <row r="326" spans="1:9" x14ac:dyDescent="0.25">
      <c r="A326" s="82"/>
      <c r="B326" s="82"/>
      <c r="C326" s="82"/>
      <c r="D326" s="82"/>
      <c r="E326" s="82"/>
      <c r="F326" s="82"/>
      <c r="G326" s="82"/>
      <c r="H326" s="82"/>
      <c r="I326" s="82"/>
    </row>
    <row r="327" spans="1:9" x14ac:dyDescent="0.25">
      <c r="A327" s="82"/>
      <c r="B327" s="82"/>
      <c r="C327" s="82"/>
      <c r="D327" s="82"/>
      <c r="E327" s="82"/>
      <c r="F327" s="82"/>
      <c r="G327" s="82"/>
      <c r="H327" s="82"/>
      <c r="I327" s="82"/>
    </row>
    <row r="328" spans="1:9" x14ac:dyDescent="0.25">
      <c r="A328" s="82"/>
      <c r="B328" s="82"/>
      <c r="C328" s="82"/>
      <c r="D328" s="82"/>
      <c r="E328" s="82"/>
      <c r="F328" s="82"/>
      <c r="G328" s="82"/>
      <c r="H328" s="82"/>
      <c r="I328" s="82"/>
    </row>
    <row r="329" spans="1:9" x14ac:dyDescent="0.25">
      <c r="A329" s="82"/>
      <c r="B329" s="82"/>
      <c r="C329" s="82"/>
      <c r="D329" s="82"/>
      <c r="E329" s="82"/>
      <c r="F329" s="82"/>
      <c r="G329" s="82"/>
      <c r="H329" s="82"/>
      <c r="I329" s="82"/>
    </row>
    <row r="330" spans="1:9" x14ac:dyDescent="0.25">
      <c r="A330" s="82"/>
      <c r="B330" s="82"/>
      <c r="C330" s="82"/>
      <c r="D330" s="82"/>
      <c r="E330" s="82"/>
      <c r="F330" s="82"/>
      <c r="G330" s="82"/>
      <c r="H330" s="82"/>
      <c r="I330" s="82"/>
    </row>
    <row r="331" spans="1:9" x14ac:dyDescent="0.25">
      <c r="A331" s="82"/>
      <c r="B331" s="82"/>
      <c r="C331" s="82"/>
      <c r="D331" s="82"/>
      <c r="E331" s="82"/>
      <c r="F331" s="82"/>
      <c r="G331" s="82"/>
      <c r="H331" s="82"/>
      <c r="I331" s="82"/>
    </row>
    <row r="332" spans="1:9" x14ac:dyDescent="0.25">
      <c r="A332" s="82"/>
      <c r="B332" s="82"/>
      <c r="C332" s="82"/>
      <c r="D332" s="82"/>
      <c r="E332" s="82"/>
      <c r="F332" s="82"/>
      <c r="G332" s="82"/>
      <c r="H332" s="82"/>
      <c r="I332" s="82"/>
    </row>
    <row r="333" spans="1:9" x14ac:dyDescent="0.25">
      <c r="A333" s="82"/>
      <c r="B333" s="82"/>
      <c r="C333" s="82"/>
      <c r="D333" s="82"/>
      <c r="E333" s="82"/>
      <c r="F333" s="82"/>
      <c r="G333" s="82"/>
      <c r="H333" s="82"/>
      <c r="I333" s="82"/>
    </row>
    <row r="334" spans="1:9" x14ac:dyDescent="0.25">
      <c r="A334" s="82"/>
      <c r="B334" s="82"/>
      <c r="C334" s="82"/>
      <c r="D334" s="82"/>
      <c r="E334" s="82"/>
      <c r="F334" s="82"/>
      <c r="G334" s="82"/>
      <c r="H334" s="82"/>
      <c r="I334" s="82"/>
    </row>
    <row r="335" spans="1:9" x14ac:dyDescent="0.25">
      <c r="A335" s="82"/>
      <c r="B335" s="82"/>
      <c r="C335" s="82"/>
      <c r="D335" s="82"/>
      <c r="E335" s="82"/>
      <c r="F335" s="82"/>
      <c r="G335" s="82"/>
      <c r="H335" s="82"/>
      <c r="I335" s="82"/>
    </row>
    <row r="336" spans="1:9" x14ac:dyDescent="0.25">
      <c r="A336" s="82"/>
      <c r="B336" s="82"/>
      <c r="C336" s="82"/>
      <c r="D336" s="82"/>
      <c r="E336" s="82"/>
      <c r="F336" s="82"/>
      <c r="G336" s="82"/>
      <c r="H336" s="82"/>
      <c r="I336" s="82"/>
    </row>
    <row r="337" spans="1:9" x14ac:dyDescent="0.25">
      <c r="A337" s="82"/>
      <c r="B337" s="82"/>
      <c r="C337" s="82"/>
      <c r="D337" s="82"/>
      <c r="E337" s="82"/>
      <c r="F337" s="82"/>
      <c r="G337" s="82"/>
      <c r="H337" s="82"/>
      <c r="I337" s="82"/>
    </row>
    <row r="338" spans="1:9" x14ac:dyDescent="0.25">
      <c r="A338" s="82"/>
      <c r="B338" s="82"/>
      <c r="C338" s="82"/>
      <c r="D338" s="82"/>
      <c r="E338" s="82"/>
      <c r="F338" s="82"/>
      <c r="G338" s="82"/>
      <c r="H338" s="82"/>
      <c r="I338" s="82"/>
    </row>
    <row r="339" spans="1:9" x14ac:dyDescent="0.25">
      <c r="A339" s="82"/>
      <c r="B339" s="82"/>
      <c r="C339" s="82"/>
      <c r="D339" s="82"/>
      <c r="E339" s="82"/>
      <c r="F339" s="82"/>
      <c r="G339" s="82"/>
      <c r="H339" s="82"/>
      <c r="I339" s="82"/>
    </row>
    <row r="340" spans="1:9" x14ac:dyDescent="0.25">
      <c r="A340" s="82"/>
      <c r="B340" s="82"/>
      <c r="C340" s="82"/>
      <c r="D340" s="82"/>
      <c r="E340" s="82"/>
      <c r="F340" s="82"/>
      <c r="G340" s="82"/>
      <c r="H340" s="82"/>
      <c r="I340" s="82"/>
    </row>
    <row r="341" spans="1:9" x14ac:dyDescent="0.25">
      <c r="A341" s="82"/>
      <c r="B341" s="82"/>
      <c r="C341" s="82"/>
      <c r="D341" s="82"/>
      <c r="E341" s="82"/>
      <c r="F341" s="82"/>
      <c r="G341" s="82"/>
      <c r="H341" s="82"/>
      <c r="I341" s="82"/>
    </row>
    <row r="342" spans="1:9" x14ac:dyDescent="0.25">
      <c r="A342" s="82"/>
      <c r="B342" s="82"/>
      <c r="C342" s="82"/>
      <c r="D342" s="82"/>
      <c r="E342" s="82"/>
      <c r="F342" s="82"/>
      <c r="G342" s="82"/>
      <c r="H342" s="82"/>
      <c r="I342" s="82"/>
    </row>
    <row r="343" spans="1:9" x14ac:dyDescent="0.25">
      <c r="A343" s="82"/>
      <c r="B343" s="82"/>
      <c r="C343" s="82"/>
      <c r="D343" s="82"/>
      <c r="E343" s="82"/>
      <c r="F343" s="82"/>
      <c r="G343" s="82"/>
      <c r="H343" s="82"/>
      <c r="I343" s="82"/>
    </row>
    <row r="344" spans="1:9" x14ac:dyDescent="0.25">
      <c r="A344" s="82"/>
      <c r="B344" s="82"/>
      <c r="C344" s="82"/>
      <c r="D344" s="82"/>
      <c r="E344" s="82"/>
      <c r="F344" s="82"/>
      <c r="G344" s="82"/>
      <c r="H344" s="82"/>
      <c r="I344" s="82"/>
    </row>
  </sheetData>
  <mergeCells count="1">
    <mergeCell ref="B2:I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4"/>
  <sheetViews>
    <sheetView zoomScale="85" zoomScaleNormal="85" workbookViewId="0">
      <pane xSplit="3" ySplit="6" topLeftCell="D7" activePane="bottomRight" state="frozen"/>
      <selection activeCell="B5" sqref="B5"/>
      <selection pane="topRight" activeCell="B5" sqref="B5"/>
      <selection pane="bottomLeft" activeCell="B5" sqref="B5"/>
      <selection pane="bottomRight" activeCell="D7" sqref="D7"/>
    </sheetView>
  </sheetViews>
  <sheetFormatPr defaultColWidth="9.140625" defaultRowHeight="15" x14ac:dyDescent="0.25"/>
  <cols>
    <col min="1" max="1" width="5.140625" style="46" customWidth="1"/>
    <col min="2" max="2" width="38.28515625" style="46" bestFit="1" customWidth="1"/>
    <col min="3" max="3" width="25.5703125" style="46" bestFit="1" customWidth="1"/>
    <col min="4" max="9" width="11.5703125" style="46" customWidth="1"/>
    <col min="10" max="16384" width="9.140625" style="46"/>
  </cols>
  <sheetData>
    <row r="1" spans="1:9" ht="15.75" thickBot="1" x14ac:dyDescent="0.3">
      <c r="A1" s="17"/>
      <c r="B1" s="16"/>
      <c r="C1" s="16"/>
      <c r="D1" s="18"/>
      <c r="E1" s="18"/>
      <c r="F1" s="18"/>
      <c r="G1" s="18"/>
      <c r="H1" s="18"/>
      <c r="I1" s="18"/>
    </row>
    <row r="2" spans="1:9" ht="19.5" thickBot="1" x14ac:dyDescent="0.3">
      <c r="A2" s="17"/>
      <c r="B2" s="166" t="s">
        <v>28</v>
      </c>
      <c r="C2" s="167"/>
      <c r="D2" s="167"/>
      <c r="E2" s="167"/>
      <c r="F2" s="167"/>
      <c r="G2" s="167"/>
      <c r="H2" s="167"/>
      <c r="I2" s="167"/>
    </row>
    <row r="3" spans="1:9" x14ac:dyDescent="0.25">
      <c r="A3" s="17"/>
      <c r="B3" s="80" t="s">
        <v>114</v>
      </c>
      <c r="C3" s="47"/>
      <c r="D3" s="48"/>
      <c r="E3" s="48"/>
      <c r="F3" s="48"/>
      <c r="G3" s="48"/>
      <c r="H3" s="48"/>
      <c r="I3" s="48"/>
    </row>
    <row r="4" spans="1:9" x14ac:dyDescent="0.25">
      <c r="A4" s="19"/>
      <c r="B4" s="79">
        <v>41715</v>
      </c>
      <c r="C4" s="51"/>
      <c r="D4" s="51"/>
      <c r="E4" s="51"/>
      <c r="F4" s="51"/>
      <c r="G4" s="51"/>
      <c r="H4" s="51"/>
      <c r="I4" s="51"/>
    </row>
    <row r="6" spans="1:9" s="82" customFormat="1" ht="15.75" thickBot="1" x14ac:dyDescent="0.3">
      <c r="A6" s="20"/>
      <c r="B6" s="57"/>
      <c r="C6" s="57" t="s">
        <v>86</v>
      </c>
      <c r="D6" s="92">
        <v>2013</v>
      </c>
      <c r="E6" s="92">
        <v>2014</v>
      </c>
      <c r="F6" s="92">
        <v>2016</v>
      </c>
      <c r="G6" s="92">
        <v>2018</v>
      </c>
      <c r="H6" s="92">
        <v>2020</v>
      </c>
      <c r="I6" s="92">
        <v>2025</v>
      </c>
    </row>
    <row r="7" spans="1:9" s="82" customFormat="1" x14ac:dyDescent="0.25">
      <c r="A7" s="71"/>
      <c r="B7" s="30" t="s">
        <v>72</v>
      </c>
      <c r="C7" s="82" t="s">
        <v>9</v>
      </c>
      <c r="D7" s="122">
        <v>9.1900000000000009E-2</v>
      </c>
      <c r="E7" s="122">
        <v>0</v>
      </c>
      <c r="F7" s="122">
        <v>0</v>
      </c>
      <c r="G7" s="122">
        <v>0</v>
      </c>
      <c r="H7" s="122">
        <v>0</v>
      </c>
      <c r="I7" s="122">
        <v>0</v>
      </c>
    </row>
    <row r="8" spans="1:9" s="82" customFormat="1" x14ac:dyDescent="0.25">
      <c r="A8" s="71"/>
      <c r="C8" s="82" t="s">
        <v>10</v>
      </c>
      <c r="D8" s="123">
        <v>0.22582500000000003</v>
      </c>
      <c r="E8" s="123">
        <v>0.80290000000000006</v>
      </c>
      <c r="F8" s="123">
        <v>3.6980999999999997</v>
      </c>
      <c r="G8" s="123">
        <v>0.71900000000000008</v>
      </c>
      <c r="H8" s="123">
        <v>1.4E-2</v>
      </c>
      <c r="I8" s="123">
        <v>0</v>
      </c>
    </row>
    <row r="9" spans="1:9" s="82" customFormat="1" x14ac:dyDescent="0.25">
      <c r="A9" s="71"/>
      <c r="C9" s="82" t="s">
        <v>15</v>
      </c>
      <c r="D9" s="123">
        <v>2.9900000000000003E-2</v>
      </c>
      <c r="E9" s="123">
        <v>0</v>
      </c>
      <c r="F9" s="123">
        <v>0</v>
      </c>
      <c r="G9" s="123">
        <v>0</v>
      </c>
      <c r="H9" s="123">
        <v>0</v>
      </c>
      <c r="I9" s="123">
        <v>0</v>
      </c>
    </row>
    <row r="10" spans="1:9" s="82" customFormat="1" x14ac:dyDescent="0.25">
      <c r="A10" s="71"/>
      <c r="C10" s="83" t="s">
        <v>41</v>
      </c>
      <c r="D10" s="123">
        <v>4.3254999999999999</v>
      </c>
      <c r="E10" s="123">
        <v>12.279851125</v>
      </c>
      <c r="F10" s="123">
        <v>64.362684202705921</v>
      </c>
      <c r="G10" s="123">
        <v>4.2161011396273915</v>
      </c>
      <c r="H10" s="123">
        <v>2.3765430270000003</v>
      </c>
      <c r="I10" s="123">
        <v>24.926443216965367</v>
      </c>
    </row>
    <row r="11" spans="1:9" s="82" customFormat="1" x14ac:dyDescent="0.25">
      <c r="A11" s="71"/>
      <c r="C11" s="83" t="s">
        <v>30</v>
      </c>
      <c r="D11" s="123">
        <v>0</v>
      </c>
      <c r="E11" s="123">
        <v>0</v>
      </c>
      <c r="F11" s="123">
        <v>0</v>
      </c>
      <c r="G11" s="123">
        <v>0</v>
      </c>
      <c r="H11" s="123">
        <v>0</v>
      </c>
      <c r="I11" s="123">
        <v>0</v>
      </c>
    </row>
    <row r="12" spans="1:9" s="82" customFormat="1" x14ac:dyDescent="0.25">
      <c r="A12" s="71"/>
      <c r="C12" s="83" t="s">
        <v>19</v>
      </c>
      <c r="D12" s="123">
        <v>6.5807000000000004E-2</v>
      </c>
      <c r="E12" s="123">
        <v>1.0000899999999999</v>
      </c>
      <c r="F12" s="123">
        <v>0.43440000000000001</v>
      </c>
      <c r="G12" s="123">
        <v>0.19120000000000004</v>
      </c>
      <c r="H12" s="123">
        <v>0.27960000000000002</v>
      </c>
      <c r="I12" s="123">
        <v>0.38450000000000006</v>
      </c>
    </row>
    <row r="13" spans="1:9" s="82" customFormat="1" x14ac:dyDescent="0.25">
      <c r="A13" s="71"/>
      <c r="C13" s="83" t="s">
        <v>20</v>
      </c>
      <c r="D13" s="123">
        <v>3.0858059999999998</v>
      </c>
      <c r="E13" s="123">
        <v>60.965904620000003</v>
      </c>
      <c r="F13" s="123">
        <v>7.1094108279999997</v>
      </c>
      <c r="G13" s="123">
        <v>0.61207195999999997</v>
      </c>
      <c r="H13" s="123">
        <v>0</v>
      </c>
      <c r="I13" s="123">
        <v>7.876834935999999</v>
      </c>
    </row>
    <row r="14" spans="1:9" s="82" customFormat="1" x14ac:dyDescent="0.25">
      <c r="A14" s="71"/>
      <c r="C14" s="83" t="s">
        <v>13</v>
      </c>
      <c r="D14" s="123">
        <v>2.25</v>
      </c>
      <c r="E14" s="123">
        <v>3.8939499998831169</v>
      </c>
      <c r="F14" s="123">
        <v>0</v>
      </c>
      <c r="G14" s="123">
        <v>7.0735728906072382E-2</v>
      </c>
      <c r="H14" s="123">
        <v>0.74297692990239561</v>
      </c>
      <c r="I14" s="123">
        <v>0</v>
      </c>
    </row>
    <row r="15" spans="1:9" s="82" customFormat="1" ht="15.75" thickBot="1" x14ac:dyDescent="0.3">
      <c r="A15" s="71"/>
      <c r="B15" s="76"/>
      <c r="C15" s="76" t="s">
        <v>21</v>
      </c>
      <c r="D15" s="124">
        <v>7.824738</v>
      </c>
      <c r="E15" s="124">
        <v>75.048745745000005</v>
      </c>
      <c r="F15" s="124">
        <v>75.604595030705909</v>
      </c>
      <c r="G15" s="124">
        <v>5.7383730996273918</v>
      </c>
      <c r="H15" s="124">
        <v>2.6701430269999999</v>
      </c>
      <c r="I15" s="124">
        <v>33.187778152965365</v>
      </c>
    </row>
    <row r="16" spans="1:9" s="82" customFormat="1" x14ac:dyDescent="0.25">
      <c r="A16" s="71"/>
      <c r="B16" s="30" t="s">
        <v>32</v>
      </c>
      <c r="C16" s="82" t="s">
        <v>9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</row>
    <row r="17" spans="1:11" s="82" customFormat="1" x14ac:dyDescent="0.25">
      <c r="A17" s="71"/>
      <c r="B17" s="75"/>
      <c r="C17" s="82" t="s">
        <v>10</v>
      </c>
      <c r="D17" s="123">
        <v>1.1925000000000002E-2</v>
      </c>
      <c r="E17" s="123">
        <v>0</v>
      </c>
      <c r="F17" s="123">
        <v>0</v>
      </c>
      <c r="G17" s="123">
        <v>0</v>
      </c>
      <c r="H17" s="123">
        <v>0</v>
      </c>
      <c r="I17" s="123">
        <v>0</v>
      </c>
    </row>
    <row r="18" spans="1:11" s="82" customFormat="1" x14ac:dyDescent="0.25">
      <c r="A18" s="71"/>
      <c r="B18" s="75"/>
      <c r="C18" s="82" t="s">
        <v>15</v>
      </c>
      <c r="D18" s="123">
        <v>0</v>
      </c>
      <c r="E18" s="123">
        <v>0</v>
      </c>
      <c r="F18" s="123">
        <v>0</v>
      </c>
      <c r="G18" s="123">
        <v>0</v>
      </c>
      <c r="H18" s="123">
        <v>0</v>
      </c>
      <c r="I18" s="123">
        <v>0</v>
      </c>
    </row>
    <row r="19" spans="1:11" s="82" customFormat="1" x14ac:dyDescent="0.25">
      <c r="A19" s="71"/>
      <c r="B19" s="75"/>
      <c r="C19" s="83" t="s">
        <v>41</v>
      </c>
      <c r="D19" s="123">
        <v>0</v>
      </c>
      <c r="E19" s="123">
        <v>0.76477450000000002</v>
      </c>
      <c r="F19" s="123">
        <v>1.0563300050352469</v>
      </c>
      <c r="G19" s="123">
        <v>0</v>
      </c>
      <c r="H19" s="123">
        <v>0</v>
      </c>
      <c r="I19" s="123">
        <v>0</v>
      </c>
    </row>
    <row r="20" spans="1:11" s="82" customFormat="1" x14ac:dyDescent="0.25">
      <c r="A20" s="71"/>
      <c r="B20" s="75"/>
      <c r="C20" s="83" t="s">
        <v>30</v>
      </c>
      <c r="D20" s="123">
        <v>0</v>
      </c>
      <c r="E20" s="123">
        <v>0</v>
      </c>
      <c r="F20" s="123">
        <v>0</v>
      </c>
      <c r="G20" s="123">
        <v>0</v>
      </c>
      <c r="H20" s="123">
        <v>0</v>
      </c>
      <c r="I20" s="123">
        <v>0</v>
      </c>
    </row>
    <row r="21" spans="1:11" s="82" customFormat="1" x14ac:dyDescent="0.25">
      <c r="A21" s="71"/>
      <c r="B21" s="75"/>
      <c r="C21" s="83" t="s">
        <v>19</v>
      </c>
      <c r="D21" s="123">
        <v>4.4350000000000006E-3</v>
      </c>
      <c r="E21" s="123">
        <v>5.0999999999999995E-3</v>
      </c>
      <c r="F21" s="123">
        <v>0</v>
      </c>
      <c r="G21" s="123">
        <v>0</v>
      </c>
      <c r="H21" s="123">
        <v>0</v>
      </c>
      <c r="I21" s="123">
        <v>0</v>
      </c>
    </row>
    <row r="22" spans="1:11" s="82" customFormat="1" x14ac:dyDescent="0.25">
      <c r="A22" s="71"/>
      <c r="B22" s="75"/>
      <c r="C22" s="83" t="s">
        <v>20</v>
      </c>
      <c r="D22" s="123">
        <v>0.34930600000000001</v>
      </c>
      <c r="E22" s="123">
        <v>5.7547869999999985</v>
      </c>
      <c r="F22" s="123">
        <v>0</v>
      </c>
      <c r="G22" s="123">
        <v>0</v>
      </c>
      <c r="H22" s="123">
        <v>0</v>
      </c>
      <c r="I22" s="123">
        <v>0</v>
      </c>
    </row>
    <row r="23" spans="1:11" s="82" customFormat="1" x14ac:dyDescent="0.25">
      <c r="A23" s="71"/>
      <c r="B23" s="75"/>
      <c r="C23" s="83" t="s">
        <v>13</v>
      </c>
      <c r="D23" s="123">
        <v>0</v>
      </c>
      <c r="E23" s="123">
        <v>0.60424999999999995</v>
      </c>
      <c r="F23" s="123">
        <v>0</v>
      </c>
      <c r="G23" s="123">
        <v>0</v>
      </c>
      <c r="H23" s="123">
        <v>0</v>
      </c>
      <c r="I23" s="123">
        <v>0</v>
      </c>
    </row>
    <row r="24" spans="1:11" s="82" customFormat="1" ht="15.75" thickBot="1" x14ac:dyDescent="0.3">
      <c r="A24" s="71"/>
      <c r="B24" s="76"/>
      <c r="C24" s="76" t="s">
        <v>21</v>
      </c>
      <c r="D24" s="124">
        <v>0.36566599999999999</v>
      </c>
      <c r="E24" s="124">
        <v>6.5246614999999988</v>
      </c>
      <c r="F24" s="124">
        <v>1.0563300050352469</v>
      </c>
      <c r="G24" s="124">
        <v>0</v>
      </c>
      <c r="H24" s="124">
        <v>0</v>
      </c>
      <c r="I24" s="124">
        <v>0</v>
      </c>
      <c r="J24" s="30"/>
      <c r="K24" s="30"/>
    </row>
    <row r="25" spans="1:11" s="82" customFormat="1" x14ac:dyDescent="0.25">
      <c r="A25" s="71"/>
      <c r="B25" s="30" t="s">
        <v>34</v>
      </c>
      <c r="C25" s="82" t="s">
        <v>9</v>
      </c>
      <c r="D25" s="122">
        <v>5.6899999999999999E-2</v>
      </c>
      <c r="E25" s="122">
        <v>0</v>
      </c>
      <c r="F25" s="122">
        <v>0</v>
      </c>
      <c r="G25" s="122">
        <v>0</v>
      </c>
      <c r="H25" s="122">
        <v>0</v>
      </c>
      <c r="I25" s="122">
        <v>0</v>
      </c>
    </row>
    <row r="26" spans="1:11" s="82" customFormat="1" x14ac:dyDescent="0.25">
      <c r="A26" s="71"/>
      <c r="C26" s="82" t="s">
        <v>10</v>
      </c>
      <c r="D26" s="123">
        <v>5.4000000000000003E-3</v>
      </c>
      <c r="E26" s="123">
        <v>0.10929999999999999</v>
      </c>
      <c r="F26" s="123">
        <v>0.4108</v>
      </c>
      <c r="G26" s="123">
        <v>0</v>
      </c>
      <c r="H26" s="123">
        <v>0</v>
      </c>
      <c r="I26" s="123">
        <v>0</v>
      </c>
    </row>
    <row r="27" spans="1:11" s="82" customFormat="1" x14ac:dyDescent="0.25">
      <c r="A27" s="71"/>
      <c r="C27" s="82" t="s">
        <v>15</v>
      </c>
      <c r="D27" s="123">
        <v>0</v>
      </c>
      <c r="E27" s="123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1:11" s="82" customFormat="1" x14ac:dyDescent="0.25">
      <c r="A28" s="71"/>
      <c r="C28" s="83" t="s">
        <v>41</v>
      </c>
      <c r="D28" s="123">
        <v>0</v>
      </c>
      <c r="E28" s="123">
        <v>4.2700000000000002E-2</v>
      </c>
      <c r="F28" s="123">
        <v>1.1227</v>
      </c>
      <c r="G28" s="123">
        <v>0</v>
      </c>
      <c r="H28" s="123">
        <v>0</v>
      </c>
      <c r="I28" s="123">
        <v>0</v>
      </c>
      <c r="J28" s="30"/>
      <c r="K28" s="30"/>
    </row>
    <row r="29" spans="1:11" s="82" customFormat="1" x14ac:dyDescent="0.25">
      <c r="A29" s="71"/>
      <c r="C29" s="83" t="s">
        <v>30</v>
      </c>
      <c r="D29" s="123">
        <v>0</v>
      </c>
      <c r="E29" s="123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1:11" s="82" customFormat="1" x14ac:dyDescent="0.25">
      <c r="A30" s="71"/>
      <c r="C30" s="83" t="s">
        <v>19</v>
      </c>
      <c r="D30" s="123">
        <v>3.4719999999999998E-3</v>
      </c>
      <c r="E30" s="123">
        <v>0</v>
      </c>
      <c r="F30" s="123">
        <v>0.31819999999999998</v>
      </c>
      <c r="G30" s="123">
        <v>0</v>
      </c>
      <c r="H30" s="123">
        <v>0</v>
      </c>
      <c r="I30" s="123">
        <v>0</v>
      </c>
    </row>
    <row r="31" spans="1:11" s="82" customFormat="1" x14ac:dyDescent="0.25">
      <c r="A31" s="71"/>
      <c r="C31" s="83" t="s">
        <v>20</v>
      </c>
      <c r="D31" s="123">
        <v>0</v>
      </c>
      <c r="E31" s="123">
        <v>3.4245414569999997</v>
      </c>
      <c r="F31" s="123">
        <v>5.9385585430000001</v>
      </c>
      <c r="G31" s="123">
        <v>0.39700000000000002</v>
      </c>
      <c r="H31" s="123">
        <v>0</v>
      </c>
      <c r="I31" s="123">
        <v>0</v>
      </c>
    </row>
    <row r="32" spans="1:11" s="82" customFormat="1" x14ac:dyDescent="0.25">
      <c r="A32" s="71"/>
      <c r="C32" s="83" t="s">
        <v>13</v>
      </c>
      <c r="D32" s="123">
        <v>0</v>
      </c>
      <c r="E32" s="123">
        <v>1.0196000000000001</v>
      </c>
      <c r="F32" s="123">
        <v>0</v>
      </c>
      <c r="G32" s="123">
        <v>0</v>
      </c>
      <c r="H32" s="123">
        <v>0</v>
      </c>
      <c r="I32" s="123">
        <v>0</v>
      </c>
    </row>
    <row r="33" spans="1:11" s="82" customFormat="1" ht="15.75" thickBot="1" x14ac:dyDescent="0.3">
      <c r="A33" s="71"/>
      <c r="B33" s="76"/>
      <c r="C33" s="76" t="s">
        <v>21</v>
      </c>
      <c r="D33" s="124">
        <v>6.5771999999999997E-2</v>
      </c>
      <c r="E33" s="124">
        <v>3.5765414569999998</v>
      </c>
      <c r="F33" s="124">
        <v>7.7902585430000002</v>
      </c>
      <c r="G33" s="124">
        <v>0.39700000000000002</v>
      </c>
      <c r="H33" s="124">
        <v>0</v>
      </c>
      <c r="I33" s="124">
        <v>0</v>
      </c>
      <c r="J33" s="30"/>
      <c r="K33" s="30"/>
    </row>
    <row r="34" spans="1:11" s="82" customFormat="1" x14ac:dyDescent="0.25">
      <c r="A34" s="71"/>
      <c r="B34" s="30" t="s">
        <v>33</v>
      </c>
      <c r="C34" s="82" t="s">
        <v>9</v>
      </c>
      <c r="D34" s="122">
        <v>0</v>
      </c>
      <c r="E34" s="122">
        <v>0</v>
      </c>
      <c r="F34" s="122">
        <v>0</v>
      </c>
      <c r="G34" s="122">
        <v>0</v>
      </c>
      <c r="H34" s="122">
        <v>0</v>
      </c>
      <c r="I34" s="122">
        <v>0</v>
      </c>
    </row>
    <row r="35" spans="1:11" s="82" customFormat="1" x14ac:dyDescent="0.25">
      <c r="A35" s="71"/>
      <c r="C35" s="82" t="s">
        <v>10</v>
      </c>
      <c r="D35" s="123">
        <v>1.7000000000000001E-2</v>
      </c>
      <c r="E35" s="123">
        <v>0</v>
      </c>
      <c r="F35" s="123">
        <v>2.3000000000000004E-3</v>
      </c>
      <c r="G35" s="123">
        <v>4.5999999999999999E-2</v>
      </c>
      <c r="H35" s="123">
        <v>0</v>
      </c>
      <c r="I35" s="123">
        <v>0</v>
      </c>
    </row>
    <row r="36" spans="1:11" s="82" customFormat="1" x14ac:dyDescent="0.25">
      <c r="A36" s="71"/>
      <c r="C36" s="82" t="s">
        <v>15</v>
      </c>
      <c r="D36" s="123">
        <v>0</v>
      </c>
      <c r="E36" s="123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1:11" s="82" customFormat="1" x14ac:dyDescent="0.25">
      <c r="A37" s="71"/>
      <c r="C37" s="83" t="s">
        <v>41</v>
      </c>
      <c r="D37" s="123">
        <v>0</v>
      </c>
      <c r="E37" s="123">
        <v>2.4468399190000008</v>
      </c>
      <c r="F37" s="123">
        <v>6.5159621564012093</v>
      </c>
      <c r="G37" s="123">
        <v>1.1387578756273917</v>
      </c>
      <c r="H37" s="123">
        <v>1.3573679360000002</v>
      </c>
      <c r="I37" s="123">
        <v>7.2366010735265709</v>
      </c>
    </row>
    <row r="38" spans="1:11" s="82" customFormat="1" x14ac:dyDescent="0.25">
      <c r="A38" s="71"/>
      <c r="C38" s="83" t="s">
        <v>30</v>
      </c>
      <c r="D38" s="123">
        <v>0</v>
      </c>
      <c r="E38" s="123">
        <v>0</v>
      </c>
      <c r="F38" s="123">
        <v>0</v>
      </c>
      <c r="G38" s="123">
        <v>0</v>
      </c>
      <c r="H38" s="123">
        <v>0</v>
      </c>
      <c r="I38" s="123">
        <v>0</v>
      </c>
    </row>
    <row r="39" spans="1:11" s="82" customFormat="1" x14ac:dyDescent="0.25">
      <c r="A39" s="71"/>
      <c r="C39" s="83" t="s">
        <v>19</v>
      </c>
      <c r="D39" s="123">
        <v>0</v>
      </c>
      <c r="E39" s="123">
        <v>5.1799999999999999E-2</v>
      </c>
      <c r="F39" s="123">
        <v>0</v>
      </c>
      <c r="G39" s="123">
        <v>4.8000000000000004E-3</v>
      </c>
      <c r="H39" s="123">
        <v>0</v>
      </c>
      <c r="I39" s="123">
        <v>0</v>
      </c>
    </row>
    <row r="40" spans="1:11" s="82" customFormat="1" x14ac:dyDescent="0.25">
      <c r="A40" s="71"/>
      <c r="C40" s="83" t="s">
        <v>20</v>
      </c>
      <c r="D40" s="123">
        <v>0</v>
      </c>
      <c r="E40" s="123">
        <v>0.12529999999999999</v>
      </c>
      <c r="F40" s="123">
        <v>0</v>
      </c>
      <c r="G40" s="123">
        <v>0</v>
      </c>
      <c r="H40" s="123">
        <v>0</v>
      </c>
      <c r="I40" s="123">
        <v>0</v>
      </c>
    </row>
    <row r="41" spans="1:11" s="82" customFormat="1" x14ac:dyDescent="0.25">
      <c r="A41" s="71"/>
      <c r="C41" s="83" t="s">
        <v>13</v>
      </c>
      <c r="D41" s="123">
        <v>0</v>
      </c>
      <c r="E41" s="123">
        <v>1.0259999998831171</v>
      </c>
      <c r="F41" s="123">
        <v>0</v>
      </c>
      <c r="G41" s="123">
        <v>0</v>
      </c>
      <c r="H41" s="123">
        <v>0</v>
      </c>
      <c r="I41" s="123">
        <v>0</v>
      </c>
    </row>
    <row r="42" spans="1:11" s="82" customFormat="1" ht="15.75" thickBot="1" x14ac:dyDescent="0.3">
      <c r="A42" s="71"/>
      <c r="B42" s="76"/>
      <c r="C42" s="76" t="s">
        <v>21</v>
      </c>
      <c r="D42" s="124">
        <v>1.7000000000000001E-2</v>
      </c>
      <c r="E42" s="124">
        <v>2.623939919000001</v>
      </c>
      <c r="F42" s="124">
        <v>6.5182621564012093</v>
      </c>
      <c r="G42" s="124">
        <v>1.1895578756273917</v>
      </c>
      <c r="H42" s="124">
        <v>1.3573679360000002</v>
      </c>
      <c r="I42" s="124">
        <v>7.2366010735265709</v>
      </c>
    </row>
    <row r="43" spans="1:11" s="82" customFormat="1" x14ac:dyDescent="0.25">
      <c r="B43" s="30" t="s">
        <v>104</v>
      </c>
      <c r="C43" s="82" t="s">
        <v>9</v>
      </c>
      <c r="D43" s="152">
        <v>0</v>
      </c>
      <c r="E43" s="152">
        <v>0</v>
      </c>
      <c r="F43" s="152">
        <v>0</v>
      </c>
      <c r="G43" s="152">
        <v>0</v>
      </c>
      <c r="H43" s="152">
        <v>0</v>
      </c>
      <c r="I43" s="152">
        <v>0</v>
      </c>
    </row>
    <row r="44" spans="1:11" s="82" customFormat="1" x14ac:dyDescent="0.25">
      <c r="C44" s="82" t="s">
        <v>10</v>
      </c>
      <c r="D44" s="153">
        <v>0</v>
      </c>
      <c r="E44" s="153">
        <v>0.47200000000000003</v>
      </c>
      <c r="F44" s="153">
        <v>2.9959999999999996</v>
      </c>
      <c r="G44" s="153">
        <v>0</v>
      </c>
      <c r="H44" s="153">
        <v>0</v>
      </c>
      <c r="I44" s="153">
        <v>0</v>
      </c>
    </row>
    <row r="45" spans="1:11" s="82" customFormat="1" x14ac:dyDescent="0.25">
      <c r="C45" s="82" t="s">
        <v>15</v>
      </c>
      <c r="D45" s="153">
        <v>0</v>
      </c>
      <c r="E45" s="153">
        <v>0</v>
      </c>
      <c r="F45" s="153">
        <v>0</v>
      </c>
      <c r="G45" s="153">
        <v>0</v>
      </c>
      <c r="H45" s="153">
        <v>0</v>
      </c>
      <c r="I45" s="153">
        <v>0</v>
      </c>
    </row>
    <row r="46" spans="1:11" s="82" customFormat="1" x14ac:dyDescent="0.25">
      <c r="C46" s="83" t="s">
        <v>41</v>
      </c>
      <c r="D46" s="153">
        <v>1.3439999999999999</v>
      </c>
      <c r="E46" s="153">
        <v>2.679678</v>
      </c>
      <c r="F46" s="153">
        <v>20.365824636654583</v>
      </c>
      <c r="G46" s="153">
        <v>0</v>
      </c>
      <c r="H46" s="153">
        <v>0</v>
      </c>
      <c r="I46" s="153">
        <v>10.392772001999999</v>
      </c>
    </row>
    <row r="47" spans="1:11" s="82" customFormat="1" x14ac:dyDescent="0.25">
      <c r="C47" s="83" t="s">
        <v>30</v>
      </c>
      <c r="D47" s="153">
        <v>0</v>
      </c>
      <c r="E47" s="153">
        <v>0</v>
      </c>
      <c r="F47" s="153">
        <v>0</v>
      </c>
      <c r="G47" s="153">
        <v>0</v>
      </c>
      <c r="H47" s="153">
        <v>0</v>
      </c>
      <c r="I47" s="153">
        <v>0</v>
      </c>
    </row>
    <row r="48" spans="1:11" s="82" customFormat="1" x14ac:dyDescent="0.25">
      <c r="C48" s="83" t="s">
        <v>19</v>
      </c>
      <c r="D48" s="153">
        <v>8.6000000000000017E-3</v>
      </c>
      <c r="E48" s="153">
        <v>0</v>
      </c>
      <c r="F48" s="153">
        <v>0</v>
      </c>
      <c r="G48" s="153">
        <v>0</v>
      </c>
      <c r="H48" s="153">
        <v>0</v>
      </c>
      <c r="I48" s="153">
        <v>0</v>
      </c>
    </row>
    <row r="49" spans="2:9" s="82" customFormat="1" x14ac:dyDescent="0.25">
      <c r="C49" s="83" t="s">
        <v>20</v>
      </c>
      <c r="D49" s="153">
        <v>0</v>
      </c>
      <c r="E49" s="153">
        <v>2.6464451050000002</v>
      </c>
      <c r="F49" s="153">
        <v>0.93600000000000005</v>
      </c>
      <c r="G49" s="153">
        <v>0</v>
      </c>
      <c r="H49" s="153">
        <v>0</v>
      </c>
      <c r="I49" s="153">
        <v>2.077364341</v>
      </c>
    </row>
    <row r="50" spans="2:9" s="82" customFormat="1" x14ac:dyDescent="0.25">
      <c r="C50" s="83" t="s">
        <v>13</v>
      </c>
      <c r="D50" s="153">
        <v>0</v>
      </c>
      <c r="E50" s="153">
        <v>0</v>
      </c>
      <c r="F50" s="153">
        <v>0</v>
      </c>
      <c r="G50" s="153">
        <v>0</v>
      </c>
      <c r="H50" s="153">
        <v>0.61899999999999999</v>
      </c>
      <c r="I50" s="153">
        <v>0</v>
      </c>
    </row>
    <row r="51" spans="2:9" s="82" customFormat="1" ht="15.75" thickBot="1" x14ac:dyDescent="0.3">
      <c r="B51" s="76"/>
      <c r="C51" s="76" t="s">
        <v>21</v>
      </c>
      <c r="D51" s="124">
        <v>1.3526</v>
      </c>
      <c r="E51" s="124">
        <v>5.7981231050000002</v>
      </c>
      <c r="F51" s="124">
        <v>24.297824636654582</v>
      </c>
      <c r="G51" s="124">
        <v>0</v>
      </c>
      <c r="H51" s="124">
        <v>0</v>
      </c>
      <c r="I51" s="124">
        <v>12.470136343</v>
      </c>
    </row>
    <row r="52" spans="2:9" s="82" customFormat="1" x14ac:dyDescent="0.25">
      <c r="B52" s="30" t="s">
        <v>36</v>
      </c>
      <c r="C52" s="82" t="s">
        <v>9</v>
      </c>
      <c r="D52" s="122">
        <v>0</v>
      </c>
      <c r="E52" s="122">
        <v>0</v>
      </c>
      <c r="F52" s="122">
        <v>0</v>
      </c>
      <c r="G52" s="122">
        <v>0</v>
      </c>
      <c r="H52" s="122">
        <v>0</v>
      </c>
      <c r="I52" s="122">
        <v>0</v>
      </c>
    </row>
    <row r="53" spans="2:9" s="82" customFormat="1" x14ac:dyDescent="0.25">
      <c r="C53" s="82" t="s">
        <v>10</v>
      </c>
      <c r="D53" s="123">
        <v>0</v>
      </c>
      <c r="E53" s="123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2" customFormat="1" x14ac:dyDescent="0.25">
      <c r="C54" s="82" t="s">
        <v>15</v>
      </c>
      <c r="D54" s="123">
        <v>0</v>
      </c>
      <c r="E54" s="123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2" customFormat="1" x14ac:dyDescent="0.25">
      <c r="C55" s="83" t="s">
        <v>41</v>
      </c>
      <c r="D55" s="123">
        <v>0.222</v>
      </c>
      <c r="E55" s="123">
        <v>0.75687499999999996</v>
      </c>
      <c r="F55" s="123">
        <v>5.7222202710050256</v>
      </c>
      <c r="G55" s="123">
        <v>0.82539300000000004</v>
      </c>
      <c r="H55" s="123">
        <v>0</v>
      </c>
      <c r="I55" s="123">
        <v>3.3293221609949746</v>
      </c>
    </row>
    <row r="56" spans="2:9" s="82" customFormat="1" x14ac:dyDescent="0.25">
      <c r="C56" s="83" t="s">
        <v>30</v>
      </c>
      <c r="D56" s="123">
        <v>0</v>
      </c>
      <c r="E56" s="123">
        <v>0</v>
      </c>
      <c r="F56" s="123">
        <v>0</v>
      </c>
      <c r="G56" s="123">
        <v>0</v>
      </c>
      <c r="H56" s="123">
        <v>0</v>
      </c>
      <c r="I56" s="123">
        <v>0</v>
      </c>
    </row>
    <row r="57" spans="2:9" s="82" customFormat="1" x14ac:dyDescent="0.25">
      <c r="C57" s="83" t="s">
        <v>19</v>
      </c>
      <c r="D57" s="123">
        <v>0</v>
      </c>
      <c r="E57" s="123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2" customFormat="1" x14ac:dyDescent="0.25">
      <c r="C58" s="83" t="s">
        <v>20</v>
      </c>
      <c r="D58" s="123">
        <v>0</v>
      </c>
      <c r="E58" s="123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82" customFormat="1" x14ac:dyDescent="0.25">
      <c r="C59" s="83" t="s">
        <v>13</v>
      </c>
      <c r="D59" s="123">
        <v>0</v>
      </c>
      <c r="E59" s="123">
        <v>0</v>
      </c>
      <c r="F59" s="123">
        <v>0</v>
      </c>
      <c r="G59" s="123">
        <v>0</v>
      </c>
      <c r="H59" s="123">
        <v>0</v>
      </c>
      <c r="I59" s="123">
        <v>0</v>
      </c>
    </row>
    <row r="60" spans="2:9" s="82" customFormat="1" ht="15.75" thickBot="1" x14ac:dyDescent="0.3">
      <c r="B60" s="76"/>
      <c r="C60" s="76" t="s">
        <v>21</v>
      </c>
      <c r="D60" s="124">
        <v>0.222</v>
      </c>
      <c r="E60" s="124">
        <v>0.75687499999999996</v>
      </c>
      <c r="F60" s="124">
        <v>5.7222202710050256</v>
      </c>
      <c r="G60" s="124">
        <v>0.82539300000000004</v>
      </c>
      <c r="H60" s="124">
        <v>0</v>
      </c>
      <c r="I60" s="124">
        <v>3.3293221609949746</v>
      </c>
    </row>
    <row r="61" spans="2:9" s="82" customFormat="1" x14ac:dyDescent="0.25">
      <c r="B61" s="30" t="s">
        <v>37</v>
      </c>
      <c r="C61" s="82" t="s">
        <v>9</v>
      </c>
      <c r="D61" s="122">
        <v>0</v>
      </c>
      <c r="E61" s="122">
        <v>0</v>
      </c>
      <c r="F61" s="122">
        <v>0</v>
      </c>
      <c r="G61" s="122">
        <v>0</v>
      </c>
      <c r="H61" s="122">
        <v>0</v>
      </c>
      <c r="I61" s="122">
        <v>0</v>
      </c>
    </row>
    <row r="62" spans="2:9" s="82" customFormat="1" x14ac:dyDescent="0.25">
      <c r="C62" s="82" t="s">
        <v>10</v>
      </c>
      <c r="D62" s="123">
        <v>0</v>
      </c>
      <c r="E62" s="123">
        <v>0</v>
      </c>
      <c r="F62" s="123">
        <v>6.0999999999999999E-2</v>
      </c>
      <c r="G62" s="123">
        <v>0</v>
      </c>
      <c r="H62" s="123">
        <v>0</v>
      </c>
      <c r="I62" s="123">
        <v>0</v>
      </c>
    </row>
    <row r="63" spans="2:9" s="82" customFormat="1" x14ac:dyDescent="0.25">
      <c r="C63" s="82" t="s">
        <v>15</v>
      </c>
      <c r="D63" s="123">
        <v>0</v>
      </c>
      <c r="E63" s="123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2" customFormat="1" x14ac:dyDescent="0.25">
      <c r="C64" s="83" t="s">
        <v>41</v>
      </c>
      <c r="D64" s="123">
        <v>0</v>
      </c>
      <c r="E64" s="123">
        <v>0.64200000000000002</v>
      </c>
      <c r="F64" s="123">
        <v>3.9864194949798795</v>
      </c>
      <c r="G64" s="123">
        <v>1.7000000000000001E-2</v>
      </c>
      <c r="H64" s="123">
        <v>1.7000000000000001E-2</v>
      </c>
      <c r="I64" s="123">
        <v>0.23269599999999999</v>
      </c>
    </row>
    <row r="65" spans="2:9" s="82" customFormat="1" x14ac:dyDescent="0.25">
      <c r="C65" s="83" t="s">
        <v>30</v>
      </c>
      <c r="D65" s="123">
        <v>0</v>
      </c>
      <c r="E65" s="123">
        <v>0</v>
      </c>
      <c r="F65" s="123">
        <v>0</v>
      </c>
      <c r="G65" s="123">
        <v>0</v>
      </c>
      <c r="H65" s="123">
        <v>0</v>
      </c>
      <c r="I65" s="123">
        <v>0</v>
      </c>
    </row>
    <row r="66" spans="2:9" s="82" customFormat="1" x14ac:dyDescent="0.25">
      <c r="C66" s="83" t="s">
        <v>19</v>
      </c>
      <c r="D66" s="123">
        <v>0</v>
      </c>
      <c r="E66" s="123">
        <v>0.76300000000000001</v>
      </c>
      <c r="F66" s="123">
        <v>0</v>
      </c>
      <c r="G66" s="123">
        <v>0</v>
      </c>
      <c r="H66" s="123">
        <v>0</v>
      </c>
      <c r="I66" s="123">
        <v>0</v>
      </c>
    </row>
    <row r="67" spans="2:9" s="82" customFormat="1" x14ac:dyDescent="0.25">
      <c r="C67" s="83" t="s">
        <v>20</v>
      </c>
      <c r="D67" s="123">
        <v>4.19E-2</v>
      </c>
      <c r="E67" s="123">
        <v>13.556740631</v>
      </c>
      <c r="F67" s="123">
        <v>0</v>
      </c>
      <c r="G67" s="123">
        <v>0</v>
      </c>
      <c r="H67" s="123">
        <v>0</v>
      </c>
      <c r="I67" s="123">
        <v>1.295894154</v>
      </c>
    </row>
    <row r="68" spans="2:9" s="82" customFormat="1" x14ac:dyDescent="0.25">
      <c r="C68" s="83" t="s">
        <v>13</v>
      </c>
      <c r="D68" s="123">
        <v>0</v>
      </c>
      <c r="E68" s="123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2" customFormat="1" ht="15.75" thickBot="1" x14ac:dyDescent="0.3">
      <c r="B69" s="76"/>
      <c r="C69" s="76" t="s">
        <v>21</v>
      </c>
      <c r="D69" s="124">
        <v>4.19E-2</v>
      </c>
      <c r="E69" s="124">
        <v>14.961740631</v>
      </c>
      <c r="F69" s="124">
        <v>4.0474194949798799</v>
      </c>
      <c r="G69" s="124">
        <v>1.7000000000000001E-2</v>
      </c>
      <c r="H69" s="124">
        <v>1.7000000000000001E-2</v>
      </c>
      <c r="I69" s="124">
        <v>1.528590154</v>
      </c>
    </row>
    <row r="70" spans="2:9" s="82" customFormat="1" x14ac:dyDescent="0.25">
      <c r="B70" s="30" t="s">
        <v>38</v>
      </c>
      <c r="C70" s="82" t="s">
        <v>9</v>
      </c>
      <c r="D70" s="122">
        <v>0</v>
      </c>
      <c r="E70" s="122">
        <v>0</v>
      </c>
      <c r="F70" s="122">
        <v>0</v>
      </c>
      <c r="G70" s="122">
        <v>0</v>
      </c>
      <c r="H70" s="122">
        <v>0</v>
      </c>
      <c r="I70" s="122">
        <v>0</v>
      </c>
    </row>
    <row r="71" spans="2:9" s="82" customFormat="1" x14ac:dyDescent="0.25">
      <c r="C71" s="82" t="s">
        <v>10</v>
      </c>
      <c r="D71" s="123">
        <v>0.13600000000000001</v>
      </c>
      <c r="E71" s="123">
        <v>0</v>
      </c>
      <c r="F71" s="123">
        <v>0</v>
      </c>
      <c r="G71" s="123">
        <v>0</v>
      </c>
      <c r="H71" s="123">
        <v>0</v>
      </c>
      <c r="I71" s="123">
        <v>0</v>
      </c>
    </row>
    <row r="72" spans="2:9" s="82" customFormat="1" x14ac:dyDescent="0.25">
      <c r="C72" s="82" t="s">
        <v>15</v>
      </c>
      <c r="D72" s="123">
        <v>0</v>
      </c>
      <c r="E72" s="123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2" customFormat="1" x14ac:dyDescent="0.25">
      <c r="C73" s="83" t="s">
        <v>41</v>
      </c>
      <c r="D73" s="123">
        <v>0</v>
      </c>
      <c r="E73" s="123">
        <v>2.0539999999999998</v>
      </c>
      <c r="F73" s="123">
        <v>0.88824000000000003</v>
      </c>
      <c r="G73" s="123">
        <v>0.33500000000000002</v>
      </c>
      <c r="H73" s="123">
        <v>0.97187509100000014</v>
      </c>
      <c r="I73" s="123">
        <v>2.6939059590510723</v>
      </c>
    </row>
    <row r="74" spans="2:9" s="82" customFormat="1" x14ac:dyDescent="0.25">
      <c r="C74" s="83" t="s">
        <v>30</v>
      </c>
      <c r="D74" s="123">
        <v>0</v>
      </c>
      <c r="E74" s="123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2" customFormat="1" x14ac:dyDescent="0.25">
      <c r="C75" s="83" t="s">
        <v>19</v>
      </c>
      <c r="D75" s="123">
        <v>0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2" customFormat="1" x14ac:dyDescent="0.25">
      <c r="C76" s="83" t="s">
        <v>20</v>
      </c>
      <c r="D76" s="123">
        <v>0</v>
      </c>
      <c r="E76" s="123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2" customFormat="1" x14ac:dyDescent="0.25">
      <c r="C77" s="83" t="s">
        <v>13</v>
      </c>
      <c r="D77" s="123">
        <v>0</v>
      </c>
      <c r="E77" s="123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2" customFormat="1" ht="15.75" thickBot="1" x14ac:dyDescent="0.3">
      <c r="B78" s="76"/>
      <c r="C78" s="76" t="s">
        <v>21</v>
      </c>
      <c r="D78" s="124">
        <v>0.13600000000000001</v>
      </c>
      <c r="E78" s="124">
        <v>2.0539999999999998</v>
      </c>
      <c r="F78" s="124">
        <v>0.88824000000000003</v>
      </c>
      <c r="G78" s="124">
        <v>0.33500000000000002</v>
      </c>
      <c r="H78" s="124">
        <v>0.97187509100000014</v>
      </c>
      <c r="I78" s="124">
        <v>2.6939059590510723</v>
      </c>
    </row>
    <row r="79" spans="2:9" s="82" customFormat="1" x14ac:dyDescent="0.25">
      <c r="B79" s="30" t="s">
        <v>39</v>
      </c>
      <c r="C79" s="82" t="s">
        <v>9</v>
      </c>
      <c r="D79" s="122">
        <v>3.5000000000000003E-2</v>
      </c>
      <c r="E79" s="122">
        <v>0</v>
      </c>
      <c r="F79" s="122">
        <v>0</v>
      </c>
      <c r="G79" s="122">
        <v>0</v>
      </c>
      <c r="H79" s="122">
        <v>0</v>
      </c>
      <c r="I79" s="122">
        <v>0</v>
      </c>
    </row>
    <row r="80" spans="2:9" s="82" customFormat="1" x14ac:dyDescent="0.25">
      <c r="C80" s="82" t="s">
        <v>10</v>
      </c>
      <c r="D80" s="123">
        <v>4.2000000000000003E-2</v>
      </c>
      <c r="E80" s="123">
        <v>0</v>
      </c>
      <c r="F80" s="123">
        <v>0</v>
      </c>
      <c r="G80" s="123">
        <v>0</v>
      </c>
      <c r="H80" s="123">
        <v>0</v>
      </c>
      <c r="I80" s="123">
        <v>0</v>
      </c>
    </row>
    <row r="81" spans="2:9" s="82" customFormat="1" x14ac:dyDescent="0.25">
      <c r="C81" s="82" t="s">
        <v>15</v>
      </c>
      <c r="D81" s="123">
        <v>0</v>
      </c>
      <c r="E81" s="123">
        <v>0</v>
      </c>
      <c r="F81" s="123">
        <v>0</v>
      </c>
      <c r="G81" s="123">
        <v>0</v>
      </c>
      <c r="H81" s="123">
        <v>0</v>
      </c>
      <c r="I81" s="123">
        <v>0</v>
      </c>
    </row>
    <row r="82" spans="2:9" s="82" customFormat="1" x14ac:dyDescent="0.25">
      <c r="C82" s="83" t="s">
        <v>41</v>
      </c>
      <c r="D82" s="123">
        <v>1.907</v>
      </c>
      <c r="E82" s="123">
        <v>1.976383706</v>
      </c>
      <c r="F82" s="123">
        <v>12.768783949130654</v>
      </c>
      <c r="G82" s="123">
        <v>0.66936460800000008</v>
      </c>
      <c r="H82" s="123">
        <v>0</v>
      </c>
      <c r="I82" s="123">
        <v>0.86748625099999987</v>
      </c>
    </row>
    <row r="83" spans="2:9" s="82" customFormat="1" x14ac:dyDescent="0.25">
      <c r="C83" s="83" t="s">
        <v>30</v>
      </c>
      <c r="D83" s="123">
        <v>0</v>
      </c>
      <c r="E83" s="123">
        <v>0</v>
      </c>
      <c r="F83" s="123">
        <v>0</v>
      </c>
      <c r="G83" s="123">
        <v>0</v>
      </c>
      <c r="H83" s="123">
        <v>0</v>
      </c>
      <c r="I83" s="123">
        <v>0</v>
      </c>
    </row>
    <row r="84" spans="2:9" s="82" customFormat="1" x14ac:dyDescent="0.25">
      <c r="C84" s="83" t="s">
        <v>19</v>
      </c>
      <c r="D84" s="123">
        <v>0</v>
      </c>
      <c r="E84" s="123">
        <v>0</v>
      </c>
      <c r="F84" s="123">
        <v>0</v>
      </c>
      <c r="G84" s="123">
        <v>0</v>
      </c>
      <c r="H84" s="123">
        <v>0</v>
      </c>
      <c r="I84" s="123">
        <v>0</v>
      </c>
    </row>
    <row r="85" spans="2:9" s="82" customFormat="1" x14ac:dyDescent="0.25">
      <c r="C85" s="83" t="s">
        <v>20</v>
      </c>
      <c r="D85" s="123">
        <v>7.3599999999999999E-2</v>
      </c>
      <c r="E85" s="123">
        <v>0.72019000000000011</v>
      </c>
      <c r="F85" s="123">
        <v>0</v>
      </c>
      <c r="G85" s="123">
        <v>0</v>
      </c>
      <c r="H85" s="123">
        <v>0</v>
      </c>
      <c r="I85" s="123">
        <v>0</v>
      </c>
    </row>
    <row r="86" spans="2:9" s="82" customFormat="1" x14ac:dyDescent="0.25">
      <c r="C86" s="83" t="s">
        <v>13</v>
      </c>
      <c r="D86" s="123">
        <v>0</v>
      </c>
      <c r="E86" s="123">
        <v>0</v>
      </c>
      <c r="F86" s="123">
        <v>0</v>
      </c>
      <c r="G86" s="123">
        <v>0</v>
      </c>
      <c r="H86" s="123">
        <v>0</v>
      </c>
      <c r="I86" s="123">
        <v>0</v>
      </c>
    </row>
    <row r="87" spans="2:9" s="82" customFormat="1" ht="15.75" thickBot="1" x14ac:dyDescent="0.3">
      <c r="B87" s="76"/>
      <c r="C87" s="76" t="s">
        <v>21</v>
      </c>
      <c r="D87" s="124">
        <v>2.0575999999999999</v>
      </c>
      <c r="E87" s="124">
        <v>2.6965737060000001</v>
      </c>
      <c r="F87" s="124">
        <v>12.768783949130654</v>
      </c>
      <c r="G87" s="124">
        <v>0.66936460800000008</v>
      </c>
      <c r="H87" s="124">
        <v>0</v>
      </c>
      <c r="I87" s="124">
        <v>0.86748625099999987</v>
      </c>
    </row>
    <row r="88" spans="2:9" s="82" customFormat="1" x14ac:dyDescent="0.25">
      <c r="B88" s="30" t="s">
        <v>106</v>
      </c>
      <c r="C88" s="82" t="s">
        <v>9</v>
      </c>
      <c r="D88" s="152">
        <v>0</v>
      </c>
      <c r="E88" s="152">
        <v>0</v>
      </c>
      <c r="F88" s="152">
        <v>0</v>
      </c>
      <c r="G88" s="152">
        <v>0</v>
      </c>
      <c r="H88" s="152">
        <v>0</v>
      </c>
      <c r="I88" s="152">
        <v>0</v>
      </c>
    </row>
    <row r="89" spans="2:9" s="82" customFormat="1" x14ac:dyDescent="0.25">
      <c r="C89" s="82" t="s">
        <v>10</v>
      </c>
      <c r="D89" s="153">
        <v>0</v>
      </c>
      <c r="E89" s="153">
        <v>0.21560000000000001</v>
      </c>
      <c r="F89" s="153">
        <v>0</v>
      </c>
      <c r="G89" s="153">
        <v>0</v>
      </c>
      <c r="H89" s="153">
        <v>0</v>
      </c>
      <c r="I89" s="153">
        <v>0</v>
      </c>
    </row>
    <row r="90" spans="2:9" s="82" customFormat="1" x14ac:dyDescent="0.25">
      <c r="C90" s="82" t="s">
        <v>15</v>
      </c>
      <c r="D90" s="153">
        <v>2.9900000000000003E-2</v>
      </c>
      <c r="E90" s="153">
        <v>0</v>
      </c>
      <c r="F90" s="153">
        <v>0</v>
      </c>
      <c r="G90" s="153">
        <v>0</v>
      </c>
      <c r="H90" s="153">
        <v>0</v>
      </c>
      <c r="I90" s="153">
        <v>0</v>
      </c>
    </row>
    <row r="91" spans="2:9" s="82" customFormat="1" x14ac:dyDescent="0.25">
      <c r="C91" s="83" t="s">
        <v>41</v>
      </c>
      <c r="D91" s="153">
        <v>0.60250000000000004</v>
      </c>
      <c r="E91" s="153">
        <v>0.1656</v>
      </c>
      <c r="F91" s="153">
        <v>2.7371824149999999</v>
      </c>
      <c r="G91" s="153">
        <v>0.42361565600000006</v>
      </c>
      <c r="H91" s="153">
        <v>3.0300000000000004E-2</v>
      </c>
      <c r="I91" s="153">
        <v>0</v>
      </c>
    </row>
    <row r="92" spans="2:9" s="82" customFormat="1" x14ac:dyDescent="0.25">
      <c r="C92" s="83" t="s">
        <v>30</v>
      </c>
      <c r="D92" s="153">
        <v>0</v>
      </c>
      <c r="E92" s="153">
        <v>0</v>
      </c>
      <c r="F92" s="153">
        <v>0</v>
      </c>
      <c r="G92" s="153">
        <v>0</v>
      </c>
      <c r="H92" s="153">
        <v>0</v>
      </c>
      <c r="I92" s="153">
        <v>0</v>
      </c>
    </row>
    <row r="93" spans="2:9" s="82" customFormat="1" x14ac:dyDescent="0.25">
      <c r="C93" s="83" t="s">
        <v>19</v>
      </c>
      <c r="D93" s="153">
        <v>0</v>
      </c>
      <c r="E93" s="153">
        <v>3.2000000000000008E-2</v>
      </c>
      <c r="F93" s="153">
        <v>0</v>
      </c>
      <c r="G93" s="153">
        <v>0</v>
      </c>
      <c r="H93" s="153">
        <v>0</v>
      </c>
      <c r="I93" s="153">
        <v>0</v>
      </c>
    </row>
    <row r="94" spans="2:9" s="82" customFormat="1" x14ac:dyDescent="0.25">
      <c r="C94" s="83" t="s">
        <v>20</v>
      </c>
      <c r="D94" s="153">
        <v>1.3540000000000001</v>
      </c>
      <c r="E94" s="153">
        <v>16.182398911</v>
      </c>
      <c r="F94" s="153">
        <v>0.23485228500000005</v>
      </c>
      <c r="G94" s="153">
        <v>0.21507195999999992</v>
      </c>
      <c r="H94" s="153">
        <v>0</v>
      </c>
      <c r="I94" s="153">
        <v>0</v>
      </c>
    </row>
    <row r="95" spans="2:9" s="82" customFormat="1" x14ac:dyDescent="0.25">
      <c r="C95" s="83" t="s">
        <v>13</v>
      </c>
      <c r="D95" s="153">
        <v>2.25</v>
      </c>
      <c r="E95" s="153">
        <v>0</v>
      </c>
      <c r="F95" s="153">
        <v>0</v>
      </c>
      <c r="G95" s="153">
        <v>0</v>
      </c>
      <c r="H95" s="153">
        <v>0</v>
      </c>
      <c r="I95" s="153">
        <v>0</v>
      </c>
    </row>
    <row r="96" spans="2:9" s="82" customFormat="1" ht="15.75" thickBot="1" x14ac:dyDescent="0.3">
      <c r="B96" s="76"/>
      <c r="C96" s="76" t="s">
        <v>21</v>
      </c>
      <c r="D96" s="124">
        <v>1.9864000000000002</v>
      </c>
      <c r="E96" s="124">
        <v>16.595598911</v>
      </c>
      <c r="F96" s="124">
        <v>2.9720347</v>
      </c>
      <c r="G96" s="124">
        <v>0.63868761600000001</v>
      </c>
      <c r="H96" s="124">
        <v>3.0300000000000004E-2</v>
      </c>
      <c r="I96" s="124">
        <v>0</v>
      </c>
    </row>
    <row r="97" spans="2:9" s="82" customFormat="1" x14ac:dyDescent="0.25">
      <c r="B97" s="30" t="s">
        <v>105</v>
      </c>
      <c r="C97" s="82" t="s">
        <v>9</v>
      </c>
      <c r="D97" s="152">
        <v>0</v>
      </c>
      <c r="E97" s="152">
        <v>0</v>
      </c>
      <c r="F97" s="152">
        <v>0</v>
      </c>
      <c r="G97" s="152">
        <v>0</v>
      </c>
      <c r="H97" s="152">
        <v>0</v>
      </c>
      <c r="I97" s="152">
        <v>0</v>
      </c>
    </row>
    <row r="98" spans="2:9" s="82" customFormat="1" x14ac:dyDescent="0.25">
      <c r="C98" s="82" t="s">
        <v>10</v>
      </c>
      <c r="D98" s="153">
        <v>0</v>
      </c>
      <c r="E98" s="153">
        <v>0</v>
      </c>
      <c r="F98" s="153">
        <v>0</v>
      </c>
      <c r="G98" s="153">
        <v>0</v>
      </c>
      <c r="H98" s="153">
        <v>0</v>
      </c>
      <c r="I98" s="153">
        <v>0</v>
      </c>
    </row>
    <row r="99" spans="2:9" s="82" customFormat="1" x14ac:dyDescent="0.25">
      <c r="C99" s="82" t="s">
        <v>15</v>
      </c>
      <c r="D99" s="153">
        <v>0</v>
      </c>
      <c r="E99" s="153">
        <v>0</v>
      </c>
      <c r="F99" s="153">
        <v>0</v>
      </c>
      <c r="G99" s="153">
        <v>0</v>
      </c>
      <c r="H99" s="153">
        <v>0</v>
      </c>
      <c r="I99" s="153">
        <v>0</v>
      </c>
    </row>
    <row r="100" spans="2:9" s="82" customFormat="1" x14ac:dyDescent="0.25">
      <c r="C100" s="83" t="s">
        <v>41</v>
      </c>
      <c r="D100" s="153">
        <v>0</v>
      </c>
      <c r="E100" s="153">
        <v>0.52800000000000002</v>
      </c>
      <c r="F100" s="153">
        <v>4.7886142688821751</v>
      </c>
      <c r="G100" s="153">
        <v>0.80697000000000008</v>
      </c>
      <c r="H100" s="153">
        <v>0</v>
      </c>
      <c r="I100" s="153">
        <v>0.17365977039274924</v>
      </c>
    </row>
    <row r="101" spans="2:9" s="82" customFormat="1" x14ac:dyDescent="0.25">
      <c r="C101" s="83" t="s">
        <v>30</v>
      </c>
      <c r="D101" s="153">
        <v>0</v>
      </c>
      <c r="E101" s="153">
        <v>0</v>
      </c>
      <c r="F101" s="153">
        <v>0</v>
      </c>
      <c r="G101" s="153">
        <v>0</v>
      </c>
      <c r="H101" s="153">
        <v>0</v>
      </c>
      <c r="I101" s="153">
        <v>0</v>
      </c>
    </row>
    <row r="102" spans="2:9" s="82" customFormat="1" x14ac:dyDescent="0.25">
      <c r="C102" s="83" t="s">
        <v>19</v>
      </c>
      <c r="D102" s="153">
        <v>4.5999999999999999E-2</v>
      </c>
      <c r="E102" s="153">
        <v>2.3E-2</v>
      </c>
      <c r="F102" s="153">
        <v>2.3E-2</v>
      </c>
      <c r="G102" s="153">
        <v>0</v>
      </c>
      <c r="H102" s="153">
        <v>0</v>
      </c>
      <c r="I102" s="153">
        <v>1.1699999999999999E-2</v>
      </c>
    </row>
    <row r="103" spans="2:9" s="82" customFormat="1" x14ac:dyDescent="0.25">
      <c r="C103" s="83" t="s">
        <v>20</v>
      </c>
      <c r="D103" s="153">
        <v>0</v>
      </c>
      <c r="E103" s="153">
        <v>12.808298119</v>
      </c>
      <c r="F103" s="153">
        <v>0</v>
      </c>
      <c r="G103" s="153">
        <v>0</v>
      </c>
      <c r="H103" s="153">
        <v>0</v>
      </c>
      <c r="I103" s="153">
        <v>4.5035764409999999</v>
      </c>
    </row>
    <row r="104" spans="2:9" s="82" customFormat="1" x14ac:dyDescent="0.25">
      <c r="C104" s="83" t="s">
        <v>13</v>
      </c>
      <c r="D104" s="153">
        <v>0</v>
      </c>
      <c r="E104" s="153">
        <v>1.2441</v>
      </c>
      <c r="F104" s="153">
        <v>0</v>
      </c>
      <c r="G104" s="153">
        <v>7.0735728906072382E-2</v>
      </c>
      <c r="H104" s="153">
        <v>0.12397692990239557</v>
      </c>
      <c r="I104" s="153">
        <v>0</v>
      </c>
    </row>
    <row r="105" spans="2:9" s="82" customFormat="1" ht="15.75" thickBot="1" x14ac:dyDescent="0.3">
      <c r="B105" s="76"/>
      <c r="C105" s="76" t="s">
        <v>21</v>
      </c>
      <c r="D105" s="124">
        <v>4.5999999999999999E-2</v>
      </c>
      <c r="E105" s="124">
        <v>13.359298118999998</v>
      </c>
      <c r="F105" s="124">
        <v>4.8116142688821748</v>
      </c>
      <c r="G105" s="124">
        <v>0.80697000000000008</v>
      </c>
      <c r="H105" s="124">
        <v>0</v>
      </c>
      <c r="I105" s="124">
        <v>4.6889362113927486</v>
      </c>
    </row>
    <row r="106" spans="2:9" s="82" customFormat="1" x14ac:dyDescent="0.25">
      <c r="B106" s="30" t="s">
        <v>31</v>
      </c>
      <c r="C106" s="82" t="s">
        <v>9</v>
      </c>
      <c r="D106" s="122">
        <v>0</v>
      </c>
      <c r="E106" s="122">
        <v>0</v>
      </c>
      <c r="F106" s="122">
        <v>0</v>
      </c>
      <c r="G106" s="122">
        <v>0</v>
      </c>
      <c r="H106" s="122">
        <v>0</v>
      </c>
      <c r="I106" s="122">
        <v>0</v>
      </c>
    </row>
    <row r="107" spans="2:9" s="82" customFormat="1" x14ac:dyDescent="0.25">
      <c r="C107" s="82" t="s">
        <v>10</v>
      </c>
      <c r="D107" s="123">
        <v>1.35E-2</v>
      </c>
      <c r="E107" s="123">
        <v>6.0000000000000001E-3</v>
      </c>
      <c r="F107" s="123">
        <v>0.22800000000000001</v>
      </c>
      <c r="G107" s="123">
        <v>0.67300000000000004</v>
      </c>
      <c r="H107" s="123">
        <v>1.4E-2</v>
      </c>
      <c r="I107" s="123">
        <v>0</v>
      </c>
    </row>
    <row r="108" spans="2:9" s="82" customFormat="1" x14ac:dyDescent="0.25">
      <c r="C108" s="82" t="s">
        <v>15</v>
      </c>
      <c r="D108" s="123">
        <v>0</v>
      </c>
      <c r="E108" s="123">
        <v>0</v>
      </c>
      <c r="F108" s="123">
        <v>0</v>
      </c>
      <c r="G108" s="123">
        <v>0</v>
      </c>
      <c r="H108" s="123">
        <v>0</v>
      </c>
      <c r="I108" s="123">
        <v>0</v>
      </c>
    </row>
    <row r="109" spans="2:9" s="82" customFormat="1" x14ac:dyDescent="0.25">
      <c r="C109" s="83" t="s">
        <v>41</v>
      </c>
      <c r="D109" s="123">
        <v>0.25</v>
      </c>
      <c r="E109" s="123">
        <v>0</v>
      </c>
      <c r="F109" s="123">
        <v>1.3694</v>
      </c>
      <c r="G109" s="123">
        <v>0</v>
      </c>
      <c r="H109" s="123">
        <v>0</v>
      </c>
      <c r="I109" s="123">
        <v>0</v>
      </c>
    </row>
    <row r="110" spans="2:9" s="82" customFormat="1" x14ac:dyDescent="0.25">
      <c r="C110" s="83" t="s">
        <v>30</v>
      </c>
      <c r="D110" s="123">
        <v>0</v>
      </c>
      <c r="E110" s="123">
        <v>0</v>
      </c>
      <c r="F110" s="123">
        <v>0</v>
      </c>
      <c r="G110" s="123">
        <v>0</v>
      </c>
      <c r="H110" s="123">
        <v>0</v>
      </c>
      <c r="I110" s="123">
        <v>0</v>
      </c>
    </row>
    <row r="111" spans="2:9" s="82" customFormat="1" x14ac:dyDescent="0.25">
      <c r="C111" s="83" t="s">
        <v>19</v>
      </c>
      <c r="D111" s="123">
        <v>0</v>
      </c>
      <c r="E111" s="123">
        <v>6.6400000000000001E-2</v>
      </c>
      <c r="F111" s="123">
        <v>0</v>
      </c>
      <c r="G111" s="123">
        <v>0</v>
      </c>
      <c r="H111" s="123">
        <v>0</v>
      </c>
      <c r="I111" s="123">
        <v>0</v>
      </c>
    </row>
    <row r="112" spans="2:9" s="82" customFormat="1" x14ac:dyDescent="0.25">
      <c r="C112" s="83" t="s">
        <v>20</v>
      </c>
      <c r="D112" s="123">
        <v>1.2669999999999999</v>
      </c>
      <c r="E112" s="123">
        <v>5.0330033970000008</v>
      </c>
      <c r="F112" s="123">
        <v>0</v>
      </c>
      <c r="G112" s="123">
        <v>0</v>
      </c>
      <c r="H112" s="123">
        <v>0</v>
      </c>
      <c r="I112" s="123">
        <v>0</v>
      </c>
    </row>
    <row r="113" spans="2:9" s="82" customFormat="1" x14ac:dyDescent="0.25">
      <c r="C113" s="83" t="s">
        <v>13</v>
      </c>
      <c r="D113" s="123">
        <v>0</v>
      </c>
      <c r="E113" s="123">
        <v>0</v>
      </c>
      <c r="F113" s="123">
        <v>0</v>
      </c>
      <c r="G113" s="123">
        <v>0</v>
      </c>
      <c r="H113" s="123">
        <v>0</v>
      </c>
      <c r="I113" s="123">
        <v>0</v>
      </c>
    </row>
    <row r="114" spans="2:9" s="82" customFormat="1" ht="15.75" thickBot="1" x14ac:dyDescent="0.3">
      <c r="B114" s="76"/>
      <c r="C114" s="76" t="s">
        <v>21</v>
      </c>
      <c r="D114" s="124">
        <v>1.5305</v>
      </c>
      <c r="E114" s="124">
        <v>5.1054033970000008</v>
      </c>
      <c r="F114" s="124">
        <v>1.5973999999999999</v>
      </c>
      <c r="G114" s="124">
        <v>0.67300000000000004</v>
      </c>
      <c r="H114" s="124">
        <v>1.4E-2</v>
      </c>
      <c r="I114" s="124">
        <v>0</v>
      </c>
    </row>
    <row r="115" spans="2:9" s="82" customFormat="1" x14ac:dyDescent="0.25">
      <c r="B115" s="30" t="s">
        <v>35</v>
      </c>
      <c r="C115" s="82" t="s">
        <v>9</v>
      </c>
      <c r="D115" s="122">
        <v>0</v>
      </c>
      <c r="E115" s="122">
        <v>0</v>
      </c>
      <c r="F115" s="122">
        <v>0</v>
      </c>
      <c r="G115" s="122">
        <v>0</v>
      </c>
      <c r="H115" s="122">
        <v>0</v>
      </c>
      <c r="I115" s="122">
        <v>0</v>
      </c>
    </row>
    <row r="116" spans="2:9" s="82" customFormat="1" x14ac:dyDescent="0.25">
      <c r="C116" s="82" t="s">
        <v>10</v>
      </c>
      <c r="D116" s="123">
        <v>0</v>
      </c>
      <c r="E116" s="123">
        <v>0</v>
      </c>
      <c r="F116" s="123">
        <v>0</v>
      </c>
      <c r="G116" s="123">
        <v>0</v>
      </c>
      <c r="H116" s="123">
        <v>0</v>
      </c>
      <c r="I116" s="123">
        <v>0</v>
      </c>
    </row>
    <row r="117" spans="2:9" s="82" customFormat="1" x14ac:dyDescent="0.25">
      <c r="C117" s="82" t="s">
        <v>15</v>
      </c>
      <c r="D117" s="123">
        <v>0</v>
      </c>
      <c r="E117" s="123">
        <v>0</v>
      </c>
      <c r="F117" s="123">
        <v>0</v>
      </c>
      <c r="G117" s="123">
        <v>0</v>
      </c>
      <c r="H117" s="123">
        <v>0</v>
      </c>
      <c r="I117" s="123">
        <v>0</v>
      </c>
    </row>
    <row r="118" spans="2:9" s="82" customFormat="1" x14ac:dyDescent="0.25">
      <c r="C118" s="83" t="s">
        <v>41</v>
      </c>
      <c r="D118" s="123">
        <v>0</v>
      </c>
      <c r="E118" s="123">
        <v>0.223</v>
      </c>
      <c r="F118" s="123">
        <v>3.0410070056171428</v>
      </c>
      <c r="G118" s="123">
        <v>0</v>
      </c>
      <c r="H118" s="123">
        <v>0</v>
      </c>
      <c r="I118" s="123">
        <v>0</v>
      </c>
    </row>
    <row r="119" spans="2:9" s="82" customFormat="1" x14ac:dyDescent="0.25">
      <c r="C119" s="83" t="s">
        <v>30</v>
      </c>
      <c r="D119" s="123">
        <v>0</v>
      </c>
      <c r="E119" s="123">
        <v>0</v>
      </c>
      <c r="F119" s="123">
        <v>0</v>
      </c>
      <c r="G119" s="123">
        <v>0</v>
      </c>
      <c r="H119" s="123">
        <v>0</v>
      </c>
      <c r="I119" s="123">
        <v>0</v>
      </c>
    </row>
    <row r="120" spans="2:9" s="82" customFormat="1" x14ac:dyDescent="0.25">
      <c r="C120" s="83" t="s">
        <v>19</v>
      </c>
      <c r="D120" s="123">
        <v>3.3E-3</v>
      </c>
      <c r="E120" s="123">
        <v>5.8790000000000002E-2</v>
      </c>
      <c r="F120" s="123">
        <v>9.3200000000000005E-2</v>
      </c>
      <c r="G120" s="123">
        <v>0.18640000000000004</v>
      </c>
      <c r="H120" s="123">
        <v>0.27960000000000002</v>
      </c>
      <c r="I120" s="123">
        <v>0.37280000000000008</v>
      </c>
    </row>
    <row r="121" spans="2:9" s="82" customFormat="1" x14ac:dyDescent="0.25">
      <c r="C121" s="83" t="s">
        <v>20</v>
      </c>
      <c r="D121" s="123">
        <v>0</v>
      </c>
      <c r="E121" s="123">
        <v>0.71420000000000006</v>
      </c>
      <c r="F121" s="123">
        <v>0</v>
      </c>
      <c r="G121" s="123">
        <v>0</v>
      </c>
      <c r="H121" s="123">
        <v>0</v>
      </c>
      <c r="I121" s="123">
        <v>0</v>
      </c>
    </row>
    <row r="122" spans="2:9" s="82" customFormat="1" x14ac:dyDescent="0.25">
      <c r="C122" s="83" t="s">
        <v>13</v>
      </c>
      <c r="D122" s="123">
        <v>0</v>
      </c>
      <c r="E122" s="123">
        <v>0</v>
      </c>
      <c r="F122" s="123">
        <v>0</v>
      </c>
      <c r="G122" s="123">
        <v>0</v>
      </c>
      <c r="H122" s="123">
        <v>0</v>
      </c>
      <c r="I122" s="123">
        <v>0</v>
      </c>
    </row>
    <row r="123" spans="2:9" s="82" customFormat="1" ht="15.75" thickBot="1" x14ac:dyDescent="0.3">
      <c r="B123" s="76"/>
      <c r="C123" s="76" t="s">
        <v>21</v>
      </c>
      <c r="D123" s="142">
        <v>3.3E-3</v>
      </c>
      <c r="E123" s="142">
        <v>0.99599000000000004</v>
      </c>
      <c r="F123" s="142">
        <v>3.1342070056171427</v>
      </c>
      <c r="G123" s="142">
        <v>0.18640000000000004</v>
      </c>
      <c r="H123" s="142">
        <v>0.27960000000000002</v>
      </c>
      <c r="I123" s="142">
        <v>0.37280000000000008</v>
      </c>
    </row>
    <row r="124" spans="2:9" s="82" customFormat="1" x14ac:dyDescent="0.25"/>
    <row r="125" spans="2:9" s="82" customFormat="1" x14ac:dyDescent="0.25"/>
    <row r="126" spans="2:9" s="82" customFormat="1" x14ac:dyDescent="0.25"/>
    <row r="127" spans="2:9" s="82" customFormat="1" x14ac:dyDescent="0.25"/>
    <row r="128" spans="2:9" s="82" customFormat="1" x14ac:dyDescent="0.25"/>
    <row r="129" s="82" customFormat="1" x14ac:dyDescent="0.25"/>
    <row r="130" s="82" customFormat="1" x14ac:dyDescent="0.25"/>
    <row r="131" s="82" customFormat="1" x14ac:dyDescent="0.25"/>
    <row r="132" s="82" customFormat="1" x14ac:dyDescent="0.25"/>
    <row r="133" s="82" customFormat="1" x14ac:dyDescent="0.25"/>
    <row r="134" s="82" customFormat="1" x14ac:dyDescent="0.25"/>
    <row r="135" s="82" customFormat="1" x14ac:dyDescent="0.25"/>
    <row r="136" s="82" customFormat="1" x14ac:dyDescent="0.25"/>
    <row r="137" s="82" customFormat="1" x14ac:dyDescent="0.25"/>
    <row r="138" s="82" customFormat="1" x14ac:dyDescent="0.25"/>
    <row r="139" s="82" customFormat="1" x14ac:dyDescent="0.25"/>
    <row r="140" s="82" customFormat="1" x14ac:dyDescent="0.25"/>
    <row r="141" s="82" customFormat="1" x14ac:dyDescent="0.25"/>
    <row r="142" s="82" customFormat="1" x14ac:dyDescent="0.25"/>
    <row r="143" s="82" customFormat="1" x14ac:dyDescent="0.25"/>
    <row r="144" s="82" customFormat="1" x14ac:dyDescent="0.25"/>
    <row r="145" s="82" customFormat="1" x14ac:dyDescent="0.25"/>
    <row r="146" s="82" customFormat="1" x14ac:dyDescent="0.25"/>
    <row r="147" s="82" customFormat="1" x14ac:dyDescent="0.25"/>
    <row r="148" s="82" customFormat="1" x14ac:dyDescent="0.25"/>
    <row r="149" s="82" customFormat="1" x14ac:dyDescent="0.25"/>
    <row r="150" s="82" customFormat="1" x14ac:dyDescent="0.25"/>
    <row r="151" s="82" customFormat="1" x14ac:dyDescent="0.25"/>
    <row r="152" s="82" customFormat="1" x14ac:dyDescent="0.25"/>
    <row r="153" s="82" customFormat="1" x14ac:dyDescent="0.25"/>
    <row r="154" s="82" customFormat="1" x14ac:dyDescent="0.25"/>
    <row r="155" s="82" customFormat="1" x14ac:dyDescent="0.25"/>
    <row r="156" s="82" customFormat="1" x14ac:dyDescent="0.25"/>
    <row r="157" s="82" customFormat="1" x14ac:dyDescent="0.25"/>
    <row r="158" s="82" customFormat="1" x14ac:dyDescent="0.25"/>
    <row r="159" s="82" customFormat="1" x14ac:dyDescent="0.25"/>
    <row r="160" s="82" customFormat="1" x14ac:dyDescent="0.25"/>
    <row r="161" s="82" customFormat="1" x14ac:dyDescent="0.25"/>
    <row r="162" s="82" customFormat="1" x14ac:dyDescent="0.25"/>
    <row r="163" s="82" customFormat="1" x14ac:dyDescent="0.25"/>
    <row r="164" s="82" customFormat="1" x14ac:dyDescent="0.25"/>
    <row r="165" s="82" customFormat="1" x14ac:dyDescent="0.25"/>
    <row r="166" s="82" customFormat="1" x14ac:dyDescent="0.25"/>
    <row r="167" s="82" customFormat="1" x14ac:dyDescent="0.25"/>
    <row r="168" s="82" customFormat="1" x14ac:dyDescent="0.25"/>
    <row r="169" s="82" customFormat="1" x14ac:dyDescent="0.25"/>
    <row r="170" s="82" customFormat="1" x14ac:dyDescent="0.25"/>
    <row r="171" s="82" customFormat="1" x14ac:dyDescent="0.25"/>
    <row r="172" s="82" customFormat="1" x14ac:dyDescent="0.25"/>
    <row r="173" s="82" customFormat="1" x14ac:dyDescent="0.25"/>
    <row r="174" s="82" customFormat="1" x14ac:dyDescent="0.25"/>
    <row r="175" s="82" customFormat="1" x14ac:dyDescent="0.25"/>
    <row r="176" s="82" customFormat="1" x14ac:dyDescent="0.25"/>
    <row r="177" s="82" customFormat="1" x14ac:dyDescent="0.25"/>
    <row r="178" s="82" customFormat="1" x14ac:dyDescent="0.25"/>
    <row r="179" s="82" customFormat="1" x14ac:dyDescent="0.25"/>
    <row r="180" s="82" customFormat="1" x14ac:dyDescent="0.25"/>
    <row r="181" s="82" customFormat="1" x14ac:dyDescent="0.25"/>
    <row r="182" s="82" customFormat="1" x14ac:dyDescent="0.25"/>
    <row r="183" s="82" customFormat="1" x14ac:dyDescent="0.25"/>
    <row r="184" s="82" customFormat="1" x14ac:dyDescent="0.25"/>
    <row r="185" s="82" customFormat="1" x14ac:dyDescent="0.25"/>
    <row r="186" s="82" customFormat="1" x14ac:dyDescent="0.25"/>
    <row r="187" s="82" customFormat="1" x14ac:dyDescent="0.25"/>
    <row r="188" s="82" customFormat="1" x14ac:dyDescent="0.25"/>
    <row r="189" s="82" customFormat="1" x14ac:dyDescent="0.25"/>
    <row r="190" s="82" customFormat="1" x14ac:dyDescent="0.25"/>
    <row r="191" s="82" customFormat="1" x14ac:dyDescent="0.25"/>
    <row r="192" s="82" customFormat="1" x14ac:dyDescent="0.25"/>
    <row r="193" s="82" customFormat="1" x14ac:dyDescent="0.25"/>
    <row r="194" s="82" customFormat="1" x14ac:dyDescent="0.25"/>
    <row r="195" s="82" customFormat="1" x14ac:dyDescent="0.25"/>
    <row r="196" s="82" customFormat="1" x14ac:dyDescent="0.25"/>
    <row r="197" s="82" customFormat="1" x14ac:dyDescent="0.25"/>
    <row r="198" s="82" customFormat="1" x14ac:dyDescent="0.25"/>
    <row r="199" s="82" customFormat="1" x14ac:dyDescent="0.25"/>
    <row r="200" s="82" customFormat="1" x14ac:dyDescent="0.25"/>
    <row r="201" s="82" customFormat="1" x14ac:dyDescent="0.25"/>
    <row r="202" s="82" customFormat="1" x14ac:dyDescent="0.25"/>
    <row r="203" s="82" customFormat="1" x14ac:dyDescent="0.25"/>
    <row r="204" s="82" customFormat="1" x14ac:dyDescent="0.25"/>
    <row r="205" s="82" customFormat="1" x14ac:dyDescent="0.25"/>
    <row r="206" s="82" customFormat="1" x14ac:dyDescent="0.25"/>
    <row r="207" s="82" customFormat="1" x14ac:dyDescent="0.25"/>
    <row r="208" s="82" customFormat="1" x14ac:dyDescent="0.25"/>
    <row r="209" s="82" customFormat="1" x14ac:dyDescent="0.25"/>
    <row r="210" s="82" customFormat="1" x14ac:dyDescent="0.25"/>
    <row r="211" s="82" customFormat="1" x14ac:dyDescent="0.25"/>
    <row r="212" s="82" customFormat="1" x14ac:dyDescent="0.25"/>
    <row r="213" s="82" customFormat="1" x14ac:dyDescent="0.25"/>
    <row r="214" s="82" customFormat="1" x14ac:dyDescent="0.25"/>
    <row r="215" s="82" customFormat="1" x14ac:dyDescent="0.25"/>
    <row r="216" s="82" customFormat="1" x14ac:dyDescent="0.25"/>
    <row r="217" s="82" customFormat="1" x14ac:dyDescent="0.25"/>
    <row r="218" s="82" customFormat="1" x14ac:dyDescent="0.25"/>
    <row r="219" s="82" customFormat="1" x14ac:dyDescent="0.25"/>
    <row r="220" s="82" customFormat="1" x14ac:dyDescent="0.25"/>
    <row r="221" s="82" customFormat="1" x14ac:dyDescent="0.25"/>
    <row r="222" s="82" customFormat="1" x14ac:dyDescent="0.25"/>
    <row r="223" s="82" customFormat="1" x14ac:dyDescent="0.25"/>
    <row r="224" s="82" customFormat="1" x14ac:dyDescent="0.25"/>
    <row r="225" s="82" customFormat="1" x14ac:dyDescent="0.25"/>
    <row r="226" s="82" customFormat="1" x14ac:dyDescent="0.25"/>
    <row r="227" s="82" customFormat="1" x14ac:dyDescent="0.25"/>
    <row r="228" s="82" customFormat="1" x14ac:dyDescent="0.25"/>
    <row r="229" s="82" customFormat="1" x14ac:dyDescent="0.25"/>
    <row r="230" s="82" customFormat="1" x14ac:dyDescent="0.25"/>
    <row r="231" s="82" customFormat="1" x14ac:dyDescent="0.25"/>
    <row r="232" s="82" customFormat="1" x14ac:dyDescent="0.25"/>
    <row r="233" s="82" customFormat="1" x14ac:dyDescent="0.25"/>
    <row r="234" s="82" customFormat="1" x14ac:dyDescent="0.25"/>
    <row r="235" s="82" customFormat="1" x14ac:dyDescent="0.25"/>
    <row r="236" s="82" customFormat="1" x14ac:dyDescent="0.25"/>
    <row r="237" s="82" customFormat="1" x14ac:dyDescent="0.25"/>
    <row r="238" s="82" customFormat="1" x14ac:dyDescent="0.25"/>
    <row r="239" s="82" customFormat="1" x14ac:dyDescent="0.25"/>
    <row r="240" s="82" customFormat="1" x14ac:dyDescent="0.25"/>
    <row r="241" s="82" customFormat="1" x14ac:dyDescent="0.25"/>
    <row r="242" s="82" customFormat="1" x14ac:dyDescent="0.25"/>
    <row r="243" s="82" customFormat="1" x14ac:dyDescent="0.25"/>
    <row r="244" s="82" customFormat="1" x14ac:dyDescent="0.25"/>
    <row r="245" s="82" customFormat="1" x14ac:dyDescent="0.25"/>
    <row r="246" s="82" customFormat="1" x14ac:dyDescent="0.25"/>
    <row r="247" s="82" customFormat="1" x14ac:dyDescent="0.25"/>
    <row r="248" s="82" customFormat="1" x14ac:dyDescent="0.25"/>
    <row r="249" s="82" customFormat="1" x14ac:dyDescent="0.25"/>
    <row r="250" s="82" customFormat="1" x14ac:dyDescent="0.25"/>
    <row r="251" s="82" customFormat="1" x14ac:dyDescent="0.25"/>
    <row r="252" s="82" customFormat="1" x14ac:dyDescent="0.25"/>
    <row r="253" s="82" customFormat="1" x14ac:dyDescent="0.25"/>
    <row r="254" s="82" customFormat="1" x14ac:dyDescent="0.25"/>
    <row r="255" s="82" customFormat="1" x14ac:dyDescent="0.25"/>
    <row r="256" s="82" customFormat="1" x14ac:dyDescent="0.25"/>
    <row r="257" s="82" customFormat="1" x14ac:dyDescent="0.25"/>
    <row r="258" s="82" customFormat="1" x14ac:dyDescent="0.25"/>
    <row r="259" s="82" customFormat="1" x14ac:dyDescent="0.25"/>
    <row r="260" s="82" customFormat="1" x14ac:dyDescent="0.25"/>
    <row r="261" s="82" customFormat="1" x14ac:dyDescent="0.25"/>
    <row r="262" s="82" customFormat="1" x14ac:dyDescent="0.25"/>
    <row r="263" s="82" customFormat="1" x14ac:dyDescent="0.25"/>
    <row r="264" s="82" customFormat="1" x14ac:dyDescent="0.25"/>
    <row r="265" s="82" customFormat="1" x14ac:dyDescent="0.25"/>
    <row r="266" s="82" customFormat="1" x14ac:dyDescent="0.25"/>
    <row r="267" s="82" customFormat="1" x14ac:dyDescent="0.25"/>
    <row r="268" s="82" customFormat="1" x14ac:dyDescent="0.25"/>
    <row r="269" s="82" customFormat="1" x14ac:dyDescent="0.25"/>
    <row r="270" s="82" customFormat="1" x14ac:dyDescent="0.25"/>
    <row r="271" s="82" customFormat="1" x14ac:dyDescent="0.25"/>
    <row r="272" s="82" customFormat="1" x14ac:dyDescent="0.25"/>
    <row r="273" s="82" customFormat="1" x14ac:dyDescent="0.25"/>
    <row r="274" s="82" customFormat="1" x14ac:dyDescent="0.25"/>
    <row r="275" s="82" customFormat="1" x14ac:dyDescent="0.25"/>
    <row r="276" s="82" customFormat="1" x14ac:dyDescent="0.25"/>
    <row r="277" s="82" customFormat="1" x14ac:dyDescent="0.25"/>
    <row r="278" s="82" customFormat="1" x14ac:dyDescent="0.25"/>
    <row r="279" s="82" customFormat="1" x14ac:dyDescent="0.25"/>
    <row r="280" s="82" customFormat="1" x14ac:dyDescent="0.25"/>
    <row r="281" s="82" customFormat="1" x14ac:dyDescent="0.25"/>
    <row r="282" s="82" customFormat="1" x14ac:dyDescent="0.25"/>
    <row r="283" s="82" customFormat="1" x14ac:dyDescent="0.25"/>
    <row r="284" s="82" customFormat="1" x14ac:dyDescent="0.25"/>
    <row r="285" s="82" customFormat="1" x14ac:dyDescent="0.25"/>
    <row r="286" s="82" customFormat="1" x14ac:dyDescent="0.25"/>
    <row r="287" s="82" customFormat="1" x14ac:dyDescent="0.25"/>
    <row r="288" s="82" customFormat="1" x14ac:dyDescent="0.25"/>
    <row r="289" s="82" customFormat="1" x14ac:dyDescent="0.25"/>
    <row r="290" s="82" customFormat="1" x14ac:dyDescent="0.25"/>
    <row r="291" s="82" customFormat="1" x14ac:dyDescent="0.25"/>
    <row r="292" s="82" customFormat="1" x14ac:dyDescent="0.25"/>
    <row r="293" s="82" customFormat="1" x14ac:dyDescent="0.25"/>
    <row r="294" s="82" customFormat="1" x14ac:dyDescent="0.25"/>
    <row r="295" s="82" customFormat="1" x14ac:dyDescent="0.25"/>
    <row r="296" s="82" customFormat="1" x14ac:dyDescent="0.25"/>
    <row r="297" s="82" customFormat="1" x14ac:dyDescent="0.25"/>
    <row r="298" s="82" customFormat="1" x14ac:dyDescent="0.25"/>
    <row r="299" s="82" customFormat="1" x14ac:dyDescent="0.25"/>
    <row r="300" s="82" customFormat="1" x14ac:dyDescent="0.25"/>
    <row r="301" s="82" customFormat="1" x14ac:dyDescent="0.25"/>
    <row r="302" s="82" customFormat="1" x14ac:dyDescent="0.25"/>
    <row r="303" s="82" customFormat="1" x14ac:dyDescent="0.25"/>
    <row r="304" s="82" customFormat="1" x14ac:dyDescent="0.25"/>
    <row r="305" s="82" customFormat="1" x14ac:dyDescent="0.25"/>
    <row r="306" s="82" customFormat="1" x14ac:dyDescent="0.25"/>
    <row r="307" s="82" customFormat="1" x14ac:dyDescent="0.25"/>
    <row r="308" s="82" customFormat="1" x14ac:dyDescent="0.25"/>
    <row r="309" s="82" customFormat="1" x14ac:dyDescent="0.25"/>
    <row r="310" s="82" customFormat="1" x14ac:dyDescent="0.25"/>
    <row r="311" s="82" customFormat="1" x14ac:dyDescent="0.25"/>
    <row r="312" s="82" customFormat="1" x14ac:dyDescent="0.25"/>
    <row r="313" s="82" customFormat="1" x14ac:dyDescent="0.25"/>
    <row r="314" s="82" customFormat="1" x14ac:dyDescent="0.25"/>
    <row r="315" s="82" customFormat="1" x14ac:dyDescent="0.25"/>
    <row r="316" s="82" customFormat="1" x14ac:dyDescent="0.25"/>
    <row r="317" s="82" customFormat="1" x14ac:dyDescent="0.25"/>
    <row r="318" s="82" customFormat="1" x14ac:dyDescent="0.25"/>
    <row r="319" s="82" customFormat="1" x14ac:dyDescent="0.25"/>
    <row r="320" s="82" customFormat="1" x14ac:dyDescent="0.25"/>
    <row r="321" s="82" customFormat="1" x14ac:dyDescent="0.25"/>
    <row r="322" s="82" customFormat="1" x14ac:dyDescent="0.25"/>
    <row r="323" s="82" customFormat="1" x14ac:dyDescent="0.25"/>
    <row r="324" s="82" customFormat="1" x14ac:dyDescent="0.25"/>
    <row r="325" s="82" customFormat="1" x14ac:dyDescent="0.25"/>
    <row r="326" s="82" customFormat="1" x14ac:dyDescent="0.25"/>
    <row r="327" s="82" customFormat="1" x14ac:dyDescent="0.25"/>
    <row r="328" s="82" customFormat="1" x14ac:dyDescent="0.25"/>
    <row r="329" s="82" customFormat="1" x14ac:dyDescent="0.25"/>
    <row r="330" s="82" customFormat="1" x14ac:dyDescent="0.25"/>
    <row r="331" s="82" customFormat="1" x14ac:dyDescent="0.25"/>
    <row r="332" s="82" customFormat="1" x14ac:dyDescent="0.25"/>
    <row r="333" s="82" customFormat="1" x14ac:dyDescent="0.25"/>
    <row r="334" s="82" customFormat="1" x14ac:dyDescent="0.25"/>
    <row r="335" s="82" customFormat="1" x14ac:dyDescent="0.25"/>
    <row r="336" s="82" customFormat="1" x14ac:dyDescent="0.25"/>
    <row r="337" s="82" customFormat="1" x14ac:dyDescent="0.25"/>
    <row r="338" s="82" customFormat="1" x14ac:dyDescent="0.25"/>
    <row r="339" s="82" customFormat="1" x14ac:dyDescent="0.25"/>
    <row r="340" s="82" customFormat="1" x14ac:dyDescent="0.25"/>
    <row r="341" s="82" customFormat="1" x14ac:dyDescent="0.25"/>
    <row r="342" s="82" customFormat="1" x14ac:dyDescent="0.25"/>
    <row r="343" s="82" customFormat="1" x14ac:dyDescent="0.25"/>
    <row r="344" s="82" customFormat="1" x14ac:dyDescent="0.25"/>
  </sheetData>
  <mergeCells count="1">
    <mergeCell ref="B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National CO2 Price</vt:lpstr>
      <vt:lpstr>Market Prices</vt:lpstr>
      <vt:lpstr>Capacity</vt:lpstr>
      <vt:lpstr>Capacity Factors</vt:lpstr>
      <vt:lpstr>Generation</vt:lpstr>
      <vt:lpstr>Unplanned Builds</vt:lpstr>
      <vt:lpstr>Total Builds</vt:lpstr>
      <vt:lpstr>Unplanned Retirements</vt:lpstr>
      <vt:lpstr>Total Retirements</vt:lpstr>
      <vt:lpstr>Coal Retirements by Age</vt:lpstr>
      <vt:lpstr>Emissions</vt:lpstr>
      <vt:lpstr>Emissions (CO2) by type</vt:lpstr>
      <vt:lpstr>Levelized Capital</vt:lpstr>
      <vt:lpstr>Total Annual Costs</vt:lpstr>
      <vt:lpstr>Unplanned Retrofits </vt:lpstr>
      <vt:lpstr>Total Retrofits</vt:lpstr>
      <vt:lpstr>Fuel Cost</vt:lpstr>
      <vt:lpstr>O&amp;M</vt:lpstr>
      <vt:lpstr>Data for Charts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Starla Yeh</cp:lastModifiedBy>
  <dcterms:created xsi:type="dcterms:W3CDTF">2013-06-27T17:17:27Z</dcterms:created>
  <dcterms:modified xsi:type="dcterms:W3CDTF">2014-03-24T19:53:02Z</dcterms:modified>
</cp:coreProperties>
</file>